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8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<sst xmlns="http://schemas.openxmlformats.org/spreadsheetml/2006/main" count="1574" uniqueCount="446">
  <si>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</si>
  <si>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</si>
  <si>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</si>
  <si>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</si>
  <si>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</si>
  <si>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</si>
  <si>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</si>
  <si>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</si>
  <si>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</si>
  <si>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</si>
  <si>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</si>
  <si>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</si>
  <si>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</si>
  <si>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</si>
  <si>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</si>
  <si>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</si>
  <si>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</si>
  <si>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</si>
  <si>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</si>
  <si>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</si>
  <si>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</si>
  <si>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</si>
  <si>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</si>
  <si>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</si>
  <si>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</si>
  <si>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</si>
  <si>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</si>
  <si>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</si>
  <si>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</si>
  <si>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</si>
  <si>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</si>
  <si>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</si>
  <si>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</si>
  <si>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</si>
  <si>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</si>
  <si>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</si>
  <si>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</si>
  <si>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</si>
  <si>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</si>
  <si>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</si>
  <si>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</si>
  <si>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</si>
  <si>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</si>
  <si>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</si>
  <si>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</si>
  <si>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</si>
  <si>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</si>
  <si>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</si>
  <si>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</si>
  <si>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</si>
  <si>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</si>
  <si>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</si>
  <si>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</si>
  <si>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</si>
  <si>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</si>
  <si>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</si>
  <si>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</si>
  <si>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</si>
  <si>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</si>
  <si>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</si>
  <si>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</si>
  <si>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</si>
  <si>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</si>
  <si>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TAEEBL81771</t>
  </si>
  <si>
    <t>合同交期</t>
  </si>
  <si>
    <t>2022.12.16</t>
  </si>
  <si>
    <t>产前确认样</t>
  </si>
  <si>
    <t>有</t>
  </si>
  <si>
    <t>无</t>
  </si>
  <si>
    <t>品名</t>
  </si>
  <si>
    <t>男式旅行外套</t>
  </si>
  <si>
    <t>上线日</t>
  </si>
  <si>
    <t>2022.11.15</t>
  </si>
  <si>
    <t>原辅材料卡</t>
  </si>
  <si>
    <t>色/号型数</t>
  </si>
  <si>
    <t>缝制预计完成日</t>
  </si>
  <si>
    <t>2022.12.10</t>
  </si>
  <si>
    <t>大货面料确认样</t>
  </si>
  <si>
    <t>订单数量</t>
  </si>
  <si>
    <t>包装预计完成日</t>
  </si>
  <si>
    <t>2022.12.12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</si>
  <si>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</si>
  <si>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</si>
  <si>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</si>
  <si>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</si>
  <si>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</si>
  <si>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</si>
  <si>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</si>
  <si>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</si>
  <si>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</si>
  <si>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</si>
  <si>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</si>
  <si>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</si>
  <si>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</si>
  <si>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</si>
  <si>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</si>
  <si>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</si>
  <si>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</si>
  <si>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</si>
  <si>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</si>
  <si>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</si>
  <si>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</si>
  <si>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</si>
  <si>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</si>
  <si>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</si>
  <si>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</si>
  <si>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</si>
  <si>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</si>
  <si>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</si>
  <si>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</si>
  <si>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</si>
  <si>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</si>
  <si>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</si>
  <si>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</si>
  <si>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</si>
  <si>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</si>
  <si>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</si>
  <si>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</si>
  <si>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</si>
  <si>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</si>
  <si>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</si>
  <si>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</si>
  <si>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</si>
  <si>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藏青色</t>
  </si>
  <si>
    <t>高级灰</t>
  </si>
  <si>
    <t>灰湖绿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</si>
  <si>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</si>
  <si>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藏青色：L--2,XL--2,XXL--2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</si>
  <si>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</si>
  <si>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</si>
  <si>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</si>
  <si>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</si>
  <si>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</si>
  <si>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1.领口不平</t>
  </si>
  <si>
    <t>2.脏污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</si>
  <si>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</si>
  <si>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</si>
  <si>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</si>
  <si>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</si>
  <si>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</si>
  <si>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</si>
  <si>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</si>
  <si>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</si>
  <si>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</si>
  <si>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</si>
  <si>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</si>
  <si>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</si>
  <si>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</si>
  <si>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</si>
  <si>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</si>
  <si>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金缕衣-珲春博扬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</si>
  <si>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</si>
  <si>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</si>
  <si>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</si>
  <si>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</si>
  <si>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</si>
  <si>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</si>
  <si>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</si>
  <si>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</si>
  <si>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</si>
  <si>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</si>
  <si>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</si>
  <si>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</si>
  <si>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</si>
  <si>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-1/-2</t>
  </si>
  <si>
    <t>前中长</t>
  </si>
  <si>
    <t>-1.5/-2</t>
  </si>
  <si>
    <t>-1/-1.5</t>
  </si>
  <si>
    <t>胸围</t>
  </si>
  <si>
    <t>110</t>
  </si>
  <si>
    <t>-1/-1</t>
  </si>
  <si>
    <t>腰围</t>
  </si>
  <si>
    <t>-2/-2.5</t>
  </si>
  <si>
    <t>-2/-2</t>
  </si>
  <si>
    <t>摆围（平量）</t>
  </si>
  <si>
    <t>-1.2/-2.3</t>
  </si>
  <si>
    <t>0/-0.4</t>
  </si>
  <si>
    <t>下摆（拉量）</t>
  </si>
  <si>
    <t>-0.5/-0.5</t>
  </si>
  <si>
    <t>-0.3/-0.3</t>
  </si>
  <si>
    <t>-0.7/-0.4</t>
  </si>
  <si>
    <t>肩宽</t>
  </si>
  <si>
    <t>0/0</t>
  </si>
  <si>
    <t>0.5/0.3</t>
  </si>
  <si>
    <t>0.3/0.4</t>
  </si>
  <si>
    <t>肩点袖长</t>
  </si>
  <si>
    <t>0/-0.2</t>
  </si>
  <si>
    <t>袖肥/2</t>
  </si>
  <si>
    <t>袖肘围/2</t>
  </si>
  <si>
    <t>袖口围/2（拉量）</t>
  </si>
  <si>
    <t>袖口围/2（平量）</t>
  </si>
  <si>
    <t>-0.2/-0.2</t>
  </si>
  <si>
    <t>-0.4/-0.4</t>
  </si>
  <si>
    <t>后领高</t>
  </si>
  <si>
    <t>下领围</t>
  </si>
  <si>
    <t>侧袋口长（不含库）</t>
  </si>
  <si>
    <t>备注：</t>
  </si>
  <si>
    <t xml:space="preserve">     初期请洗测2-3件，有问题的另加测量数量。</t>
  </si>
  <si>
    <t>验货时间：11-28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</si>
  <si>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</si>
  <si>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</si>
  <si>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</si>
  <si>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</si>
  <si>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</si>
  <si>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</si>
  <si>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</si>
  <si>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</si>
  <si>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</si>
  <si>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</si>
  <si>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</si>
  <si>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</si>
  <si>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</si>
  <si>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1.袖口线迹不良一件</t>
  </si>
  <si>
    <t>2.线毛一件</t>
  </si>
  <si>
    <t>【整改的严重缺陷及整改复核时间】</t>
  </si>
  <si>
    <t>金缕衣-博扬</t>
  </si>
  <si>
    <t>藏青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</si>
  <si>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</si>
  <si>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</si>
  <si>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</si>
  <si>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</si>
  <si>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</si>
  <si>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</si>
  <si>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</si>
  <si>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</si>
  <si>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</si>
  <si>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</si>
  <si>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</si>
  <si>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</si>
  <si>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</si>
  <si>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</si>
  <si>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</si>
  <si>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</si>
  <si>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</si>
  <si>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</si>
  <si>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</si>
  <si>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-1/-3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</si>
  <si>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</si>
  <si>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</si>
  <si>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</si>
  <si>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</si>
  <si>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</si>
  <si>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</si>
  <si>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</si>
  <si>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</si>
  <si>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</si>
  <si>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</si>
  <si>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0/1</t>
  </si>
  <si>
    <t>0.5/0.4</t>
  </si>
  <si>
    <t>0.3/0.5</t>
  </si>
  <si>
    <t>-0.2/-0.3</t>
  </si>
  <si>
    <t>-0.3/-0.4</t>
  </si>
  <si>
    <t>-0.3/0</t>
  </si>
  <si>
    <t>验货时间：11/25</t>
  </si>
  <si>
    <t>青岛金缕衣</t>
  </si>
  <si>
    <t>4XL</t>
  </si>
  <si>
    <t>√√</t>
  </si>
  <si>
    <t>-0.5-0.5</t>
  </si>
  <si>
    <t>-1-1</t>
  </si>
  <si>
    <t>√+1</t>
  </si>
  <si>
    <t>摆围</t>
  </si>
  <si>
    <t>-1√</t>
  </si>
  <si>
    <t>-0.5-1</t>
  </si>
  <si>
    <t>√-0.3</t>
  </si>
  <si>
    <t>-0.5√</t>
  </si>
  <si>
    <t>-0.7-1</t>
  </si>
  <si>
    <t>+0.4-0.3</t>
  </si>
  <si>
    <t>√-0.2</t>
  </si>
  <si>
    <t>-0.4-0.4</t>
  </si>
  <si>
    <t>前领高</t>
  </si>
  <si>
    <t>上领围</t>
  </si>
  <si>
    <t>后中袖长</t>
  </si>
  <si>
    <t>帽高</t>
  </si>
  <si>
    <t>帽宽</t>
  </si>
  <si>
    <t>√-0.4</t>
  </si>
  <si>
    <t>-0.7-2</t>
  </si>
  <si>
    <t>侧袋口长</t>
  </si>
  <si>
    <t>√-0.5</t>
  </si>
  <si>
    <t>验货时间：</t>
  </si>
  <si>
    <t>跟单QC:</t>
  </si>
  <si>
    <t>工厂负责人：</t>
  </si>
  <si>
    <t>QC出货报告书</t>
  </si>
  <si>
    <t>青岛金缕衣服饰有限公司</t>
  </si>
  <si>
    <t>合同日期</t>
  </si>
  <si>
    <t>2022.12.26</t>
  </si>
  <si>
    <t>检验资料确认</t>
  </si>
  <si>
    <t>交货形式</t>
  </si>
  <si>
    <t>天津科捷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</si>
  <si>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</si>
  <si>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</si>
  <si>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</si>
  <si>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</si>
  <si>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</si>
  <si>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</si>
  <si>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</si>
  <si>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</si>
  <si>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</si>
  <si>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</si>
  <si>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</si>
  <si>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</si>
  <si>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</si>
  <si>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</si>
  <si>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</si>
  <si>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</si>
  <si>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采购凭证编号：CGDD22110200152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</si>
  <si>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</si>
  <si>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</si>
  <si>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</si>
  <si>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</si>
  <si>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</si>
  <si>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</si>
  <si>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</si>
  <si>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</si>
  <si>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</si>
  <si>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</si>
  <si>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</si>
  <si>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</si>
  <si>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</si>
  <si>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</si>
  <si>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</si>
  <si>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藏蓝色：2/4/6/7/10</t>
  </si>
  <si>
    <t>灰湖：20/22/26/28</t>
  </si>
  <si>
    <t>高级灰：38/40/48/52</t>
  </si>
  <si>
    <t>共抽验13箱，每箱10件，合计：130件</t>
  </si>
  <si>
    <t>情况说明：</t>
  </si>
  <si>
    <t xml:space="preserve">【问题点描述】  </t>
  </si>
  <si>
    <t>外件</t>
  </si>
  <si>
    <t>线毛一件</t>
  </si>
  <si>
    <t>倒缝不良一件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</si>
  <si>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</si>
  <si>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</si>
  <si>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</si>
  <si>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</si>
  <si>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</si>
  <si>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</si>
  <si>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</si>
  <si>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</si>
  <si>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-1.5√</t>
  </si>
  <si>
    <t>√-1</t>
  </si>
  <si>
    <t>验货时间：12/10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</si>
  <si>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</si>
  <si>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</si>
  <si>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</si>
  <si>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</si>
  <si>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</si>
  <si>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</si>
  <si>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</si>
  <si>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</si>
  <si>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</si>
  <si>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</si>
  <si>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</si>
  <si>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</si>
  <si>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</si>
  <si>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</si>
  <si>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</si>
  <si>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</si>
  <si>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-2√</t>
  </si>
  <si>
    <t>-0.8√</t>
  </si>
  <si>
    <t>袖肥/2（参考值见注解）</t>
  </si>
  <si>
    <t>袖口围/2</t>
  </si>
  <si>
    <t>跟单QC:全昌根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</si>
  <si>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</si>
  <si>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</si>
  <si>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</si>
  <si>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</si>
  <si>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</si>
  <si>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</si>
  <si>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</si>
  <si>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</si>
  <si>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</si>
  <si>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</si>
  <si>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</si>
  <si>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</si>
  <si>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</si>
  <si>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</si>
  <si>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</si>
  <si>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</si>
  <si>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</si>
  <si>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9539#</t>
  </si>
  <si>
    <t>消光珍珠点四面弹</t>
  </si>
  <si>
    <t>藏蓝</t>
  </si>
  <si>
    <t>YES</t>
  </si>
  <si>
    <t>9498#</t>
  </si>
  <si>
    <t>9499#</t>
  </si>
  <si>
    <t>制表时间：11/15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</si>
  <si>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</si>
  <si>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</si>
  <si>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</si>
  <si>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</si>
  <si>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</si>
  <si>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</si>
  <si>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</si>
  <si>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</si>
  <si>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</si>
  <si>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</si>
  <si>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</si>
  <si>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</si>
  <si>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</si>
  <si>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</si>
  <si>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</si>
  <si>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</si>
  <si>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</si>
  <si>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</si>
  <si>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</si>
  <si>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</si>
  <si>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</si>
  <si>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</si>
  <si>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</si>
  <si>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</si>
  <si>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经编网布</t>
  </si>
  <si>
    <t>5#尼龙反装拉链，葫芦头</t>
  </si>
  <si>
    <t>反光点拉手（小头）</t>
  </si>
  <si>
    <t>见反光点包边织带（做净1cm）</t>
  </si>
  <si>
    <t>TOREAD斜纹双层硅胶标</t>
  </si>
  <si>
    <t>合格</t>
  </si>
  <si>
    <t>物料6</t>
  </si>
  <si>
    <t>物料7</t>
  </si>
  <si>
    <t>物料8</t>
  </si>
  <si>
    <t>物料9</t>
  </si>
  <si>
    <t>物料10</t>
  </si>
  <si>
    <t>物料11</t>
  </si>
  <si>
    <t>物料12</t>
  </si>
  <si>
    <t>物料13</t>
  </si>
  <si>
    <t>物料14</t>
  </si>
  <si>
    <t>物料15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</si>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</sst>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trike/>
      <sz val="10"/>
      <name val="微软雅黑"/>
      <charset val="134"/>
    </font>
    <font>
      <strike/>
      <sz val="10"/>
      <color rgb="FFFF0000"/>
      <name val="微软雅黑"/>
      <charset val="134"/>
    </font>
    <font>
      <sz val="10"/>
      <color rgb="FFFF0000"/>
      <name val="微软雅黑"/>
      <charset val="134"/>
    </font>
    <font>
      <u/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45" fillId="0" borderId="0" applyFont="0" applyFill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65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14" borderId="66" applyNumberFormat="0" applyFont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67" applyNumberFormat="0" applyFill="0" applyAlignment="0" applyProtection="0">
      <alignment vertical="center"/>
    </xf>
    <xf numFmtId="0" fontId="57" fillId="0" borderId="67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8" fillId="18" borderId="69" applyNumberFormat="0" applyAlignment="0" applyProtection="0">
      <alignment vertical="center"/>
    </xf>
    <xf numFmtId="0" fontId="59" fillId="18" borderId="65" applyNumberFormat="0" applyAlignment="0" applyProtection="0">
      <alignment vertical="center"/>
    </xf>
    <xf numFmtId="0" fontId="60" fillId="19" borderId="70" applyNumberForma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61" fillId="0" borderId="71" applyNumberFormat="0" applyFill="0" applyAlignment="0" applyProtection="0">
      <alignment vertical="center"/>
    </xf>
    <xf numFmtId="0" fontId="62" fillId="0" borderId="72" applyNumberFormat="0" applyFill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46" fillId="27" borderId="0" applyNumberFormat="0" applyBorder="0" applyAlignment="0" applyProtection="0">
      <alignment vertical="center"/>
    </xf>
    <xf numFmtId="0" fontId="65" fillId="0" borderId="0">
      <alignment vertical="center"/>
    </xf>
    <xf numFmtId="0" fontId="46" fillId="28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5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12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left"/>
    </xf>
    <xf numFmtId="0" fontId="3" fillId="4" borderId="3" xfId="55" applyFont="1" applyFill="1" applyBorder="1" applyAlignment="1">
      <alignment horizontal="left" vertical="center"/>
    </xf>
    <xf numFmtId="0" fontId="3" fillId="4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5" applyNumberFormat="1" applyFont="1" applyBorder="1" applyAlignment="1">
      <alignment horizontal="center"/>
    </xf>
    <xf numFmtId="10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4" borderId="3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vertical="center" wrapText="1"/>
    </xf>
    <xf numFmtId="0" fontId="3" fillId="4" borderId="3" xfId="55" applyFont="1" applyFill="1" applyBorder="1" applyAlignment="1">
      <alignment horizontal="center" vertical="center" wrapText="1"/>
    </xf>
    <xf numFmtId="0" fontId="4" fillId="4" borderId="4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vertical="center" wrapText="1"/>
    </xf>
    <xf numFmtId="0" fontId="3" fillId="4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6" applyFont="1" applyFill="1" applyBorder="1" applyAlignment="1">
      <alignment horizontal="center"/>
    </xf>
    <xf numFmtId="0" fontId="18" fillId="0" borderId="2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18" fillId="5" borderId="2" xfId="56" applyFont="1" applyFill="1" applyBorder="1" applyAlignment="1">
      <alignment horizontal="center"/>
    </xf>
    <xf numFmtId="176" fontId="20" fillId="0" borderId="2" xfId="56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5" borderId="2" xfId="56" applyNumberFormat="1" applyFont="1" applyFill="1" applyBorder="1" applyAlignment="1">
      <alignment horizontal="center"/>
    </xf>
    <xf numFmtId="49" fontId="19" fillId="0" borderId="4" xfId="57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5" borderId="2" xfId="56" applyNumberFormat="1" applyFont="1" applyFill="1" applyBorder="1" applyAlignment="1">
      <alignment horizontal="center"/>
    </xf>
    <xf numFmtId="177" fontId="20" fillId="0" borderId="2" xfId="56" applyNumberFormat="1" applyFont="1" applyFill="1" applyBorder="1" applyAlignment="1">
      <alignment horizontal="center"/>
    </xf>
    <xf numFmtId="0" fontId="18" fillId="0" borderId="11" xfId="56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1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1" fillId="0" borderId="35" xfId="52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176" fontId="20" fillId="0" borderId="2" xfId="56" applyNumberFormat="1" applyFont="1" applyBorder="1" applyAlignment="1">
      <alignment horizontal="center"/>
    </xf>
    <xf numFmtId="176" fontId="28" fillId="0" borderId="2" xfId="56" applyNumberFormat="1" applyFont="1" applyBorder="1" applyAlignment="1">
      <alignment horizontal="center"/>
    </xf>
    <xf numFmtId="49" fontId="29" fillId="0" borderId="4" xfId="57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76" fontId="30" fillId="5" borderId="2" xfId="56" applyNumberFormat="1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 vertical="center"/>
    </xf>
    <xf numFmtId="177" fontId="20" fillId="0" borderId="2" xfId="56" applyNumberFormat="1" applyFont="1" applyBorder="1" applyAlignment="1">
      <alignment horizontal="center"/>
    </xf>
    <xf numFmtId="176" fontId="30" fillId="0" borderId="2" xfId="56" applyNumberFormat="1" applyFont="1" applyBorder="1" applyAlignment="1">
      <alignment horizontal="center"/>
    </xf>
    <xf numFmtId="177" fontId="30" fillId="0" borderId="2" xfId="56" applyNumberFormat="1" applyFont="1" applyBorder="1" applyAlignment="1">
      <alignment horizontal="center"/>
    </xf>
    <xf numFmtId="176" fontId="22" fillId="0" borderId="2" xfId="54" applyNumberFormat="1" applyFont="1" applyFill="1" applyBorder="1" applyAlignment="1">
      <alignment horizontal="center"/>
    </xf>
    <xf numFmtId="176" fontId="21" fillId="0" borderId="2" xfId="54" applyNumberFormat="1" applyFont="1" applyFill="1" applyBorder="1" applyAlignment="1">
      <alignment horizontal="center"/>
    </xf>
    <xf numFmtId="0" fontId="22" fillId="0" borderId="39" xfId="54" applyFont="1" applyFill="1" applyBorder="1" applyAlignment="1">
      <alignment horizontal="center"/>
    </xf>
    <xf numFmtId="176" fontId="21" fillId="0" borderId="39" xfId="54" applyNumberFormat="1" applyFont="1" applyFill="1" applyBorder="1" applyAlignment="1">
      <alignment horizontal="center"/>
    </xf>
    <xf numFmtId="0" fontId="22" fillId="0" borderId="39" xfId="56" applyFont="1" applyFill="1" applyBorder="1" applyAlignment="1">
      <alignment horizontal="center"/>
    </xf>
    <xf numFmtId="49" fontId="17" fillId="3" borderId="5" xfId="54" applyNumberFormat="1" applyFont="1" applyFill="1" applyBorder="1" applyAlignment="1">
      <alignment horizontal="center" vertical="center"/>
    </xf>
    <xf numFmtId="0" fontId="0" fillId="3" borderId="1" xfId="54" applyFont="1" applyFill="1" applyBorder="1">
      <alignment vertical="center"/>
    </xf>
    <xf numFmtId="0" fontId="31" fillId="3" borderId="2" xfId="54" applyFont="1" applyFill="1" applyBorder="1">
      <alignment vertical="center"/>
    </xf>
    <xf numFmtId="49" fontId="31" fillId="3" borderId="2" xfId="54" applyNumberFormat="1" applyFont="1" applyFill="1" applyBorder="1">
      <alignment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18" fillId="0" borderId="4" xfId="56" applyFont="1" applyFill="1" applyBorder="1" applyAlignment="1">
      <alignment horizontal="center"/>
    </xf>
    <xf numFmtId="0" fontId="28" fillId="0" borderId="2" xfId="56" applyFont="1" applyFill="1" applyBorder="1" applyAlignment="1">
      <alignment horizont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176" fontId="20" fillId="3" borderId="2" xfId="56" applyNumberFormat="1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3" xfId="52" applyFont="1" applyFill="1" applyBorder="1" applyAlignment="1">
      <alignment horizontal="center" vertical="center"/>
    </xf>
    <xf numFmtId="0" fontId="17" fillId="3" borderId="44" xfId="53" applyFont="1" applyFill="1" applyBorder="1" applyAlignment="1" applyProtection="1">
      <alignment horizontal="center" vertical="center"/>
    </xf>
    <xf numFmtId="0" fontId="14" fillId="3" borderId="44" xfId="53" applyFont="1" applyFill="1" applyBorder="1" applyAlignment="1" applyProtection="1">
      <alignment horizontal="center" vertical="center"/>
    </xf>
    <xf numFmtId="0" fontId="18" fillId="0" borderId="44" xfId="56" applyFont="1" applyFill="1" applyBorder="1" applyAlignment="1">
      <alignment horizontal="center"/>
    </xf>
    <xf numFmtId="49" fontId="14" fillId="3" borderId="44" xfId="54" applyNumberFormat="1" applyFont="1" applyFill="1" applyBorder="1" applyAlignment="1">
      <alignment horizontal="center" vertical="center"/>
    </xf>
    <xf numFmtId="49" fontId="32" fillId="3" borderId="2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7" fillId="0" borderId="45" xfId="52" applyFont="1" applyBorder="1" applyAlignment="1">
      <alignment horizontal="left" vertical="center"/>
    </xf>
    <xf numFmtId="0" fontId="21" fillId="0" borderId="46" xfId="52" applyFont="1" applyBorder="1" applyAlignment="1">
      <alignment horizontal="center" vertical="center"/>
    </xf>
    <xf numFmtId="0" fontId="27" fillId="0" borderId="46" xfId="52" applyFont="1" applyBorder="1" applyAlignment="1">
      <alignment horizontal="center" vertical="center"/>
    </xf>
    <xf numFmtId="0" fontId="23" fillId="0" borderId="46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21" fillId="0" borderId="19" xfId="52" applyFont="1" applyBorder="1" applyAlignment="1">
      <alignment horizontal="left" vertical="center"/>
    </xf>
    <xf numFmtId="0" fontId="35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1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3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48" xfId="52" applyFont="1" applyBorder="1" applyAlignment="1">
      <alignment vertical="center"/>
    </xf>
    <xf numFmtId="58" fontId="11" fillId="0" borderId="48" xfId="52" applyNumberFormat="1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7" fillId="0" borderId="49" xfId="52" applyFont="1" applyFill="1" applyBorder="1" applyAlignment="1">
      <alignment horizontal="left" vertical="center"/>
    </xf>
    <xf numFmtId="0" fontId="27" fillId="0" borderId="48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center" vertical="center"/>
    </xf>
    <xf numFmtId="0" fontId="27" fillId="0" borderId="51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1" fillId="0" borderId="46" xfId="52" applyFont="1" applyBorder="1" applyAlignment="1">
      <alignment horizontal="center" vertical="center"/>
    </xf>
    <xf numFmtId="0" fontId="11" fillId="0" borderId="52" xfId="52" applyFont="1" applyBorder="1" applyAlignment="1">
      <alignment horizontal="center" vertical="center"/>
    </xf>
    <xf numFmtId="0" fontId="23" fillId="0" borderId="34" xfId="52" applyFont="1" applyBorder="1" applyAlignment="1">
      <alignment horizontal="center" vertical="center"/>
    </xf>
    <xf numFmtId="0" fontId="23" fillId="0" borderId="35" xfId="52" applyFont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3" xfId="52" applyFont="1" applyBorder="1" applyAlignment="1">
      <alignment horizontal="center" vertical="center"/>
    </xf>
    <xf numFmtId="0" fontId="27" fillId="0" borderId="54" xfId="52" applyFont="1" applyFill="1" applyBorder="1" applyAlignment="1">
      <alignment horizontal="left" vertical="center"/>
    </xf>
    <xf numFmtId="0" fontId="27" fillId="0" borderId="55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1" fillId="0" borderId="48" xfId="52" applyFont="1" applyBorder="1" applyAlignment="1">
      <alignment horizontal="center" vertical="center"/>
    </xf>
    <xf numFmtId="0" fontId="11" fillId="0" borderId="53" xfId="52" applyFont="1" applyBorder="1" applyAlignment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4" xfId="54" applyFont="1" applyFill="1" applyBorder="1" applyAlignment="1">
      <alignment horizontal="center" vertical="center"/>
    </xf>
    <xf numFmtId="49" fontId="17" fillId="3" borderId="44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3" applyNumberFormat="1" applyFont="1" applyFill="1" applyBorder="1" applyAlignment="1">
      <alignment horizontal="center"/>
    </xf>
    <xf numFmtId="49" fontId="14" fillId="3" borderId="39" xfId="54" applyNumberFormat="1" applyFont="1" applyFill="1" applyBorder="1" applyAlignment="1">
      <alignment horizontal="center" vertical="center"/>
    </xf>
    <xf numFmtId="49" fontId="14" fillId="3" borderId="56" xfId="53" applyNumberFormat="1" applyFont="1" applyFill="1" applyBorder="1" applyAlignment="1">
      <alignment horizontal="center"/>
    </xf>
    <xf numFmtId="0" fontId="11" fillId="0" borderId="0" xfId="52" applyFont="1" applyBorder="1" applyAlignment="1">
      <alignment horizontal="left" vertical="center"/>
    </xf>
    <xf numFmtId="0" fontId="36" fillId="0" borderId="16" xfId="52" applyFont="1" applyBorder="1" applyAlignment="1">
      <alignment horizontal="center" vertical="top"/>
    </xf>
    <xf numFmtId="0" fontId="27" fillId="0" borderId="17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3" fillId="0" borderId="57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27" fillId="0" borderId="48" xfId="52" applyFont="1" applyBorder="1" applyAlignment="1">
      <alignment horizontal="left" vertical="center"/>
    </xf>
    <xf numFmtId="0" fontId="23" fillId="0" borderId="50" xfId="52" applyFont="1" applyBorder="1" applyAlignment="1">
      <alignment vertical="center"/>
    </xf>
    <xf numFmtId="0" fontId="11" fillId="0" borderId="51" xfId="52" applyFont="1" applyBorder="1" applyAlignment="1">
      <alignment horizontal="left" vertical="center"/>
    </xf>
    <xf numFmtId="0" fontId="21" fillId="0" borderId="51" xfId="52" applyFont="1" applyBorder="1" applyAlignment="1">
      <alignment horizontal="left" vertical="center"/>
    </xf>
    <xf numFmtId="0" fontId="11" fillId="0" borderId="51" xfId="52" applyFont="1" applyBorder="1" applyAlignment="1">
      <alignment vertical="center"/>
    </xf>
    <xf numFmtId="0" fontId="23" fillId="0" borderId="51" xfId="52" applyFont="1" applyBorder="1" applyAlignment="1">
      <alignment vertical="center"/>
    </xf>
    <xf numFmtId="0" fontId="23" fillId="0" borderId="50" xfId="52" applyFont="1" applyBorder="1" applyAlignment="1">
      <alignment horizontal="center" vertical="center"/>
    </xf>
    <xf numFmtId="0" fontId="21" fillId="0" borderId="51" xfId="52" applyFont="1" applyBorder="1" applyAlignment="1">
      <alignment horizontal="center" vertical="center"/>
    </xf>
    <xf numFmtId="0" fontId="23" fillId="0" borderId="51" xfId="52" applyFont="1" applyBorder="1" applyAlignment="1">
      <alignment horizontal="center" vertical="center"/>
    </xf>
    <xf numFmtId="0" fontId="11" fillId="0" borderId="51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0" xfId="52" applyFont="1" applyBorder="1" applyAlignment="1">
      <alignment horizontal="left" vertical="center"/>
    </xf>
    <xf numFmtId="0" fontId="23" fillId="0" borderId="51" xfId="52" applyFont="1" applyBorder="1" applyAlignment="1">
      <alignment horizontal="left" vertical="center"/>
    </xf>
    <xf numFmtId="0" fontId="37" fillId="0" borderId="58" xfId="52" applyFont="1" applyBorder="1" applyAlignment="1">
      <alignment horizontal="left" vertical="center" wrapText="1"/>
    </xf>
    <xf numFmtId="9" fontId="21" fillId="0" borderId="20" xfId="52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5" xfId="52" applyFont="1" applyBorder="1" applyAlignment="1">
      <alignment vertical="center"/>
    </xf>
    <xf numFmtId="0" fontId="38" fillId="0" borderId="48" xfId="52" applyFont="1" applyBorder="1" applyAlignment="1">
      <alignment horizontal="center" vertical="center"/>
    </xf>
    <xf numFmtId="0" fontId="27" fillId="0" borderId="46" xfId="52" applyFont="1" applyBorder="1" applyAlignment="1">
      <alignment vertical="center"/>
    </xf>
    <xf numFmtId="0" fontId="21" fillId="0" borderId="60" xfId="52" applyFont="1" applyBorder="1" applyAlignment="1">
      <alignment vertical="center"/>
    </xf>
    <xf numFmtId="0" fontId="27" fillId="0" borderId="60" xfId="52" applyFont="1" applyBorder="1" applyAlignment="1">
      <alignment vertical="center"/>
    </xf>
    <xf numFmtId="58" fontId="11" fillId="0" borderId="46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7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1" fillId="0" borderId="60" xfId="52" applyFont="1" applyBorder="1" applyAlignment="1">
      <alignment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3" fillId="0" borderId="61" xfId="52" applyFont="1" applyBorder="1" applyAlignment="1">
      <alignment horizontal="left" vertical="center"/>
    </xf>
    <xf numFmtId="0" fontId="27" fillId="0" borderId="54" xfId="52" applyFont="1" applyBorder="1" applyAlignment="1">
      <alignment horizontal="left" vertical="center"/>
    </xf>
    <xf numFmtId="0" fontId="21" fillId="0" borderId="55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5" xfId="52" applyFont="1" applyBorder="1" applyAlignment="1">
      <alignment horizontal="left" vertical="center"/>
    </xf>
    <xf numFmtId="0" fontId="39" fillId="0" borderId="34" xfId="52" applyFont="1" applyBorder="1" applyAlignment="1">
      <alignment horizontal="left" vertical="center" wrapText="1"/>
    </xf>
    <xf numFmtId="0" fontId="39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5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2" xfId="52" applyFont="1" applyBorder="1" applyAlignment="1">
      <alignment horizontal="center" vertical="center"/>
    </xf>
    <xf numFmtId="0" fontId="21" fillId="0" borderId="60" xfId="52" applyFont="1" applyBorder="1" applyAlignment="1">
      <alignment horizontal="center" vertical="center"/>
    </xf>
    <xf numFmtId="0" fontId="21" fillId="0" borderId="61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1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6" borderId="5" xfId="0" applyFont="1" applyFill="1" applyBorder="1" applyAlignment="1">
      <alignment horizontal="center" vertical="center"/>
    </xf>
    <xf numFmtId="0" fontId="41" fillId="6" borderId="7" xfId="0" applyFont="1" applyFill="1" applyBorder="1" applyAlignment="1">
      <alignment horizontal="center" vertical="center"/>
    </xf>
    <xf numFmtId="0" fontId="41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3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40" fillId="0" borderId="43" xfId="0" applyFont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/>
    </xf>
    <xf numFmtId="0" fontId="41" fillId="0" borderId="44" xfId="0" applyFont="1" applyBorder="1"/>
    <xf numFmtId="0" fontId="0" fillId="0" borderId="44" xfId="0" applyBorder="1"/>
    <xf numFmtId="0" fontId="0" fillId="0" borderId="5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8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5250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5250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1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2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2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772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19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19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464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464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464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7" customWidth="1"/>
    <col min="3" max="3" width="10.125" customWidth="1"/>
  </cols>
  <sheetData>
    <row r="1" ht="21" customHeight="1" spans="1:2">
      <c r="A1" s="498"/>
      <c r="B1" s="499" t="s">
        <v>0</v>
      </c>
    </row>
    <row r="2" spans="1:2">
      <c r="A2" s="9">
        <v>1</v>
      </c>
      <c r="B2" s="500" t="s">
        <v>1</v>
      </c>
    </row>
    <row r="3" spans="1:2">
      <c r="A3" s="9">
        <v>2</v>
      </c>
      <c r="B3" s="500" t="s">
        <v>2</v>
      </c>
    </row>
    <row r="4" spans="1:2">
      <c r="A4" s="9">
        <v>3</v>
      </c>
      <c r="B4" s="500" t="s">
        <v>3</v>
      </c>
    </row>
    <row r="5" spans="1:2">
      <c r="A5" s="9">
        <v>4</v>
      </c>
      <c r="B5" s="500" t="s">
        <v>4</v>
      </c>
    </row>
    <row r="6" spans="1:2">
      <c r="A6" s="9">
        <v>5</v>
      </c>
      <c r="B6" s="500" t="s">
        <v>5</v>
      </c>
    </row>
    <row r="7" spans="1:2">
      <c r="A7" s="9">
        <v>6</v>
      </c>
      <c r="B7" s="500" t="s">
        <v>6</v>
      </c>
    </row>
    <row r="8" s="496" customFormat="1" ht="15" customHeight="1" spans="1:2">
      <c r="A8" s="501">
        <v>7</v>
      </c>
      <c r="B8" s="502" t="s">
        <v>7</v>
      </c>
    </row>
    <row r="9" ht="18.95" customHeight="1" spans="1:2">
      <c r="A9" s="498"/>
      <c r="B9" s="503" t="s">
        <v>8</v>
      </c>
    </row>
    <row r="10" ht="15.95" customHeight="1" spans="1:2">
      <c r="A10" s="9">
        <v>1</v>
      </c>
      <c r="B10" s="504" t="s">
        <v>9</v>
      </c>
    </row>
    <row r="11" spans="1:2">
      <c r="A11" s="9">
        <v>2</v>
      </c>
      <c r="B11" s="500" t="s">
        <v>10</v>
      </c>
    </row>
    <row r="12" spans="1:2">
      <c r="A12" s="9">
        <v>3</v>
      </c>
      <c r="B12" s="502" t="s">
        <v>11</v>
      </c>
    </row>
    <row r="13" spans="1:2">
      <c r="A13" s="9">
        <v>4</v>
      </c>
      <c r="B13" s="500" t="s">
        <v>12</v>
      </c>
    </row>
    <row r="14" spans="1:2">
      <c r="A14" s="9">
        <v>5</v>
      </c>
      <c r="B14" s="500" t="s">
        <v>13</v>
      </c>
    </row>
    <row r="15" spans="1:2">
      <c r="A15" s="9">
        <v>6</v>
      </c>
      <c r="B15" s="500" t="s">
        <v>14</v>
      </c>
    </row>
    <row r="16" spans="1:2">
      <c r="A16" s="9">
        <v>7</v>
      </c>
      <c r="B16" s="500" t="s">
        <v>15</v>
      </c>
    </row>
    <row r="17" spans="1:2">
      <c r="A17" s="9">
        <v>8</v>
      </c>
      <c r="B17" s="500" t="s">
        <v>16</v>
      </c>
    </row>
    <row r="18" spans="1:2">
      <c r="A18" s="9">
        <v>9</v>
      </c>
      <c r="B18" s="500" t="s">
        <v>17</v>
      </c>
    </row>
    <row r="19" spans="1:2">
      <c r="A19" s="9"/>
      <c r="B19" s="500"/>
    </row>
    <row r="20" ht="20.25" spans="1:2">
      <c r="A20" s="498"/>
      <c r="B20" s="499" t="s">
        <v>18</v>
      </c>
    </row>
    <row r="21" spans="1:2">
      <c r="A21" s="9">
        <v>1</v>
      </c>
      <c r="B21" s="505" t="s">
        <v>19</v>
      </c>
    </row>
    <row r="22" spans="1:2">
      <c r="A22" s="9">
        <v>2</v>
      </c>
      <c r="B22" s="500" t="s">
        <v>20</v>
      </c>
    </row>
    <row r="23" spans="1:2">
      <c r="A23" s="9">
        <v>3</v>
      </c>
      <c r="B23" s="500" t="s">
        <v>21</v>
      </c>
    </row>
    <row r="24" spans="1:2">
      <c r="A24" s="9">
        <v>4</v>
      </c>
      <c r="B24" s="500" t="s">
        <v>22</v>
      </c>
    </row>
    <row r="25" spans="1:2">
      <c r="A25" s="9">
        <v>5</v>
      </c>
      <c r="B25" s="500" t="s">
        <v>23</v>
      </c>
    </row>
    <row r="26" spans="1:2">
      <c r="A26" s="9">
        <v>6</v>
      </c>
      <c r="B26" s="500" t="s">
        <v>24</v>
      </c>
    </row>
    <row r="27" spans="1:2">
      <c r="A27" s="9">
        <v>7</v>
      </c>
      <c r="B27" s="500" t="s">
        <v>25</v>
      </c>
    </row>
    <row r="28" spans="1:2">
      <c r="A28" s="9"/>
      <c r="B28" s="500"/>
    </row>
    <row r="29" ht="20.25" spans="1:2">
      <c r="A29" s="498"/>
      <c r="B29" s="499" t="s">
        <v>26</v>
      </c>
    </row>
    <row r="30" spans="1:2">
      <c r="A30" s="9">
        <v>1</v>
      </c>
      <c r="B30" s="505" t="s">
        <v>27</v>
      </c>
    </row>
    <row r="31" spans="1:2">
      <c r="A31" s="9">
        <v>2</v>
      </c>
      <c r="B31" s="500" t="s">
        <v>28</v>
      </c>
    </row>
    <row r="32" spans="1:2">
      <c r="A32" s="9">
        <v>3</v>
      </c>
      <c r="B32" s="500" t="s">
        <v>29</v>
      </c>
    </row>
    <row r="33" ht="28.5" spans="1:2">
      <c r="A33" s="9">
        <v>4</v>
      </c>
      <c r="B33" s="500" t="s">
        <v>30</v>
      </c>
    </row>
    <row r="34" spans="1:2">
      <c r="A34" s="9">
        <v>5</v>
      </c>
      <c r="B34" s="500" t="s">
        <v>31</v>
      </c>
    </row>
    <row r="35" spans="1:2">
      <c r="A35" s="9">
        <v>6</v>
      </c>
      <c r="B35" s="500" t="s">
        <v>32</v>
      </c>
    </row>
    <row r="36" spans="1:2">
      <c r="A36" s="9">
        <v>7</v>
      </c>
      <c r="B36" s="500" t="s">
        <v>33</v>
      </c>
    </row>
    <row r="37" spans="1:2">
      <c r="A37" s="9"/>
      <c r="B37" s="500"/>
    </row>
    <row r="39" spans="1:2">
      <c r="A39" s="506" t="s">
        <v>34</v>
      </c>
      <c r="B39" s="50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9.125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186"/>
      <c r="F2" s="187" t="s">
        <v>340</v>
      </c>
      <c r="G2" s="188" t="s">
        <v>341</v>
      </c>
      <c r="H2" s="188"/>
      <c r="I2" s="218" t="s">
        <v>57</v>
      </c>
      <c r="J2" s="188" t="s">
        <v>282</v>
      </c>
      <c r="K2" s="240"/>
    </row>
    <row r="3" s="179" customFormat="1" ht="27" customHeight="1" spans="1:11">
      <c r="A3" s="189" t="s">
        <v>78</v>
      </c>
      <c r="B3" s="190">
        <v>3498</v>
      </c>
      <c r="C3" s="190"/>
      <c r="D3" s="191" t="s">
        <v>283</v>
      </c>
      <c r="E3" s="192" t="s">
        <v>342</v>
      </c>
      <c r="F3" s="193"/>
      <c r="G3" s="193"/>
      <c r="H3" s="194" t="s">
        <v>285</v>
      </c>
      <c r="I3" s="194"/>
      <c r="J3" s="194"/>
      <c r="K3" s="241"/>
    </row>
    <row r="4" s="179" customFormat="1" spans="1:11">
      <c r="A4" s="195" t="s">
        <v>74</v>
      </c>
      <c r="B4" s="196">
        <v>3</v>
      </c>
      <c r="C4" s="196">
        <v>6</v>
      </c>
      <c r="D4" s="197" t="s">
        <v>286</v>
      </c>
      <c r="E4" s="198" t="s">
        <v>343</v>
      </c>
      <c r="F4" s="198"/>
      <c r="G4" s="198"/>
      <c r="H4" s="197" t="s">
        <v>288</v>
      </c>
      <c r="I4" s="197"/>
      <c r="J4" s="211" t="s">
        <v>67</v>
      </c>
      <c r="K4" s="242" t="s">
        <v>68</v>
      </c>
    </row>
    <row r="5" s="179" customFormat="1" spans="1:11">
      <c r="A5" s="195" t="s">
        <v>289</v>
      </c>
      <c r="B5" s="190">
        <v>1</v>
      </c>
      <c r="C5" s="190"/>
      <c r="D5" s="191" t="s">
        <v>290</v>
      </c>
      <c r="E5" s="191" t="s">
        <v>291</v>
      </c>
      <c r="F5" s="191" t="s">
        <v>292</v>
      </c>
      <c r="G5" s="191" t="s">
        <v>293</v>
      </c>
      <c r="H5" s="197" t="s">
        <v>294</v>
      </c>
      <c r="I5" s="197"/>
      <c r="J5" s="211" t="s">
        <v>67</v>
      </c>
      <c r="K5" s="242" t="s">
        <v>68</v>
      </c>
    </row>
    <row r="6" s="179" customFormat="1" ht="15" spans="1:11">
      <c r="A6" s="199" t="s">
        <v>295</v>
      </c>
      <c r="B6" s="200">
        <v>125</v>
      </c>
      <c r="C6" s="200"/>
      <c r="D6" s="201" t="s">
        <v>296</v>
      </c>
      <c r="E6" s="202"/>
      <c r="F6" s="203">
        <v>2064</v>
      </c>
      <c r="G6" s="201"/>
      <c r="H6" s="204" t="s">
        <v>297</v>
      </c>
      <c r="I6" s="204"/>
      <c r="J6" s="203" t="s">
        <v>67</v>
      </c>
      <c r="K6" s="243" t="s">
        <v>68</v>
      </c>
    </row>
    <row r="7" s="179" customFormat="1" ht="1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298</v>
      </c>
      <c r="B8" s="187" t="s">
        <v>299</v>
      </c>
      <c r="C8" s="187" t="s">
        <v>300</v>
      </c>
      <c r="D8" s="187" t="s">
        <v>301</v>
      </c>
      <c r="E8" s="187" t="s">
        <v>302</v>
      </c>
      <c r="F8" s="187" t="s">
        <v>303</v>
      </c>
      <c r="G8" s="209" t="s">
        <v>344</v>
      </c>
      <c r="H8" s="210"/>
      <c r="I8" s="210"/>
      <c r="J8" s="210"/>
      <c r="K8" s="244"/>
    </row>
    <row r="9" s="179" customFormat="1" spans="1:11">
      <c r="A9" s="195" t="s">
        <v>305</v>
      </c>
      <c r="B9" s="197"/>
      <c r="C9" s="211" t="s">
        <v>67</v>
      </c>
      <c r="D9" s="211" t="s">
        <v>68</v>
      </c>
      <c r="E9" s="191" t="s">
        <v>306</v>
      </c>
      <c r="F9" s="212" t="s">
        <v>307</v>
      </c>
      <c r="G9" s="213"/>
      <c r="H9" s="214"/>
      <c r="I9" s="214"/>
      <c r="J9" s="214"/>
      <c r="K9" s="245"/>
    </row>
    <row r="10" s="179" customFormat="1" spans="1:11">
      <c r="A10" s="195" t="s">
        <v>308</v>
      </c>
      <c r="B10" s="197"/>
      <c r="C10" s="211" t="s">
        <v>67</v>
      </c>
      <c r="D10" s="211" t="s">
        <v>68</v>
      </c>
      <c r="E10" s="191" t="s">
        <v>309</v>
      </c>
      <c r="F10" s="212" t="s">
        <v>310</v>
      </c>
      <c r="G10" s="213" t="s">
        <v>311</v>
      </c>
      <c r="H10" s="214"/>
      <c r="I10" s="214"/>
      <c r="J10" s="214"/>
      <c r="K10" s="245"/>
    </row>
    <row r="11" s="179" customFormat="1" spans="1:11">
      <c r="A11" s="215" t="s">
        <v>205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9" customFormat="1" spans="1:11">
      <c r="A12" s="189" t="s">
        <v>92</v>
      </c>
      <c r="B12" s="211" t="s">
        <v>88</v>
      </c>
      <c r="C12" s="211" t="s">
        <v>89</v>
      </c>
      <c r="D12" s="212"/>
      <c r="E12" s="191" t="s">
        <v>90</v>
      </c>
      <c r="F12" s="211" t="s">
        <v>88</v>
      </c>
      <c r="G12" s="211" t="s">
        <v>89</v>
      </c>
      <c r="H12" s="211"/>
      <c r="I12" s="191" t="s">
        <v>312</v>
      </c>
      <c r="J12" s="211" t="s">
        <v>88</v>
      </c>
      <c r="K12" s="242" t="s">
        <v>89</v>
      </c>
    </row>
    <row r="13" s="179" customFormat="1" spans="1:11">
      <c r="A13" s="189" t="s">
        <v>95</v>
      </c>
      <c r="B13" s="211" t="s">
        <v>88</v>
      </c>
      <c r="C13" s="211" t="s">
        <v>89</v>
      </c>
      <c r="D13" s="212"/>
      <c r="E13" s="191" t="s">
        <v>100</v>
      </c>
      <c r="F13" s="211" t="s">
        <v>88</v>
      </c>
      <c r="G13" s="211" t="s">
        <v>89</v>
      </c>
      <c r="H13" s="211"/>
      <c r="I13" s="191" t="s">
        <v>313</v>
      </c>
      <c r="J13" s="211" t="s">
        <v>88</v>
      </c>
      <c r="K13" s="242" t="s">
        <v>89</v>
      </c>
    </row>
    <row r="14" s="179" customFormat="1" ht="15" spans="1:11">
      <c r="A14" s="199" t="s">
        <v>314</v>
      </c>
      <c r="B14" s="203" t="s">
        <v>88</v>
      </c>
      <c r="C14" s="203" t="s">
        <v>89</v>
      </c>
      <c r="D14" s="202"/>
      <c r="E14" s="201" t="s">
        <v>315</v>
      </c>
      <c r="F14" s="203" t="s">
        <v>88</v>
      </c>
      <c r="G14" s="203" t="s">
        <v>89</v>
      </c>
      <c r="H14" s="203"/>
      <c r="I14" s="201" t="s">
        <v>316</v>
      </c>
      <c r="J14" s="203" t="s">
        <v>88</v>
      </c>
      <c r="K14" s="243" t="s">
        <v>89</v>
      </c>
    </row>
    <row r="15" s="179" customFormat="1" ht="1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317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9" customFormat="1" spans="1:11">
      <c r="A17" s="195" t="s">
        <v>318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8"/>
    </row>
    <row r="18" s="179" customFormat="1" spans="1:11">
      <c r="A18" s="195" t="s">
        <v>319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8"/>
    </row>
    <row r="19" s="179" customFormat="1" spans="1:11">
      <c r="A19" s="219" t="s">
        <v>345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9" customFormat="1" spans="1:11">
      <c r="A20" s="220" t="s">
        <v>346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9" customFormat="1" spans="1:11">
      <c r="A21" s="220" t="s">
        <v>347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9" customFormat="1" spans="1:11">
      <c r="A22" s="220" t="s">
        <v>348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49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0"/>
    </row>
    <row r="25" s="179" customFormat="1" spans="1:11">
      <c r="A25" s="195" t="s">
        <v>130</v>
      </c>
      <c r="B25" s="197"/>
      <c r="C25" s="211" t="s">
        <v>67</v>
      </c>
      <c r="D25" s="211" t="s">
        <v>68</v>
      </c>
      <c r="E25" s="194"/>
      <c r="F25" s="194"/>
      <c r="G25" s="194"/>
      <c r="H25" s="194"/>
      <c r="I25" s="194"/>
      <c r="J25" s="194"/>
      <c r="K25" s="241"/>
    </row>
    <row r="26" s="179" customFormat="1" ht="15" spans="1:11">
      <c r="A26" s="224" t="s">
        <v>324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1"/>
    </row>
    <row r="27" s="179" customFormat="1" ht="1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325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44"/>
    </row>
    <row r="29" s="179" customFormat="1" spans="1:11">
      <c r="A29" s="228" t="s">
        <v>327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52"/>
    </row>
    <row r="30" s="179" customFormat="1" ht="17.25" customHeight="1" spans="1:1">
      <c r="A30" s="179" t="s">
        <v>349</v>
      </c>
    </row>
    <row r="31" s="179" customFormat="1" ht="17.25" customHeight="1" spans="1:11">
      <c r="A31" s="228" t="s">
        <v>350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9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9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9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2"/>
    </row>
    <row r="35" s="179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2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9"/>
    </row>
    <row r="37" s="179" customFormat="1" ht="17.25" customHeight="1" spans="1:11">
      <c r="A37" s="230"/>
      <c r="B37" s="221"/>
      <c r="C37" s="221"/>
      <c r="D37" s="221"/>
      <c r="E37" s="221"/>
      <c r="F37" s="221"/>
      <c r="G37" s="221"/>
      <c r="H37" s="221"/>
      <c r="I37" s="221"/>
      <c r="J37" s="221"/>
      <c r="K37" s="249"/>
    </row>
    <row r="38" s="179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3"/>
    </row>
    <row r="39" s="179" customFormat="1" ht="18.75" customHeight="1" spans="1:11">
      <c r="A39" s="233" t="s">
        <v>329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4"/>
    </row>
    <row r="40" s="181" customFormat="1" ht="18.75" customHeight="1" spans="1:11">
      <c r="A40" s="195" t="s">
        <v>330</v>
      </c>
      <c r="B40" s="197"/>
      <c r="C40" s="197"/>
      <c r="D40" s="194" t="s">
        <v>331</v>
      </c>
      <c r="E40" s="194"/>
      <c r="F40" s="235" t="s">
        <v>332</v>
      </c>
      <c r="G40" s="236"/>
      <c r="H40" s="197" t="s">
        <v>333</v>
      </c>
      <c r="I40" s="197"/>
      <c r="J40" s="197" t="s">
        <v>334</v>
      </c>
      <c r="K40" s="248"/>
    </row>
    <row r="41" s="179" customFormat="1" ht="18.75" customHeight="1" spans="1:13">
      <c r="A41" s="195" t="s">
        <v>196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8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8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8"/>
    </row>
    <row r="44" s="179" customFormat="1" ht="32.1" customHeight="1" spans="1:11">
      <c r="A44" s="199" t="s">
        <v>141</v>
      </c>
      <c r="B44" s="237" t="s">
        <v>335</v>
      </c>
      <c r="C44" s="237"/>
      <c r="D44" s="201" t="s">
        <v>336</v>
      </c>
      <c r="E44" s="202"/>
      <c r="F44" s="201" t="s">
        <v>145</v>
      </c>
      <c r="G44" s="238">
        <v>11.27</v>
      </c>
      <c r="H44" s="239" t="s">
        <v>146</v>
      </c>
      <c r="I44" s="239"/>
      <c r="J44" s="237"/>
      <c r="K44" s="255"/>
    </row>
    <row r="45" s="179" customFormat="1" ht="16.5" customHeight="1"/>
    <row r="46" s="179" customFormat="1" ht="16.5" customHeight="1"/>
    <row r="47" s="179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149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351</v>
      </c>
      <c r="C2" s="124"/>
      <c r="D2" s="125" t="s">
        <v>69</v>
      </c>
      <c r="E2" s="124" t="s">
        <v>352</v>
      </c>
      <c r="F2" s="124"/>
      <c r="G2" s="124"/>
      <c r="H2" s="124"/>
      <c r="I2" s="160"/>
      <c r="J2" s="161" t="s">
        <v>57</v>
      </c>
      <c r="K2" s="162" t="s">
        <v>353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151</v>
      </c>
      <c r="B3" s="127" t="s">
        <v>152</v>
      </c>
      <c r="C3" s="127"/>
      <c r="D3" s="127"/>
      <c r="E3" s="127"/>
      <c r="F3" s="127"/>
      <c r="G3" s="127"/>
      <c r="H3" s="127"/>
      <c r="I3" s="149"/>
      <c r="J3" s="164" t="s">
        <v>153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128" t="s">
        <v>115</v>
      </c>
      <c r="C4" s="129" t="s">
        <v>116</v>
      </c>
      <c r="D4" s="130" t="s">
        <v>117</v>
      </c>
      <c r="E4" s="131" t="s">
        <v>118</v>
      </c>
      <c r="F4" s="129" t="s">
        <v>119</v>
      </c>
      <c r="G4" s="131" t="s">
        <v>120</v>
      </c>
      <c r="H4" s="129" t="s">
        <v>121</v>
      </c>
      <c r="I4" s="149"/>
      <c r="J4" s="167"/>
      <c r="K4" s="168" t="s">
        <v>115</v>
      </c>
      <c r="L4" s="168" t="s">
        <v>116</v>
      </c>
      <c r="M4" s="169" t="s">
        <v>117</v>
      </c>
      <c r="N4" s="168" t="s">
        <v>118</v>
      </c>
      <c r="O4" s="168" t="s">
        <v>119</v>
      </c>
      <c r="P4" s="168" t="s">
        <v>120</v>
      </c>
      <c r="Q4" s="154" t="s">
        <v>255</v>
      </c>
    </row>
    <row r="5" s="119" customFormat="1" ht="29.1" customHeight="1" spans="1:17">
      <c r="A5" s="126"/>
      <c r="B5" s="128" t="s">
        <v>154</v>
      </c>
      <c r="C5" s="129" t="s">
        <v>155</v>
      </c>
      <c r="D5" s="130" t="s">
        <v>156</v>
      </c>
      <c r="E5" s="131" t="s">
        <v>157</v>
      </c>
      <c r="F5" s="129" t="s">
        <v>158</v>
      </c>
      <c r="G5" s="131" t="s">
        <v>159</v>
      </c>
      <c r="H5" s="129" t="s">
        <v>160</v>
      </c>
      <c r="I5" s="149"/>
      <c r="J5" s="167"/>
      <c r="K5" s="170" t="s">
        <v>154</v>
      </c>
      <c r="L5" s="170" t="s">
        <v>155</v>
      </c>
      <c r="M5" s="170" t="s">
        <v>156</v>
      </c>
      <c r="N5" s="170" t="s">
        <v>157</v>
      </c>
      <c r="O5" s="170" t="s">
        <v>158</v>
      </c>
      <c r="P5" s="170" t="s">
        <v>159</v>
      </c>
      <c r="Q5" s="170" t="s">
        <v>160</v>
      </c>
    </row>
    <row r="6" s="119" customFormat="1" ht="29.1" customHeight="1" spans="1:17">
      <c r="A6" s="129" t="s">
        <v>162</v>
      </c>
      <c r="B6" s="132">
        <f>C6-1</f>
        <v>68</v>
      </c>
      <c r="C6" s="132">
        <f>D6-2</f>
        <v>69</v>
      </c>
      <c r="D6" s="133">
        <v>71</v>
      </c>
      <c r="E6" s="134">
        <f>D6+2</f>
        <v>73</v>
      </c>
      <c r="F6" s="132">
        <f>E6+2</f>
        <v>75</v>
      </c>
      <c r="G6" s="134">
        <f>F6+1</f>
        <v>76</v>
      </c>
      <c r="H6" s="132">
        <f>G6+1</f>
        <v>77</v>
      </c>
      <c r="I6" s="149"/>
      <c r="J6" s="171" t="s">
        <v>162</v>
      </c>
      <c r="K6" s="172" t="s">
        <v>261</v>
      </c>
      <c r="L6" s="172" t="s">
        <v>261</v>
      </c>
      <c r="M6" s="172" t="s">
        <v>256</v>
      </c>
      <c r="N6" s="172" t="s">
        <v>261</v>
      </c>
      <c r="O6" s="172" t="s">
        <v>256</v>
      </c>
      <c r="P6" s="172" t="s">
        <v>256</v>
      </c>
      <c r="Q6" s="172"/>
    </row>
    <row r="7" s="119" customFormat="1" ht="29.1" customHeight="1" spans="1:17">
      <c r="A7" s="129" t="s">
        <v>165</v>
      </c>
      <c r="B7" s="132">
        <f>C7-1</f>
        <v>65</v>
      </c>
      <c r="C7" s="132">
        <f>D7-2</f>
        <v>66</v>
      </c>
      <c r="D7" s="133">
        <v>68</v>
      </c>
      <c r="E7" s="134">
        <f>D7+2</f>
        <v>70</v>
      </c>
      <c r="F7" s="132">
        <f>E7+2</f>
        <v>72</v>
      </c>
      <c r="G7" s="134">
        <f>F7+1</f>
        <v>73</v>
      </c>
      <c r="H7" s="132">
        <f>G7+1</f>
        <v>74</v>
      </c>
      <c r="I7" s="149"/>
      <c r="J7" s="171" t="s">
        <v>165</v>
      </c>
      <c r="K7" s="172" t="s">
        <v>256</v>
      </c>
      <c r="L7" s="172" t="s">
        <v>256</v>
      </c>
      <c r="M7" s="172" t="s">
        <v>256</v>
      </c>
      <c r="N7" s="151" t="s">
        <v>264</v>
      </c>
      <c r="O7" s="172" t="s">
        <v>256</v>
      </c>
      <c r="P7" s="172" t="s">
        <v>256</v>
      </c>
      <c r="Q7" s="172"/>
    </row>
    <row r="8" s="119" customFormat="1" ht="29.1" customHeight="1" spans="1:17">
      <c r="A8" s="129" t="s">
        <v>168</v>
      </c>
      <c r="B8" s="132">
        <f>C8-4</f>
        <v>104</v>
      </c>
      <c r="C8" s="132">
        <f>D8-4</f>
        <v>108</v>
      </c>
      <c r="D8" s="135" t="s">
        <v>354</v>
      </c>
      <c r="E8" s="134">
        <f>D8+4</f>
        <v>116</v>
      </c>
      <c r="F8" s="132">
        <f>E8+4</f>
        <v>120</v>
      </c>
      <c r="G8" s="134">
        <f>F8+6</f>
        <v>126</v>
      </c>
      <c r="H8" s="132">
        <f>G8+6</f>
        <v>132</v>
      </c>
      <c r="I8" s="149"/>
      <c r="J8" s="171" t="s">
        <v>168</v>
      </c>
      <c r="K8" s="172" t="s">
        <v>261</v>
      </c>
      <c r="L8" s="151" t="s">
        <v>264</v>
      </c>
      <c r="M8" s="172" t="s">
        <v>256</v>
      </c>
      <c r="N8" s="172" t="s">
        <v>256</v>
      </c>
      <c r="O8" s="173" t="s">
        <v>355</v>
      </c>
      <c r="P8" s="173" t="s">
        <v>356</v>
      </c>
      <c r="Q8" s="151"/>
    </row>
    <row r="9" s="119" customFormat="1" ht="29.1" customHeight="1" spans="1:17">
      <c r="A9" s="136" t="s">
        <v>260</v>
      </c>
      <c r="B9" s="137">
        <f>C9-4</f>
        <v>102</v>
      </c>
      <c r="C9" s="137">
        <f>D9-4</f>
        <v>106</v>
      </c>
      <c r="D9" s="138">
        <v>110</v>
      </c>
      <c r="E9" s="139">
        <f>D9+4</f>
        <v>114</v>
      </c>
      <c r="F9" s="137">
        <f>E9+5</f>
        <v>119</v>
      </c>
      <c r="G9" s="139">
        <f>F9+6</f>
        <v>125</v>
      </c>
      <c r="H9" s="137">
        <f>G9+7</f>
        <v>132</v>
      </c>
      <c r="I9" s="149"/>
      <c r="J9" s="171" t="s">
        <v>171</v>
      </c>
      <c r="K9" s="151" t="s">
        <v>259</v>
      </c>
      <c r="L9" s="172" t="s">
        <v>338</v>
      </c>
      <c r="M9" s="172" t="s">
        <v>256</v>
      </c>
      <c r="N9" s="173" t="s">
        <v>356</v>
      </c>
      <c r="O9" s="172" t="s">
        <v>256</v>
      </c>
      <c r="P9" s="172" t="s">
        <v>256</v>
      </c>
      <c r="Q9" s="172"/>
    </row>
    <row r="10" s="119" customFormat="1" ht="29.1" customHeight="1" spans="1:17">
      <c r="A10" s="129" t="s">
        <v>271</v>
      </c>
      <c r="B10" s="132">
        <f>C10-1.2</f>
        <v>83.5</v>
      </c>
      <c r="C10" s="132">
        <f>D10-1.8</f>
        <v>84.7</v>
      </c>
      <c r="D10" s="133">
        <v>86.5</v>
      </c>
      <c r="E10" s="134">
        <f>D10+1.8</f>
        <v>88.3</v>
      </c>
      <c r="F10" s="132">
        <f>E10+1.8</f>
        <v>90.1</v>
      </c>
      <c r="G10" s="134">
        <f>F10+1.3</f>
        <v>91.4</v>
      </c>
      <c r="H10" s="132">
        <f>G10+1.3</f>
        <v>92.7</v>
      </c>
      <c r="I10" s="149"/>
      <c r="J10" s="171" t="s">
        <v>260</v>
      </c>
      <c r="K10" s="172" t="s">
        <v>261</v>
      </c>
      <c r="L10" s="172" t="s">
        <v>338</v>
      </c>
      <c r="M10" s="151" t="s">
        <v>264</v>
      </c>
      <c r="N10" s="172" t="s">
        <v>256</v>
      </c>
      <c r="O10" s="172" t="s">
        <v>338</v>
      </c>
      <c r="P10" s="172" t="s">
        <v>338</v>
      </c>
      <c r="Q10" s="151"/>
    </row>
    <row r="11" s="119" customFormat="1" ht="29.1" customHeight="1" spans="1:17">
      <c r="A11" s="129" t="s">
        <v>187</v>
      </c>
      <c r="B11" s="132">
        <f>C11-0.8</f>
        <v>19.9</v>
      </c>
      <c r="C11" s="132">
        <f>D11-0.8</f>
        <v>20.7</v>
      </c>
      <c r="D11" s="133">
        <v>21.5</v>
      </c>
      <c r="E11" s="134">
        <f>D11+0.8</f>
        <v>22.3</v>
      </c>
      <c r="F11" s="132">
        <f>E11+0.8</f>
        <v>23.1</v>
      </c>
      <c r="G11" s="134">
        <f>F11+1.3</f>
        <v>24.4</v>
      </c>
      <c r="H11" s="132">
        <f>G11+1.3</f>
        <v>25.7</v>
      </c>
      <c r="I11" s="149"/>
      <c r="J11" s="171" t="s">
        <v>181</v>
      </c>
      <c r="K11" s="151" t="s">
        <v>262</v>
      </c>
      <c r="L11" s="151" t="s">
        <v>357</v>
      </c>
      <c r="M11" s="151" t="s">
        <v>261</v>
      </c>
      <c r="N11" s="172" t="s">
        <v>256</v>
      </c>
      <c r="O11" s="151" t="s">
        <v>264</v>
      </c>
      <c r="P11" s="151" t="s">
        <v>264</v>
      </c>
      <c r="Q11" s="151"/>
    </row>
    <row r="12" s="119" customFormat="1" ht="29.1" customHeight="1" spans="1:17">
      <c r="A12" s="129" t="s">
        <v>188</v>
      </c>
      <c r="B12" s="132">
        <f>C12-0.7</f>
        <v>16.6</v>
      </c>
      <c r="C12" s="132">
        <f>D12-0.7</f>
        <v>17.3</v>
      </c>
      <c r="D12" s="140">
        <v>18</v>
      </c>
      <c r="E12" s="134">
        <f>D12+0.7</f>
        <v>18.7</v>
      </c>
      <c r="F12" s="132">
        <f>E12+0.7</f>
        <v>19.4</v>
      </c>
      <c r="G12" s="134">
        <f>F12+1</f>
        <v>20.4</v>
      </c>
      <c r="H12" s="132">
        <f>G12+1</f>
        <v>21.4</v>
      </c>
      <c r="I12" s="149"/>
      <c r="J12" s="171" t="s">
        <v>185</v>
      </c>
      <c r="K12" s="172" t="s">
        <v>261</v>
      </c>
      <c r="L12" s="172" t="s">
        <v>264</v>
      </c>
      <c r="M12" s="151" t="s">
        <v>264</v>
      </c>
      <c r="N12" s="151" t="s">
        <v>264</v>
      </c>
      <c r="O12" s="151" t="s">
        <v>264</v>
      </c>
      <c r="P12" s="151" t="s">
        <v>264</v>
      </c>
      <c r="Q12" s="151"/>
    </row>
    <row r="13" s="119" customFormat="1" ht="29.1" customHeight="1" spans="1:17">
      <c r="A13" s="129" t="s">
        <v>190</v>
      </c>
      <c r="B13" s="132">
        <f>C13-0.5</f>
        <v>10</v>
      </c>
      <c r="C13" s="132">
        <f>D13-0.5</f>
        <v>10.5</v>
      </c>
      <c r="D13" s="133">
        <v>11</v>
      </c>
      <c r="E13" s="134">
        <f>D13+0.5</f>
        <v>11.5</v>
      </c>
      <c r="F13" s="132">
        <f>E13+0.5</f>
        <v>12</v>
      </c>
      <c r="G13" s="141">
        <f>F13+0.7</f>
        <v>12.7</v>
      </c>
      <c r="H13" s="142">
        <f>G13+0.7</f>
        <v>13.4</v>
      </c>
      <c r="I13" s="149"/>
      <c r="J13" s="174" t="s">
        <v>358</v>
      </c>
      <c r="K13" s="172" t="s">
        <v>256</v>
      </c>
      <c r="L13" s="151" t="s">
        <v>264</v>
      </c>
      <c r="M13" s="172" t="s">
        <v>256</v>
      </c>
      <c r="N13" s="151" t="s">
        <v>264</v>
      </c>
      <c r="O13" s="172" t="s">
        <v>256</v>
      </c>
      <c r="P13" s="172" t="s">
        <v>256</v>
      </c>
      <c r="Q13" s="151"/>
    </row>
    <row r="14" s="119" customFormat="1" ht="29.1" customHeight="1" spans="1:17">
      <c r="A14" s="129" t="s">
        <v>194</v>
      </c>
      <c r="B14" s="132">
        <f>C14-1</f>
        <v>52</v>
      </c>
      <c r="C14" s="132">
        <f>D14-1</f>
        <v>53</v>
      </c>
      <c r="D14" s="133">
        <v>54</v>
      </c>
      <c r="E14" s="134">
        <f>D14+1</f>
        <v>55</v>
      </c>
      <c r="F14" s="132">
        <f>E14+1</f>
        <v>56</v>
      </c>
      <c r="G14" s="134">
        <f>F14+1.5</f>
        <v>57.5</v>
      </c>
      <c r="H14" s="132">
        <f>G14+1.5</f>
        <v>59</v>
      </c>
      <c r="I14" s="149"/>
      <c r="J14" s="171" t="s">
        <v>188</v>
      </c>
      <c r="K14" s="151" t="s">
        <v>267</v>
      </c>
      <c r="L14" s="172" t="s">
        <v>256</v>
      </c>
      <c r="M14" s="172" t="s">
        <v>256</v>
      </c>
      <c r="N14" s="172" t="s">
        <v>256</v>
      </c>
      <c r="O14" s="151" t="s">
        <v>264</v>
      </c>
      <c r="P14" s="151" t="s">
        <v>264</v>
      </c>
      <c r="Q14" s="151"/>
    </row>
    <row r="15" s="119" customFormat="1" ht="29.1" customHeight="1" spans="1:17">
      <c r="A15" s="143"/>
      <c r="B15" s="144"/>
      <c r="C15" s="144"/>
      <c r="D15" s="144"/>
      <c r="E15" s="144"/>
      <c r="F15" s="144"/>
      <c r="G15" s="144"/>
      <c r="H15" s="144"/>
      <c r="I15" s="149"/>
      <c r="J15" s="171" t="s">
        <v>359</v>
      </c>
      <c r="K15" s="172" t="s">
        <v>256</v>
      </c>
      <c r="L15" s="172" t="s">
        <v>264</v>
      </c>
      <c r="M15" s="151" t="s">
        <v>264</v>
      </c>
      <c r="N15" s="172" t="s">
        <v>256</v>
      </c>
      <c r="O15" s="151" t="s">
        <v>264</v>
      </c>
      <c r="P15" s="172" t="s">
        <v>256</v>
      </c>
      <c r="Q15" s="151"/>
    </row>
    <row r="16" s="119" customFormat="1" ht="29.1" customHeight="1" spans="1:17">
      <c r="A16" s="145"/>
      <c r="B16" s="146"/>
      <c r="C16" s="147"/>
      <c r="D16" s="148"/>
      <c r="E16" s="147"/>
      <c r="F16" s="147"/>
      <c r="G16" s="147"/>
      <c r="H16" s="149"/>
      <c r="I16" s="149"/>
      <c r="J16" s="151"/>
      <c r="K16" s="151"/>
      <c r="L16" s="151"/>
      <c r="M16" s="151"/>
      <c r="N16" s="173"/>
      <c r="O16" s="151"/>
      <c r="P16" s="151"/>
      <c r="Q16" s="151"/>
    </row>
    <row r="17" s="119" customFormat="1" ht="29.1" customHeight="1" spans="1:17">
      <c r="A17" s="150"/>
      <c r="B17" s="151"/>
      <c r="C17" s="152"/>
      <c r="D17" s="152"/>
      <c r="E17" s="152"/>
      <c r="F17" s="152"/>
      <c r="G17" s="151"/>
      <c r="H17" s="149"/>
      <c r="I17" s="149"/>
      <c r="J17" s="151"/>
      <c r="K17" s="151"/>
      <c r="L17" s="151"/>
      <c r="M17" s="151"/>
      <c r="N17" s="151"/>
      <c r="O17" s="151"/>
      <c r="P17" s="151"/>
      <c r="Q17" s="151"/>
    </row>
    <row r="18" s="119" customFormat="1" ht="29.1" customHeight="1" spans="1:17">
      <c r="A18" s="153"/>
      <c r="B18" s="154"/>
      <c r="C18" s="155"/>
      <c r="D18" s="155"/>
      <c r="E18" s="156"/>
      <c r="F18" s="156"/>
      <c r="G18" s="154"/>
      <c r="H18" s="149"/>
      <c r="I18" s="149"/>
      <c r="J18" s="154"/>
      <c r="K18" s="154"/>
      <c r="L18" s="151"/>
      <c r="M18" s="154"/>
      <c r="N18" s="154"/>
      <c r="O18" s="154"/>
      <c r="P18" s="154"/>
      <c r="Q18" s="154"/>
    </row>
    <row r="19" s="119" customFormat="1" ht="14.25" spans="1:17">
      <c r="A19" s="157" t="s">
        <v>196</v>
      </c>
      <c r="D19" s="158"/>
      <c r="E19" s="158"/>
      <c r="F19" s="158"/>
      <c r="G19" s="158"/>
      <c r="H19" s="158"/>
      <c r="I19" s="158"/>
      <c r="J19" s="158"/>
      <c r="K19" s="175"/>
      <c r="L19" s="175"/>
      <c r="M19" s="175"/>
      <c r="N19" s="175"/>
      <c r="O19" s="175"/>
      <c r="P19" s="175"/>
      <c r="Q19" s="175"/>
    </row>
    <row r="20" s="119" customFormat="1" ht="14.25" spans="1:17">
      <c r="A20" s="119" t="s">
        <v>197</v>
      </c>
      <c r="B20" s="158"/>
      <c r="C20" s="158"/>
      <c r="D20" s="158"/>
      <c r="E20" s="158"/>
      <c r="F20" s="158"/>
      <c r="G20" s="158"/>
      <c r="H20" s="158"/>
      <c r="I20" s="158"/>
      <c r="J20" s="157" t="s">
        <v>278</v>
      </c>
      <c r="K20" s="176"/>
      <c r="L20" s="176" t="s">
        <v>360</v>
      </c>
      <c r="M20" s="176"/>
      <c r="N20" s="176" t="s">
        <v>280</v>
      </c>
      <c r="O20" s="176"/>
      <c r="P20" s="176"/>
      <c r="Q20" s="120"/>
    </row>
    <row r="21" s="119" customFormat="1" customHeight="1" spans="1:17">
      <c r="A21" s="158"/>
      <c r="K21" s="120"/>
      <c r="L21" s="120"/>
      <c r="M21" s="120"/>
      <c r="N21" s="120"/>
      <c r="O21" s="120"/>
      <c r="P21" s="120"/>
      <c r="Q21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B4" sqref="B4:F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361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362</v>
      </c>
      <c r="B2" s="62" t="s">
        <v>363</v>
      </c>
      <c r="C2" s="62" t="s">
        <v>364</v>
      </c>
      <c r="D2" s="62" t="s">
        <v>365</v>
      </c>
      <c r="E2" s="62" t="s">
        <v>366</v>
      </c>
      <c r="F2" s="62" t="s">
        <v>367</v>
      </c>
      <c r="G2" s="62" t="s">
        <v>368</v>
      </c>
      <c r="H2" s="62" t="s">
        <v>369</v>
      </c>
      <c r="I2" s="67" t="s">
        <v>370</v>
      </c>
      <c r="J2" s="67" t="s">
        <v>371</v>
      </c>
      <c r="K2" s="67" t="s">
        <v>372</v>
      </c>
      <c r="L2" s="67" t="s">
        <v>373</v>
      </c>
      <c r="M2" s="67" t="s">
        <v>374</v>
      </c>
      <c r="N2" s="62" t="s">
        <v>375</v>
      </c>
      <c r="O2" s="62" t="s">
        <v>376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377</v>
      </c>
      <c r="J3" s="67" t="s">
        <v>377</v>
      </c>
      <c r="K3" s="67" t="s">
        <v>377</v>
      </c>
      <c r="L3" s="67" t="s">
        <v>377</v>
      </c>
      <c r="M3" s="67" t="s">
        <v>377</v>
      </c>
      <c r="N3" s="65"/>
      <c r="O3" s="65"/>
    </row>
    <row r="4" s="56" customFormat="1" spans="1:15">
      <c r="A4" s="104">
        <v>1</v>
      </c>
      <c r="B4" s="105" t="s">
        <v>378</v>
      </c>
      <c r="C4" s="78" t="s">
        <v>379</v>
      </c>
      <c r="D4" s="104" t="s">
        <v>380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/>
      <c r="L4" s="78"/>
      <c r="M4" s="78">
        <v>1</v>
      </c>
      <c r="N4" s="78">
        <f>SUM(I4:M4)</f>
        <v>2</v>
      </c>
      <c r="O4" s="78" t="s">
        <v>381</v>
      </c>
    </row>
    <row r="5" s="56" customFormat="1" spans="1:15">
      <c r="A5" s="104">
        <v>3</v>
      </c>
      <c r="B5" s="105" t="s">
        <v>382</v>
      </c>
      <c r="C5" s="78" t="s">
        <v>379</v>
      </c>
      <c r="D5" s="104" t="s">
        <v>125</v>
      </c>
      <c r="E5" s="104" t="s">
        <v>63</v>
      </c>
      <c r="F5" s="78" t="s">
        <v>54</v>
      </c>
      <c r="G5" s="104"/>
      <c r="H5" s="104"/>
      <c r="I5" s="104">
        <v>1</v>
      </c>
      <c r="J5" s="104"/>
      <c r="K5" s="104"/>
      <c r="L5" s="104"/>
      <c r="M5" s="104"/>
      <c r="N5" s="78">
        <f>SUM(I5:M5)</f>
        <v>1</v>
      </c>
      <c r="O5" s="78" t="s">
        <v>381</v>
      </c>
    </row>
    <row r="6" s="56" customFormat="1" spans="1:15">
      <c r="A6" s="104">
        <v>4</v>
      </c>
      <c r="B6" s="105" t="s">
        <v>383</v>
      </c>
      <c r="C6" s="78" t="s">
        <v>379</v>
      </c>
      <c r="D6" s="104" t="s">
        <v>124</v>
      </c>
      <c r="E6" s="104" t="s">
        <v>63</v>
      </c>
      <c r="F6" s="78" t="s">
        <v>54</v>
      </c>
      <c r="G6" s="104"/>
      <c r="H6" s="104"/>
      <c r="I6" s="104">
        <v>1</v>
      </c>
      <c r="J6" s="104"/>
      <c r="K6" s="104"/>
      <c r="L6" s="104"/>
      <c r="M6" s="104"/>
      <c r="N6" s="78">
        <f>SUM(I6:M6)</f>
        <v>1</v>
      </c>
      <c r="O6" s="78" t="s">
        <v>381</v>
      </c>
    </row>
    <row r="7" s="56" customFormat="1" spans="1:15">
      <c r="A7" s="104"/>
      <c r="B7" s="104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78"/>
      <c r="H12" s="78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</row>
    <row r="15" s="56" customFormat="1" spans="1:1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</row>
    <row r="16" s="58" customFormat="1" ht="18.75" spans="1:15">
      <c r="A16" s="85" t="s">
        <v>384</v>
      </c>
      <c r="B16" s="86"/>
      <c r="C16" s="86"/>
      <c r="D16" s="87"/>
      <c r="E16" s="88"/>
      <c r="F16" s="90"/>
      <c r="G16" s="90"/>
      <c r="H16" s="90"/>
      <c r="I16" s="89"/>
      <c r="J16" s="85" t="s">
        <v>385</v>
      </c>
      <c r="K16" s="86"/>
      <c r="L16" s="86"/>
      <c r="M16" s="87"/>
      <c r="N16" s="86"/>
      <c r="O16" s="100"/>
    </row>
    <row r="17" s="56" customFormat="1" ht="16.5" spans="1:15">
      <c r="A17" s="91" t="s">
        <v>386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</row>
    <row r="18" s="56" customFormat="1" spans="1:1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="58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4 O5:O6 O7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G25" sqref="G25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362</v>
      </c>
      <c r="B2" s="62" t="s">
        <v>367</v>
      </c>
      <c r="C2" s="102" t="s">
        <v>363</v>
      </c>
      <c r="D2" s="62" t="s">
        <v>364</v>
      </c>
      <c r="E2" s="62" t="s">
        <v>365</v>
      </c>
      <c r="F2" s="62" t="s">
        <v>366</v>
      </c>
      <c r="G2" s="63" t="s">
        <v>388</v>
      </c>
      <c r="H2" s="93"/>
      <c r="I2" s="63" t="s">
        <v>389</v>
      </c>
      <c r="J2" s="93"/>
      <c r="K2" s="111" t="s">
        <v>390</v>
      </c>
      <c r="L2" s="112" t="s">
        <v>391</v>
      </c>
      <c r="M2" s="113" t="s">
        <v>392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393</v>
      </c>
      <c r="H3" s="67" t="s">
        <v>394</v>
      </c>
      <c r="I3" s="67" t="s">
        <v>393</v>
      </c>
      <c r="J3" s="67" t="s">
        <v>394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378</v>
      </c>
      <c r="D4" s="78" t="s">
        <v>379</v>
      </c>
      <c r="E4" s="104" t="s">
        <v>380</v>
      </c>
      <c r="F4" s="104" t="s">
        <v>63</v>
      </c>
      <c r="G4" s="106" t="s">
        <v>395</v>
      </c>
      <c r="H4" s="107">
        <v>0.02</v>
      </c>
      <c r="I4" s="107"/>
      <c r="J4" s="107"/>
      <c r="K4" s="107"/>
      <c r="L4" s="78"/>
      <c r="M4" s="78" t="s">
        <v>381</v>
      </c>
    </row>
    <row r="5" s="56" customFormat="1" spans="1:13">
      <c r="A5" s="104"/>
      <c r="B5" s="105" t="s">
        <v>54</v>
      </c>
      <c r="C5" s="105" t="s">
        <v>382</v>
      </c>
      <c r="D5" s="78" t="s">
        <v>379</v>
      </c>
      <c r="E5" s="104" t="s">
        <v>125</v>
      </c>
      <c r="F5" s="104" t="s">
        <v>63</v>
      </c>
      <c r="G5" s="106" t="s">
        <v>395</v>
      </c>
      <c r="H5" s="107">
        <v>0.02</v>
      </c>
      <c r="I5" s="107"/>
      <c r="J5" s="107"/>
      <c r="K5" s="107"/>
      <c r="L5" s="78"/>
      <c r="M5" s="78" t="s">
        <v>381</v>
      </c>
    </row>
    <row r="6" s="56" customFormat="1" spans="1:13">
      <c r="A6" s="104"/>
      <c r="B6" s="105" t="s">
        <v>54</v>
      </c>
      <c r="C6" s="105" t="s">
        <v>383</v>
      </c>
      <c r="D6" s="78" t="s">
        <v>379</v>
      </c>
      <c r="E6" s="104" t="s">
        <v>124</v>
      </c>
      <c r="F6" s="104" t="s">
        <v>63</v>
      </c>
      <c r="G6" s="106" t="s">
        <v>395</v>
      </c>
      <c r="H6" s="107">
        <v>0.02</v>
      </c>
      <c r="I6" s="107"/>
      <c r="J6" s="107"/>
      <c r="K6" s="107"/>
      <c r="L6" s="78"/>
      <c r="M6" s="78" t="s">
        <v>381</v>
      </c>
    </row>
    <row r="7" s="56" customFormat="1" spans="1:13">
      <c r="A7" s="104"/>
      <c r="B7" s="105"/>
      <c r="C7" s="105"/>
      <c r="D7" s="78"/>
      <c r="E7" s="104"/>
      <c r="F7" s="104"/>
      <c r="G7" s="106"/>
      <c r="H7" s="107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396</v>
      </c>
      <c r="B20" s="86"/>
      <c r="C20" s="86"/>
      <c r="D20" s="86"/>
      <c r="E20" s="87"/>
      <c r="F20" s="88"/>
      <c r="G20" s="89"/>
      <c r="H20" s="85" t="s">
        <v>385</v>
      </c>
      <c r="I20" s="86"/>
      <c r="J20" s="86"/>
      <c r="K20" s="87"/>
      <c r="L20" s="117"/>
      <c r="M20" s="100"/>
    </row>
    <row r="21" s="60" customFormat="1" ht="16.5" spans="1:13">
      <c r="A21" s="109" t="s">
        <v>397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398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399</v>
      </c>
      <c r="B2" s="62" t="s">
        <v>367</v>
      </c>
      <c r="C2" s="62" t="s">
        <v>363</v>
      </c>
      <c r="D2" s="62" t="s">
        <v>364</v>
      </c>
      <c r="E2" s="62" t="s">
        <v>365</v>
      </c>
      <c r="F2" s="62" t="s">
        <v>366</v>
      </c>
      <c r="G2" s="63" t="s">
        <v>400</v>
      </c>
      <c r="H2" s="64"/>
      <c r="I2" s="93"/>
      <c r="J2" s="63" t="s">
        <v>401</v>
      </c>
      <c r="K2" s="64"/>
      <c r="L2" s="93"/>
      <c r="M2" s="63" t="s">
        <v>402</v>
      </c>
      <c r="N2" s="64"/>
      <c r="O2" s="93"/>
      <c r="P2" s="63" t="s">
        <v>403</v>
      </c>
      <c r="Q2" s="64"/>
      <c r="R2" s="93"/>
      <c r="S2" s="64" t="s">
        <v>404</v>
      </c>
      <c r="T2" s="64"/>
      <c r="U2" s="93"/>
      <c r="V2" s="96" t="s">
        <v>405</v>
      </c>
      <c r="W2" s="96" t="s">
        <v>376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406</v>
      </c>
      <c r="H3" s="67" t="s">
        <v>69</v>
      </c>
      <c r="I3" s="67" t="s">
        <v>367</v>
      </c>
      <c r="J3" s="67" t="s">
        <v>406</v>
      </c>
      <c r="K3" s="67" t="s">
        <v>69</v>
      </c>
      <c r="L3" s="67" t="s">
        <v>367</v>
      </c>
      <c r="M3" s="67" t="s">
        <v>406</v>
      </c>
      <c r="N3" s="67" t="s">
        <v>69</v>
      </c>
      <c r="O3" s="67" t="s">
        <v>367</v>
      </c>
      <c r="P3" s="67" t="s">
        <v>406</v>
      </c>
      <c r="Q3" s="67" t="s">
        <v>69</v>
      </c>
      <c r="R3" s="67" t="s">
        <v>367</v>
      </c>
      <c r="S3" s="67" t="s">
        <v>406</v>
      </c>
      <c r="T3" s="67" t="s">
        <v>69</v>
      </c>
      <c r="U3" s="67" t="s">
        <v>367</v>
      </c>
      <c r="V3" s="97"/>
      <c r="W3" s="97"/>
    </row>
    <row r="4" s="56" customFormat="1" ht="40.5" spans="1:23">
      <c r="A4" s="68" t="s">
        <v>407</v>
      </c>
      <c r="B4" s="68" t="s">
        <v>408</v>
      </c>
      <c r="C4" s="69" t="s">
        <v>378</v>
      </c>
      <c r="D4" s="70" t="s">
        <v>379</v>
      </c>
      <c r="E4" s="68" t="s">
        <v>380</v>
      </c>
      <c r="F4" s="68" t="s">
        <v>63</v>
      </c>
      <c r="G4" s="71"/>
      <c r="H4" s="71" t="s">
        <v>409</v>
      </c>
      <c r="I4" s="71" t="s">
        <v>54</v>
      </c>
      <c r="J4" s="71"/>
      <c r="K4" s="94" t="s">
        <v>410</v>
      </c>
      <c r="L4" s="71" t="s">
        <v>54</v>
      </c>
      <c r="N4" s="95" t="s">
        <v>411</v>
      </c>
      <c r="O4" s="71" t="s">
        <v>54</v>
      </c>
      <c r="P4" s="71"/>
      <c r="Q4" s="95" t="s">
        <v>412</v>
      </c>
      <c r="R4" s="71" t="s">
        <v>54</v>
      </c>
      <c r="S4" s="71"/>
      <c r="T4" s="95" t="s">
        <v>413</v>
      </c>
      <c r="U4" s="71" t="s">
        <v>54</v>
      </c>
      <c r="V4" s="68" t="s">
        <v>414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415</v>
      </c>
      <c r="H5" s="64"/>
      <c r="I5" s="93"/>
      <c r="J5" s="63" t="s">
        <v>416</v>
      </c>
      <c r="K5" s="64"/>
      <c r="L5" s="93"/>
      <c r="M5" s="63" t="s">
        <v>417</v>
      </c>
      <c r="N5" s="64"/>
      <c r="O5" s="93"/>
      <c r="P5" s="63" t="s">
        <v>418</v>
      </c>
      <c r="Q5" s="64"/>
      <c r="R5" s="93"/>
      <c r="S5" s="64" t="s">
        <v>419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406</v>
      </c>
      <c r="H6" s="67" t="s">
        <v>69</v>
      </c>
      <c r="I6" s="67" t="s">
        <v>367</v>
      </c>
      <c r="J6" s="67" t="s">
        <v>406</v>
      </c>
      <c r="K6" s="67" t="s">
        <v>69</v>
      </c>
      <c r="L6" s="67" t="s">
        <v>367</v>
      </c>
      <c r="M6" s="67" t="s">
        <v>406</v>
      </c>
      <c r="N6" s="67" t="s">
        <v>69</v>
      </c>
      <c r="O6" s="67" t="s">
        <v>367</v>
      </c>
      <c r="P6" s="67" t="s">
        <v>406</v>
      </c>
      <c r="Q6" s="67" t="s">
        <v>69</v>
      </c>
      <c r="R6" s="67" t="s">
        <v>367</v>
      </c>
      <c r="S6" s="67" t="s">
        <v>406</v>
      </c>
      <c r="T6" s="67" t="s">
        <v>69</v>
      </c>
      <c r="U6" s="67" t="s">
        <v>367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/>
      <c r="I7" s="71"/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420</v>
      </c>
      <c r="H8" s="64"/>
      <c r="I8" s="93"/>
      <c r="J8" s="63" t="s">
        <v>421</v>
      </c>
      <c r="K8" s="64"/>
      <c r="L8" s="93"/>
      <c r="M8" s="63" t="s">
        <v>422</v>
      </c>
      <c r="N8" s="64"/>
      <c r="O8" s="93"/>
      <c r="P8" s="63" t="s">
        <v>423</v>
      </c>
      <c r="Q8" s="64"/>
      <c r="R8" s="93"/>
      <c r="S8" s="64" t="s">
        <v>424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406</v>
      </c>
      <c r="H9" s="67" t="s">
        <v>69</v>
      </c>
      <c r="I9" s="67" t="s">
        <v>367</v>
      </c>
      <c r="J9" s="67" t="s">
        <v>406</v>
      </c>
      <c r="K9" s="67" t="s">
        <v>69</v>
      </c>
      <c r="L9" s="67" t="s">
        <v>367</v>
      </c>
      <c r="M9" s="67" t="s">
        <v>406</v>
      </c>
      <c r="N9" s="67" t="s">
        <v>69</v>
      </c>
      <c r="O9" s="67" t="s">
        <v>367</v>
      </c>
      <c r="P9" s="67" t="s">
        <v>406</v>
      </c>
      <c r="Q9" s="67" t="s">
        <v>69</v>
      </c>
      <c r="R9" s="67" t="s">
        <v>367</v>
      </c>
      <c r="S9" s="67" t="s">
        <v>406</v>
      </c>
      <c r="T9" s="67" t="s">
        <v>69</v>
      </c>
      <c r="U9" s="67" t="s">
        <v>367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420</v>
      </c>
      <c r="H11" s="64"/>
      <c r="I11" s="93"/>
      <c r="J11" s="63" t="s">
        <v>421</v>
      </c>
      <c r="K11" s="64"/>
      <c r="L11" s="93"/>
      <c r="M11" s="63" t="s">
        <v>422</v>
      </c>
      <c r="N11" s="64"/>
      <c r="O11" s="93"/>
      <c r="P11" s="63" t="s">
        <v>423</v>
      </c>
      <c r="Q11" s="64"/>
      <c r="R11" s="93"/>
      <c r="S11" s="64" t="s">
        <v>424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406</v>
      </c>
      <c r="H12" s="67" t="s">
        <v>69</v>
      </c>
      <c r="I12" s="67" t="s">
        <v>367</v>
      </c>
      <c r="J12" s="67" t="s">
        <v>406</v>
      </c>
      <c r="K12" s="67" t="s">
        <v>69</v>
      </c>
      <c r="L12" s="67" t="s">
        <v>367</v>
      </c>
      <c r="M12" s="67" t="s">
        <v>406</v>
      </c>
      <c r="N12" s="67" t="s">
        <v>69</v>
      </c>
      <c r="O12" s="67" t="s">
        <v>367</v>
      </c>
      <c r="P12" s="67" t="s">
        <v>406</v>
      </c>
      <c r="Q12" s="67" t="s">
        <v>69</v>
      </c>
      <c r="R12" s="67" t="s">
        <v>367</v>
      </c>
      <c r="S12" s="67" t="s">
        <v>406</v>
      </c>
      <c r="T12" s="67" t="s">
        <v>69</v>
      </c>
      <c r="U12" s="67" t="s">
        <v>367</v>
      </c>
      <c r="V12" s="98"/>
      <c r="W12" s="99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6" customFormat="1" ht="40.5" spans="1:23">
      <c r="A14" s="68" t="s">
        <v>425</v>
      </c>
      <c r="B14" s="68" t="s">
        <v>408</v>
      </c>
      <c r="C14" s="69" t="s">
        <v>382</v>
      </c>
      <c r="D14" s="70" t="s">
        <v>379</v>
      </c>
      <c r="E14" s="68" t="s">
        <v>125</v>
      </c>
      <c r="F14" s="68" t="s">
        <v>63</v>
      </c>
      <c r="G14" s="71"/>
      <c r="H14" s="71" t="s">
        <v>409</v>
      </c>
      <c r="I14" s="71" t="s">
        <v>54</v>
      </c>
      <c r="J14" s="71"/>
      <c r="K14" s="94" t="s">
        <v>410</v>
      </c>
      <c r="L14" s="71" t="s">
        <v>54</v>
      </c>
      <c r="N14" s="95" t="s">
        <v>411</v>
      </c>
      <c r="O14" s="71" t="s">
        <v>54</v>
      </c>
      <c r="P14" s="71"/>
      <c r="Q14" s="95" t="s">
        <v>412</v>
      </c>
      <c r="R14" s="71" t="s">
        <v>54</v>
      </c>
      <c r="S14" s="71"/>
      <c r="T14" s="95" t="s">
        <v>413</v>
      </c>
      <c r="U14" s="71" t="s">
        <v>54</v>
      </c>
      <c r="V14" s="68" t="s">
        <v>414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3" t="s">
        <v>415</v>
      </c>
      <c r="H15" s="64"/>
      <c r="I15" s="93"/>
      <c r="J15" s="63" t="s">
        <v>416</v>
      </c>
      <c r="K15" s="64"/>
      <c r="L15" s="93"/>
      <c r="M15" s="63" t="s">
        <v>417</v>
      </c>
      <c r="N15" s="64"/>
      <c r="O15" s="93"/>
      <c r="P15" s="63" t="s">
        <v>418</v>
      </c>
      <c r="Q15" s="64"/>
      <c r="R15" s="93"/>
      <c r="S15" s="64" t="s">
        <v>419</v>
      </c>
      <c r="T15" s="64"/>
      <c r="U15" s="93"/>
      <c r="V15" s="98"/>
      <c r="W15" s="78"/>
    </row>
    <row r="16" s="56" customFormat="1" ht="16.5" spans="1:23">
      <c r="A16" s="72"/>
      <c r="B16" s="72"/>
      <c r="C16" s="73"/>
      <c r="D16" s="74"/>
      <c r="E16" s="72"/>
      <c r="F16" s="72"/>
      <c r="G16" s="67" t="s">
        <v>406</v>
      </c>
      <c r="H16" s="67" t="s">
        <v>69</v>
      </c>
      <c r="I16" s="67" t="s">
        <v>367</v>
      </c>
      <c r="J16" s="67" t="s">
        <v>406</v>
      </c>
      <c r="K16" s="67" t="s">
        <v>69</v>
      </c>
      <c r="L16" s="67" t="s">
        <v>367</v>
      </c>
      <c r="M16" s="67" t="s">
        <v>406</v>
      </c>
      <c r="N16" s="67" t="s">
        <v>69</v>
      </c>
      <c r="O16" s="67" t="s">
        <v>367</v>
      </c>
      <c r="P16" s="67" t="s">
        <v>406</v>
      </c>
      <c r="Q16" s="67" t="s">
        <v>69</v>
      </c>
      <c r="R16" s="67" t="s">
        <v>367</v>
      </c>
      <c r="S16" s="67" t="s">
        <v>406</v>
      </c>
      <c r="T16" s="67" t="s">
        <v>69</v>
      </c>
      <c r="U16" s="67" t="s">
        <v>367</v>
      </c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/>
      <c r="I17" s="71"/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420</v>
      </c>
      <c r="H18" s="64"/>
      <c r="I18" s="93"/>
      <c r="J18" s="63" t="s">
        <v>421</v>
      </c>
      <c r="K18" s="64"/>
      <c r="L18" s="93"/>
      <c r="M18" s="63" t="s">
        <v>422</v>
      </c>
      <c r="N18" s="64"/>
      <c r="O18" s="93"/>
      <c r="P18" s="63" t="s">
        <v>423</v>
      </c>
      <c r="Q18" s="64"/>
      <c r="R18" s="93"/>
      <c r="S18" s="64" t="s">
        <v>424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406</v>
      </c>
      <c r="H19" s="67" t="s">
        <v>69</v>
      </c>
      <c r="I19" s="67" t="s">
        <v>367</v>
      </c>
      <c r="J19" s="67" t="s">
        <v>406</v>
      </c>
      <c r="K19" s="67" t="s">
        <v>69</v>
      </c>
      <c r="L19" s="67" t="s">
        <v>367</v>
      </c>
      <c r="M19" s="67" t="s">
        <v>406</v>
      </c>
      <c r="N19" s="67" t="s">
        <v>69</v>
      </c>
      <c r="O19" s="67" t="s">
        <v>367</v>
      </c>
      <c r="P19" s="67" t="s">
        <v>406</v>
      </c>
      <c r="Q19" s="67" t="s">
        <v>69</v>
      </c>
      <c r="R19" s="67" t="s">
        <v>367</v>
      </c>
      <c r="S19" s="67" t="s">
        <v>406</v>
      </c>
      <c r="T19" s="67" t="s">
        <v>69</v>
      </c>
      <c r="U19" s="67" t="s">
        <v>367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420</v>
      </c>
      <c r="H21" s="64"/>
      <c r="I21" s="93"/>
      <c r="J21" s="63" t="s">
        <v>421</v>
      </c>
      <c r="K21" s="64"/>
      <c r="L21" s="93"/>
      <c r="M21" s="63" t="s">
        <v>422</v>
      </c>
      <c r="N21" s="64"/>
      <c r="O21" s="93"/>
      <c r="P21" s="63" t="s">
        <v>423</v>
      </c>
      <c r="Q21" s="64"/>
      <c r="R21" s="93"/>
      <c r="S21" s="64" t="s">
        <v>424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406</v>
      </c>
      <c r="H22" s="67" t="s">
        <v>69</v>
      </c>
      <c r="I22" s="67" t="s">
        <v>367</v>
      </c>
      <c r="J22" s="67" t="s">
        <v>406</v>
      </c>
      <c r="K22" s="67" t="s">
        <v>69</v>
      </c>
      <c r="L22" s="67" t="s">
        <v>367</v>
      </c>
      <c r="M22" s="67" t="s">
        <v>406</v>
      </c>
      <c r="N22" s="67" t="s">
        <v>69</v>
      </c>
      <c r="O22" s="67" t="s">
        <v>367</v>
      </c>
      <c r="P22" s="67" t="s">
        <v>406</v>
      </c>
      <c r="Q22" s="67" t="s">
        <v>69</v>
      </c>
      <c r="R22" s="67" t="s">
        <v>367</v>
      </c>
      <c r="S22" s="67" t="s">
        <v>406</v>
      </c>
      <c r="T22" s="67" t="s">
        <v>69</v>
      </c>
      <c r="U22" s="67" t="s">
        <v>367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396</v>
      </c>
      <c r="B28" s="86"/>
      <c r="C28" s="86"/>
      <c r="D28" s="86"/>
      <c r="E28" s="87"/>
      <c r="F28" s="88"/>
      <c r="G28" s="89"/>
      <c r="H28" s="90"/>
      <c r="I28" s="90"/>
      <c r="J28" s="85" t="s">
        <v>385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426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428</v>
      </c>
      <c r="B2" s="39" t="s">
        <v>429</v>
      </c>
      <c r="C2" s="40" t="s">
        <v>406</v>
      </c>
      <c r="D2" s="40" t="s">
        <v>365</v>
      </c>
      <c r="E2" s="41" t="s">
        <v>366</v>
      </c>
      <c r="F2" s="41" t="s">
        <v>367</v>
      </c>
      <c r="G2" s="42" t="s">
        <v>430</v>
      </c>
      <c r="H2" s="42" t="s">
        <v>431</v>
      </c>
      <c r="I2" s="42" t="s">
        <v>432</v>
      </c>
      <c r="J2" s="42" t="s">
        <v>431</v>
      </c>
      <c r="K2" s="42" t="s">
        <v>433</v>
      </c>
      <c r="L2" s="42" t="s">
        <v>431</v>
      </c>
      <c r="M2" s="41" t="s">
        <v>405</v>
      </c>
      <c r="N2" s="41" t="s">
        <v>376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414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414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414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414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414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414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414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414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414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414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414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414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414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414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414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414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414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414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414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414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414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414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414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414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414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414</v>
      </c>
      <c r="N28" s="27"/>
    </row>
    <row r="29" s="2" customFormat="1" ht="18.75" spans="1:14">
      <c r="A29" s="11" t="s">
        <v>396</v>
      </c>
      <c r="B29" s="12"/>
      <c r="C29" s="12"/>
      <c r="D29" s="13"/>
      <c r="E29" s="14"/>
      <c r="F29" s="52"/>
      <c r="G29" s="36"/>
      <c r="H29" s="52"/>
      <c r="I29" s="11" t="s">
        <v>434</v>
      </c>
      <c r="J29" s="12"/>
      <c r="K29" s="12"/>
      <c r="L29" s="12"/>
      <c r="M29" s="12"/>
      <c r="N29" s="19"/>
    </row>
    <row r="30" ht="53" customHeight="1" spans="1:14">
      <c r="A30" s="15" t="s">
        <v>435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436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399</v>
      </c>
      <c r="B2" s="5" t="s">
        <v>367</v>
      </c>
      <c r="C2" s="23" t="s">
        <v>363</v>
      </c>
      <c r="D2" s="5" t="s">
        <v>364</v>
      </c>
      <c r="E2" s="5" t="s">
        <v>365</v>
      </c>
      <c r="F2" s="5" t="s">
        <v>366</v>
      </c>
      <c r="G2" s="4" t="s">
        <v>437</v>
      </c>
      <c r="H2" s="4" t="s">
        <v>438</v>
      </c>
      <c r="I2" s="4" t="s">
        <v>439</v>
      </c>
      <c r="J2" s="4" t="s">
        <v>440</v>
      </c>
      <c r="K2" s="5" t="s">
        <v>405</v>
      </c>
      <c r="L2" s="5" t="s">
        <v>376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396</v>
      </c>
      <c r="B11" s="12"/>
      <c r="C11" s="35"/>
      <c r="D11" s="12"/>
      <c r="E11" s="13"/>
      <c r="F11" s="14"/>
      <c r="G11" s="36"/>
      <c r="H11" s="11" t="s">
        <v>434</v>
      </c>
      <c r="I11" s="12"/>
      <c r="J11" s="12"/>
      <c r="K11" s="12"/>
      <c r="L11" s="19"/>
    </row>
    <row r="12" ht="69" customHeight="1" spans="1:12">
      <c r="A12" s="15" t="s">
        <v>441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442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362</v>
      </c>
      <c r="B2" s="5" t="s">
        <v>367</v>
      </c>
      <c r="C2" s="5" t="s">
        <v>406</v>
      </c>
      <c r="D2" s="5" t="s">
        <v>365</v>
      </c>
      <c r="E2" s="5" t="s">
        <v>366</v>
      </c>
      <c r="F2" s="4" t="s">
        <v>443</v>
      </c>
      <c r="G2" s="4" t="s">
        <v>389</v>
      </c>
      <c r="H2" s="6" t="s">
        <v>390</v>
      </c>
      <c r="I2" s="17" t="s">
        <v>392</v>
      </c>
    </row>
    <row r="3" s="1" customFormat="1" ht="16.5" spans="1:9">
      <c r="A3" s="4"/>
      <c r="B3" s="7"/>
      <c r="C3" s="7"/>
      <c r="D3" s="7"/>
      <c r="E3" s="7"/>
      <c r="F3" s="4" t="s">
        <v>444</v>
      </c>
      <c r="G3" s="4" t="s">
        <v>393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396</v>
      </c>
      <c r="B12" s="12"/>
      <c r="C12" s="12"/>
      <c r="D12" s="13"/>
      <c r="E12" s="14"/>
      <c r="F12" s="11" t="s">
        <v>434</v>
      </c>
      <c r="G12" s="12"/>
      <c r="H12" s="13"/>
      <c r="I12" s="19"/>
    </row>
    <row r="13" ht="16.5" spans="1:9">
      <c r="A13" s="15" t="s">
        <v>445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6" t="s">
        <v>35</v>
      </c>
      <c r="C2" s="477"/>
      <c r="D2" s="477"/>
      <c r="E2" s="477"/>
      <c r="F2" s="477"/>
      <c r="G2" s="477"/>
      <c r="H2" s="477"/>
      <c r="I2" s="491"/>
    </row>
    <row r="3" ht="27.95" customHeight="1" spans="2:9">
      <c r="B3" s="478"/>
      <c r="C3" s="479"/>
      <c r="D3" s="480" t="s">
        <v>36</v>
      </c>
      <c r="E3" s="481"/>
      <c r="F3" s="482" t="s">
        <v>37</v>
      </c>
      <c r="G3" s="483"/>
      <c r="H3" s="480" t="s">
        <v>38</v>
      </c>
      <c r="I3" s="492"/>
    </row>
    <row r="4" ht="27.95" customHeight="1" spans="2:9">
      <c r="B4" s="478" t="s">
        <v>39</v>
      </c>
      <c r="C4" s="479" t="s">
        <v>40</v>
      </c>
      <c r="D4" s="479" t="s">
        <v>41</v>
      </c>
      <c r="E4" s="479" t="s">
        <v>42</v>
      </c>
      <c r="F4" s="484" t="s">
        <v>41</v>
      </c>
      <c r="G4" s="484" t="s">
        <v>42</v>
      </c>
      <c r="H4" s="479" t="s">
        <v>41</v>
      </c>
      <c r="I4" s="493" t="s">
        <v>42</v>
      </c>
    </row>
    <row r="5" ht="27.95" customHeight="1" spans="2:9">
      <c r="B5" s="485" t="s">
        <v>43</v>
      </c>
      <c r="C5" s="9">
        <v>13</v>
      </c>
      <c r="D5" s="9">
        <v>0</v>
      </c>
      <c r="E5" s="9">
        <v>1</v>
      </c>
      <c r="F5" s="486">
        <v>0</v>
      </c>
      <c r="G5" s="486">
        <v>1</v>
      </c>
      <c r="H5" s="9">
        <v>1</v>
      </c>
      <c r="I5" s="494">
        <v>2</v>
      </c>
    </row>
    <row r="6" ht="27.95" customHeight="1" spans="2:9">
      <c r="B6" s="485" t="s">
        <v>44</v>
      </c>
      <c r="C6" s="9">
        <v>20</v>
      </c>
      <c r="D6" s="9">
        <v>0</v>
      </c>
      <c r="E6" s="9">
        <v>1</v>
      </c>
      <c r="F6" s="486">
        <v>1</v>
      </c>
      <c r="G6" s="486">
        <v>2</v>
      </c>
      <c r="H6" s="9">
        <v>2</v>
      </c>
      <c r="I6" s="494">
        <v>3</v>
      </c>
    </row>
    <row r="7" ht="27.95" customHeight="1" spans="2:9">
      <c r="B7" s="485" t="s">
        <v>45</v>
      </c>
      <c r="C7" s="9">
        <v>32</v>
      </c>
      <c r="D7" s="9">
        <v>0</v>
      </c>
      <c r="E7" s="9">
        <v>1</v>
      </c>
      <c r="F7" s="486">
        <v>2</v>
      </c>
      <c r="G7" s="486">
        <v>3</v>
      </c>
      <c r="H7" s="9">
        <v>3</v>
      </c>
      <c r="I7" s="494">
        <v>4</v>
      </c>
    </row>
    <row r="8" ht="27.95" customHeight="1" spans="2:9">
      <c r="B8" s="485" t="s">
        <v>46</v>
      </c>
      <c r="C8" s="9">
        <v>50</v>
      </c>
      <c r="D8" s="9">
        <v>1</v>
      </c>
      <c r="E8" s="9">
        <v>2</v>
      </c>
      <c r="F8" s="486">
        <v>3</v>
      </c>
      <c r="G8" s="486">
        <v>4</v>
      </c>
      <c r="H8" s="9">
        <v>5</v>
      </c>
      <c r="I8" s="494">
        <v>6</v>
      </c>
    </row>
    <row r="9" ht="27.95" customHeight="1" spans="2:9">
      <c r="B9" s="485" t="s">
        <v>47</v>
      </c>
      <c r="C9" s="9">
        <v>80</v>
      </c>
      <c r="D9" s="9">
        <v>2</v>
      </c>
      <c r="E9" s="9">
        <v>3</v>
      </c>
      <c r="F9" s="486">
        <v>5</v>
      </c>
      <c r="G9" s="486">
        <v>6</v>
      </c>
      <c r="H9" s="9">
        <v>7</v>
      </c>
      <c r="I9" s="494">
        <v>8</v>
      </c>
    </row>
    <row r="10" ht="27.95" customHeight="1" spans="2:9">
      <c r="B10" s="485" t="s">
        <v>48</v>
      </c>
      <c r="C10" s="9">
        <v>125</v>
      </c>
      <c r="D10" s="9">
        <v>3</v>
      </c>
      <c r="E10" s="9">
        <v>4</v>
      </c>
      <c r="F10" s="486">
        <v>7</v>
      </c>
      <c r="G10" s="486">
        <v>8</v>
      </c>
      <c r="H10" s="9">
        <v>10</v>
      </c>
      <c r="I10" s="494">
        <v>11</v>
      </c>
    </row>
    <row r="11" ht="27.95" customHeight="1" spans="2:9">
      <c r="B11" s="485" t="s">
        <v>49</v>
      </c>
      <c r="C11" s="9">
        <v>200</v>
      </c>
      <c r="D11" s="9">
        <v>5</v>
      </c>
      <c r="E11" s="9">
        <v>6</v>
      </c>
      <c r="F11" s="486">
        <v>10</v>
      </c>
      <c r="G11" s="486">
        <v>11</v>
      </c>
      <c r="H11" s="9">
        <v>14</v>
      </c>
      <c r="I11" s="494">
        <v>15</v>
      </c>
    </row>
    <row r="12" ht="27.95" customHeight="1" spans="2:9">
      <c r="B12" s="487" t="s">
        <v>50</v>
      </c>
      <c r="C12" s="488">
        <v>315</v>
      </c>
      <c r="D12" s="488">
        <v>7</v>
      </c>
      <c r="E12" s="488">
        <v>8</v>
      </c>
      <c r="F12" s="489">
        <v>14</v>
      </c>
      <c r="G12" s="489">
        <v>15</v>
      </c>
      <c r="H12" s="488">
        <v>21</v>
      </c>
      <c r="I12" s="495">
        <v>22</v>
      </c>
    </row>
    <row r="14" spans="2:4">
      <c r="B14" s="490" t="s">
        <v>51</v>
      </c>
      <c r="C14" s="490"/>
      <c r="D14" s="49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8" workbookViewId="0">
      <selection activeCell="A25" sqref="A25:I27"/>
    </sheetView>
  </sheetViews>
  <sheetFormatPr defaultColWidth="10.375" defaultRowHeight="16.5" customHeight="1"/>
  <cols>
    <col min="1" max="1" width="11.125" style="294" customWidth="1"/>
    <col min="2" max="6" width="10.375" style="294"/>
    <col min="7" max="7" width="11.75" style="294" customWidth="1"/>
    <col min="8" max="9" width="10.375" style="294"/>
    <col min="10" max="10" width="8.875" style="294" customWidth="1"/>
    <col min="11" max="11" width="12" style="294" customWidth="1"/>
    <col min="12" max="16384" width="10.375" style="294"/>
  </cols>
  <sheetData>
    <row r="1" ht="21" spans="1:11">
      <c r="A1" s="404" t="s">
        <v>52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</row>
    <row r="2" ht="15" spans="1:11">
      <c r="A2" s="296" t="s">
        <v>53</v>
      </c>
      <c r="B2" s="297" t="s">
        <v>54</v>
      </c>
      <c r="C2" s="297"/>
      <c r="D2" s="298" t="s">
        <v>55</v>
      </c>
      <c r="E2" s="298"/>
      <c r="F2" s="297" t="s">
        <v>56</v>
      </c>
      <c r="G2" s="297"/>
      <c r="H2" s="299" t="s">
        <v>57</v>
      </c>
      <c r="I2" s="372" t="s">
        <v>58</v>
      </c>
      <c r="J2" s="372"/>
      <c r="K2" s="373"/>
    </row>
    <row r="3" ht="14.25" spans="1:11">
      <c r="A3" s="300" t="s">
        <v>59</v>
      </c>
      <c r="B3" s="301"/>
      <c r="C3" s="302"/>
      <c r="D3" s="303" t="s">
        <v>60</v>
      </c>
      <c r="E3" s="304"/>
      <c r="F3" s="304"/>
      <c r="G3" s="305"/>
      <c r="H3" s="405" t="s">
        <v>61</v>
      </c>
      <c r="I3" s="451"/>
      <c r="J3" s="451"/>
      <c r="K3" s="452"/>
    </row>
    <row r="4" ht="14.25" spans="1:11">
      <c r="A4" s="306" t="s">
        <v>62</v>
      </c>
      <c r="B4" s="274" t="s">
        <v>63</v>
      </c>
      <c r="C4" s="275"/>
      <c r="D4" s="306" t="s">
        <v>64</v>
      </c>
      <c r="E4" s="307"/>
      <c r="F4" s="308" t="s">
        <v>65</v>
      </c>
      <c r="G4" s="309"/>
      <c r="H4" s="345" t="s">
        <v>66</v>
      </c>
      <c r="I4" s="453"/>
      <c r="J4" s="346" t="s">
        <v>67</v>
      </c>
      <c r="K4" s="383" t="s">
        <v>68</v>
      </c>
    </row>
    <row r="5" ht="14.25" spans="1:11">
      <c r="A5" s="310" t="s">
        <v>69</v>
      </c>
      <c r="B5" s="274" t="s">
        <v>70</v>
      </c>
      <c r="C5" s="275"/>
      <c r="D5" s="306" t="s">
        <v>71</v>
      </c>
      <c r="E5" s="307"/>
      <c r="F5" s="308" t="s">
        <v>72</v>
      </c>
      <c r="G5" s="309"/>
      <c r="H5" s="345" t="s">
        <v>73</v>
      </c>
      <c r="I5" s="453"/>
      <c r="J5" s="346" t="s">
        <v>67</v>
      </c>
      <c r="K5" s="383" t="s">
        <v>68</v>
      </c>
    </row>
    <row r="6" ht="14.25" spans="1:11">
      <c r="A6" s="306" t="s">
        <v>74</v>
      </c>
      <c r="B6" s="311">
        <v>3</v>
      </c>
      <c r="C6" s="312">
        <v>6</v>
      </c>
      <c r="D6" s="310" t="s">
        <v>75</v>
      </c>
      <c r="E6" s="313"/>
      <c r="F6" s="314" t="s">
        <v>76</v>
      </c>
      <c r="G6" s="315"/>
      <c r="H6" s="345" t="s">
        <v>77</v>
      </c>
      <c r="I6" s="453"/>
      <c r="J6" s="346" t="s">
        <v>67</v>
      </c>
      <c r="K6" s="383" t="s">
        <v>68</v>
      </c>
    </row>
    <row r="7" ht="14.25" spans="1:11">
      <c r="A7" s="306" t="s">
        <v>78</v>
      </c>
      <c r="B7" s="317">
        <v>2400</v>
      </c>
      <c r="C7" s="318"/>
      <c r="D7" s="310" t="s">
        <v>79</v>
      </c>
      <c r="E7" s="319"/>
      <c r="F7" s="314" t="s">
        <v>80</v>
      </c>
      <c r="G7" s="315"/>
      <c r="H7" s="345" t="s">
        <v>81</v>
      </c>
      <c r="I7" s="453"/>
      <c r="J7" s="346" t="s">
        <v>67</v>
      </c>
      <c r="K7" s="383" t="s">
        <v>68</v>
      </c>
    </row>
    <row r="8" ht="15" spans="1:11">
      <c r="A8" s="321" t="s">
        <v>82</v>
      </c>
      <c r="B8" s="322"/>
      <c r="C8" s="323"/>
      <c r="D8" s="324" t="s">
        <v>83</v>
      </c>
      <c r="E8" s="325"/>
      <c r="F8" s="326" t="s">
        <v>65</v>
      </c>
      <c r="G8" s="327"/>
      <c r="H8" s="406" t="s">
        <v>84</v>
      </c>
      <c r="I8" s="454"/>
      <c r="J8" s="455" t="s">
        <v>67</v>
      </c>
      <c r="K8" s="456" t="s">
        <v>68</v>
      </c>
    </row>
    <row r="9" ht="15" spans="1:11">
      <c r="A9" s="407" t="s">
        <v>85</v>
      </c>
      <c r="B9" s="408"/>
      <c r="C9" s="408"/>
      <c r="D9" s="408"/>
      <c r="E9" s="408"/>
      <c r="F9" s="408"/>
      <c r="G9" s="408"/>
      <c r="H9" s="408"/>
      <c r="I9" s="408"/>
      <c r="J9" s="408"/>
      <c r="K9" s="457"/>
    </row>
    <row r="10" ht="15" spans="1:11">
      <c r="A10" s="409" t="s">
        <v>86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58"/>
    </row>
    <row r="11" ht="14.25" spans="1:11">
      <c r="A11" s="411" t="s">
        <v>87</v>
      </c>
      <c r="B11" s="412" t="s">
        <v>88</v>
      </c>
      <c r="C11" s="413" t="s">
        <v>89</v>
      </c>
      <c r="D11" s="414"/>
      <c r="E11" s="415" t="s">
        <v>90</v>
      </c>
      <c r="F11" s="412" t="s">
        <v>88</v>
      </c>
      <c r="G11" s="413" t="s">
        <v>89</v>
      </c>
      <c r="H11" s="413" t="s">
        <v>91</v>
      </c>
      <c r="I11" s="415" t="s">
        <v>92</v>
      </c>
      <c r="J11" s="412" t="s">
        <v>88</v>
      </c>
      <c r="K11" s="459" t="s">
        <v>89</v>
      </c>
    </row>
    <row r="12" ht="14.25" spans="1:11">
      <c r="A12" s="310" t="s">
        <v>93</v>
      </c>
      <c r="B12" s="334" t="s">
        <v>88</v>
      </c>
      <c r="C12" s="274" t="s">
        <v>89</v>
      </c>
      <c r="D12" s="319"/>
      <c r="E12" s="313" t="s">
        <v>94</v>
      </c>
      <c r="F12" s="334" t="s">
        <v>88</v>
      </c>
      <c r="G12" s="274" t="s">
        <v>89</v>
      </c>
      <c r="H12" s="274" t="s">
        <v>91</v>
      </c>
      <c r="I12" s="313" t="s">
        <v>95</v>
      </c>
      <c r="J12" s="334" t="s">
        <v>88</v>
      </c>
      <c r="K12" s="275" t="s">
        <v>89</v>
      </c>
    </row>
    <row r="13" ht="14.25" spans="1:11">
      <c r="A13" s="310" t="s">
        <v>96</v>
      </c>
      <c r="B13" s="334" t="s">
        <v>88</v>
      </c>
      <c r="C13" s="274" t="s">
        <v>89</v>
      </c>
      <c r="D13" s="319"/>
      <c r="E13" s="313" t="s">
        <v>97</v>
      </c>
      <c r="F13" s="274" t="s">
        <v>98</v>
      </c>
      <c r="G13" s="274" t="s">
        <v>99</v>
      </c>
      <c r="H13" s="274" t="s">
        <v>91</v>
      </c>
      <c r="I13" s="313" t="s">
        <v>100</v>
      </c>
      <c r="J13" s="334" t="s">
        <v>88</v>
      </c>
      <c r="K13" s="275" t="s">
        <v>89</v>
      </c>
    </row>
    <row r="14" ht="15" spans="1:11">
      <c r="A14" s="324" t="s">
        <v>101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75"/>
    </row>
    <row r="15" ht="15" spans="1:11">
      <c r="A15" s="409" t="s">
        <v>102</v>
      </c>
      <c r="B15" s="410"/>
      <c r="C15" s="410"/>
      <c r="D15" s="410"/>
      <c r="E15" s="410"/>
      <c r="F15" s="410"/>
      <c r="G15" s="410"/>
      <c r="H15" s="410"/>
      <c r="I15" s="410"/>
      <c r="J15" s="410"/>
      <c r="K15" s="458"/>
    </row>
    <row r="16" ht="14.25" spans="1:11">
      <c r="A16" s="416" t="s">
        <v>103</v>
      </c>
      <c r="B16" s="413" t="s">
        <v>98</v>
      </c>
      <c r="C16" s="413" t="s">
        <v>99</v>
      </c>
      <c r="D16" s="417"/>
      <c r="E16" s="418" t="s">
        <v>104</v>
      </c>
      <c r="F16" s="413" t="s">
        <v>98</v>
      </c>
      <c r="G16" s="413" t="s">
        <v>99</v>
      </c>
      <c r="H16" s="419"/>
      <c r="I16" s="418" t="s">
        <v>105</v>
      </c>
      <c r="J16" s="413" t="s">
        <v>98</v>
      </c>
      <c r="K16" s="459" t="s">
        <v>99</v>
      </c>
    </row>
    <row r="17" customHeight="1" spans="1:22">
      <c r="A17" s="316" t="s">
        <v>106</v>
      </c>
      <c r="B17" s="274" t="s">
        <v>98</v>
      </c>
      <c r="C17" s="274" t="s">
        <v>99</v>
      </c>
      <c r="D17" s="420"/>
      <c r="E17" s="349" t="s">
        <v>107</v>
      </c>
      <c r="F17" s="274" t="s">
        <v>98</v>
      </c>
      <c r="G17" s="274" t="s">
        <v>99</v>
      </c>
      <c r="H17" s="421"/>
      <c r="I17" s="349" t="s">
        <v>108</v>
      </c>
      <c r="J17" s="274" t="s">
        <v>98</v>
      </c>
      <c r="K17" s="275" t="s">
        <v>99</v>
      </c>
      <c r="L17" s="460"/>
      <c r="M17" s="460"/>
      <c r="N17" s="460"/>
      <c r="O17" s="460"/>
      <c r="P17" s="460"/>
      <c r="Q17" s="460"/>
      <c r="R17" s="460"/>
      <c r="S17" s="460"/>
      <c r="T17" s="460"/>
      <c r="U17" s="460"/>
      <c r="V17" s="460"/>
    </row>
    <row r="18" ht="18" customHeight="1" spans="1:11">
      <c r="A18" s="422" t="s">
        <v>109</v>
      </c>
      <c r="B18" s="423"/>
      <c r="C18" s="423"/>
      <c r="D18" s="423"/>
      <c r="E18" s="423"/>
      <c r="F18" s="423"/>
      <c r="G18" s="423"/>
      <c r="H18" s="423"/>
      <c r="I18" s="423"/>
      <c r="J18" s="423"/>
      <c r="K18" s="461"/>
    </row>
    <row r="19" s="403" customFormat="1" ht="18" customHeight="1" spans="1:11">
      <c r="A19" s="409" t="s">
        <v>110</v>
      </c>
      <c r="B19" s="410"/>
      <c r="C19" s="410"/>
      <c r="D19" s="410"/>
      <c r="E19" s="410"/>
      <c r="F19" s="410"/>
      <c r="G19" s="410"/>
      <c r="H19" s="410"/>
      <c r="I19" s="410"/>
      <c r="J19" s="410"/>
      <c r="K19" s="458"/>
    </row>
    <row r="20" customHeight="1" spans="1:11">
      <c r="A20" s="424" t="s">
        <v>111</v>
      </c>
      <c r="B20" s="425"/>
      <c r="C20" s="425"/>
      <c r="D20" s="425"/>
      <c r="E20" s="425"/>
      <c r="F20" s="425"/>
      <c r="G20" s="425"/>
      <c r="H20" s="425"/>
      <c r="I20" s="425"/>
      <c r="J20" s="425"/>
      <c r="K20" s="462"/>
    </row>
    <row r="21" ht="21.75" customHeight="1" spans="1:11">
      <c r="A21" s="426" t="s">
        <v>112</v>
      </c>
      <c r="B21" s="349" t="s">
        <v>113</v>
      </c>
      <c r="C21" s="349" t="s">
        <v>114</v>
      </c>
      <c r="D21" s="349" t="s">
        <v>115</v>
      </c>
      <c r="E21" s="349" t="s">
        <v>116</v>
      </c>
      <c r="F21" s="349" t="s">
        <v>117</v>
      </c>
      <c r="G21" s="349" t="s">
        <v>118</v>
      </c>
      <c r="H21" s="349" t="s">
        <v>119</v>
      </c>
      <c r="I21" s="349" t="s">
        <v>120</v>
      </c>
      <c r="J21" s="349" t="s">
        <v>121</v>
      </c>
      <c r="K21" s="385" t="s">
        <v>122</v>
      </c>
    </row>
    <row r="22" customHeight="1" spans="1:11">
      <c r="A22" s="320" t="s">
        <v>123</v>
      </c>
      <c r="B22" s="427"/>
      <c r="C22" s="427"/>
      <c r="D22" s="427">
        <v>1</v>
      </c>
      <c r="E22" s="427">
        <v>1</v>
      </c>
      <c r="F22" s="427">
        <v>1</v>
      </c>
      <c r="G22" s="427">
        <v>1</v>
      </c>
      <c r="H22" s="427">
        <v>1</v>
      </c>
      <c r="I22" s="427">
        <v>1</v>
      </c>
      <c r="J22" s="427"/>
      <c r="K22" s="463"/>
    </row>
    <row r="23" customHeight="1" spans="1:11">
      <c r="A23" s="320" t="s">
        <v>124</v>
      </c>
      <c r="B23" s="427"/>
      <c r="C23" s="427"/>
      <c r="D23" s="427">
        <v>1</v>
      </c>
      <c r="E23" s="427">
        <v>1</v>
      </c>
      <c r="F23" s="427">
        <v>1</v>
      </c>
      <c r="G23" s="427">
        <v>1</v>
      </c>
      <c r="H23" s="427">
        <v>1</v>
      </c>
      <c r="I23" s="427">
        <v>1</v>
      </c>
      <c r="J23" s="427"/>
      <c r="K23" s="464"/>
    </row>
    <row r="24" customHeight="1" spans="1:11">
      <c r="A24" s="320" t="s">
        <v>125</v>
      </c>
      <c r="B24" s="427"/>
      <c r="C24" s="427"/>
      <c r="D24" s="427">
        <v>1</v>
      </c>
      <c r="E24" s="427">
        <v>1</v>
      </c>
      <c r="F24" s="427">
        <v>1</v>
      </c>
      <c r="G24" s="427">
        <v>1</v>
      </c>
      <c r="H24" s="427">
        <v>1</v>
      </c>
      <c r="I24" s="427">
        <v>1</v>
      </c>
      <c r="J24" s="427"/>
      <c r="K24" s="464"/>
    </row>
    <row r="25" customHeight="1" spans="1:11">
      <c r="A25" s="320"/>
      <c r="B25" s="427"/>
      <c r="C25" s="427"/>
      <c r="D25" s="427"/>
      <c r="E25" s="427"/>
      <c r="F25" s="427"/>
      <c r="G25" s="427"/>
      <c r="H25" s="427"/>
      <c r="I25" s="427"/>
      <c r="J25" s="427"/>
      <c r="K25" s="464"/>
    </row>
    <row r="26" customHeight="1" spans="1:11">
      <c r="A26" s="320"/>
      <c r="B26" s="427"/>
      <c r="C26" s="427"/>
      <c r="D26" s="427"/>
      <c r="E26" s="427"/>
      <c r="F26" s="427"/>
      <c r="G26" s="427"/>
      <c r="H26" s="427"/>
      <c r="I26" s="427"/>
      <c r="J26" s="427"/>
      <c r="K26" s="465"/>
    </row>
    <row r="27" customHeight="1" spans="1:11">
      <c r="A27" s="320"/>
      <c r="B27" s="427"/>
      <c r="C27" s="427"/>
      <c r="D27" s="427"/>
      <c r="E27" s="427"/>
      <c r="F27" s="427"/>
      <c r="G27" s="427"/>
      <c r="H27" s="427"/>
      <c r="I27" s="427"/>
      <c r="J27" s="427"/>
      <c r="K27" s="465"/>
    </row>
    <row r="28" ht="18" customHeight="1" spans="1:11">
      <c r="A28" s="428" t="s">
        <v>126</v>
      </c>
      <c r="B28" s="429"/>
      <c r="C28" s="429"/>
      <c r="D28" s="429"/>
      <c r="E28" s="429"/>
      <c r="F28" s="429"/>
      <c r="G28" s="429"/>
      <c r="H28" s="429"/>
      <c r="I28" s="429"/>
      <c r="J28" s="429"/>
      <c r="K28" s="466"/>
    </row>
    <row r="29" ht="18.75" customHeight="1" spans="1:11">
      <c r="A29" s="430" t="s">
        <v>127</v>
      </c>
      <c r="B29" s="431"/>
      <c r="C29" s="431"/>
      <c r="D29" s="431"/>
      <c r="E29" s="431"/>
      <c r="F29" s="431"/>
      <c r="G29" s="431"/>
      <c r="H29" s="431"/>
      <c r="I29" s="431"/>
      <c r="J29" s="431"/>
      <c r="K29" s="467"/>
    </row>
    <row r="30" ht="18.75" customHeight="1" spans="1:11">
      <c r="A30" s="432"/>
      <c r="B30" s="433"/>
      <c r="C30" s="433"/>
      <c r="D30" s="433"/>
      <c r="E30" s="433"/>
      <c r="F30" s="433"/>
      <c r="G30" s="433"/>
      <c r="H30" s="433"/>
      <c r="I30" s="433"/>
      <c r="J30" s="433"/>
      <c r="K30" s="468"/>
    </row>
    <row r="31" ht="18" customHeight="1" spans="1:11">
      <c r="A31" s="428" t="s">
        <v>128</v>
      </c>
      <c r="B31" s="429"/>
      <c r="C31" s="429"/>
      <c r="D31" s="429"/>
      <c r="E31" s="429"/>
      <c r="F31" s="429"/>
      <c r="G31" s="429"/>
      <c r="H31" s="429"/>
      <c r="I31" s="429"/>
      <c r="J31" s="429"/>
      <c r="K31" s="466"/>
    </row>
    <row r="32" ht="14.25" spans="1:11">
      <c r="A32" s="434" t="s">
        <v>129</v>
      </c>
      <c r="B32" s="435"/>
      <c r="C32" s="435"/>
      <c r="D32" s="435"/>
      <c r="E32" s="435"/>
      <c r="F32" s="435"/>
      <c r="G32" s="435"/>
      <c r="H32" s="435"/>
      <c r="I32" s="435"/>
      <c r="J32" s="435"/>
      <c r="K32" s="469"/>
    </row>
    <row r="33" ht="15" spans="1:11">
      <c r="A33" s="195" t="s">
        <v>130</v>
      </c>
      <c r="B33" s="197"/>
      <c r="C33" s="274" t="s">
        <v>67</v>
      </c>
      <c r="D33" s="274" t="s">
        <v>68</v>
      </c>
      <c r="E33" s="436" t="s">
        <v>131</v>
      </c>
      <c r="F33" s="437"/>
      <c r="G33" s="437"/>
      <c r="H33" s="437"/>
      <c r="I33" s="437"/>
      <c r="J33" s="437"/>
      <c r="K33" s="470"/>
    </row>
    <row r="34" ht="15" spans="1:11">
      <c r="A34" s="438" t="s">
        <v>132</v>
      </c>
      <c r="B34" s="438"/>
      <c r="C34" s="438"/>
      <c r="D34" s="438"/>
      <c r="E34" s="438"/>
      <c r="F34" s="438"/>
      <c r="G34" s="438"/>
      <c r="H34" s="438"/>
      <c r="I34" s="438"/>
      <c r="J34" s="438"/>
      <c r="K34" s="438"/>
    </row>
    <row r="35" ht="14.25" spans="1:11">
      <c r="A35" s="439" t="s">
        <v>133</v>
      </c>
      <c r="B35" s="440"/>
      <c r="C35" s="440"/>
      <c r="D35" s="440"/>
      <c r="E35" s="440"/>
      <c r="F35" s="440"/>
      <c r="G35" s="440"/>
      <c r="H35" s="440"/>
      <c r="I35" s="440"/>
      <c r="J35" s="440"/>
      <c r="K35" s="471"/>
    </row>
    <row r="36" ht="14.25" spans="1:11">
      <c r="A36" s="356" t="s">
        <v>134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88"/>
    </row>
    <row r="37" ht="14.25"/>
    <row r="38" ht="14.25" spans="1:11">
      <c r="A38" s="356"/>
      <c r="B38" s="357"/>
      <c r="C38" s="357"/>
      <c r="D38" s="357"/>
      <c r="E38" s="357"/>
      <c r="F38" s="357"/>
      <c r="G38" s="357"/>
      <c r="H38" s="357"/>
      <c r="I38" s="357"/>
      <c r="J38" s="357"/>
      <c r="K38" s="388"/>
    </row>
    <row r="39" ht="14.25" spans="1:11">
      <c r="A39" s="356"/>
      <c r="B39" s="357"/>
      <c r="C39" s="357"/>
      <c r="D39" s="357"/>
      <c r="E39" s="357"/>
      <c r="F39" s="357"/>
      <c r="G39" s="357"/>
      <c r="H39" s="357"/>
      <c r="I39" s="357"/>
      <c r="J39" s="357"/>
      <c r="K39" s="388"/>
    </row>
    <row r="40" ht="14.25" spans="1:11">
      <c r="A40" s="356"/>
      <c r="B40" s="357"/>
      <c r="C40" s="357"/>
      <c r="D40" s="357"/>
      <c r="E40" s="357"/>
      <c r="F40" s="357"/>
      <c r="G40" s="357"/>
      <c r="H40" s="357"/>
      <c r="I40" s="357"/>
      <c r="J40" s="357"/>
      <c r="K40" s="388"/>
    </row>
    <row r="41" ht="14.25" spans="1:11">
      <c r="A41" s="356"/>
      <c r="B41" s="357"/>
      <c r="C41" s="357"/>
      <c r="D41" s="357"/>
      <c r="E41" s="357"/>
      <c r="F41" s="357"/>
      <c r="G41" s="357"/>
      <c r="H41" s="357"/>
      <c r="I41" s="357"/>
      <c r="J41" s="357"/>
      <c r="K41" s="388"/>
    </row>
    <row r="42" ht="15" spans="1:11">
      <c r="A42" s="351" t="s">
        <v>135</v>
      </c>
      <c r="B42" s="352"/>
      <c r="C42" s="352"/>
      <c r="D42" s="352"/>
      <c r="E42" s="352"/>
      <c r="F42" s="352"/>
      <c r="G42" s="352"/>
      <c r="H42" s="352"/>
      <c r="I42" s="352"/>
      <c r="J42" s="352"/>
      <c r="K42" s="386"/>
    </row>
    <row r="43" ht="15" spans="1:11">
      <c r="A43" s="409" t="s">
        <v>136</v>
      </c>
      <c r="B43" s="410"/>
      <c r="C43" s="410"/>
      <c r="D43" s="410"/>
      <c r="E43" s="410"/>
      <c r="F43" s="410"/>
      <c r="G43" s="410"/>
      <c r="H43" s="410"/>
      <c r="I43" s="410"/>
      <c r="J43" s="410"/>
      <c r="K43" s="458"/>
    </row>
    <row r="44" ht="14.25" spans="1:11">
      <c r="A44" s="416" t="s">
        <v>137</v>
      </c>
      <c r="B44" s="413" t="s">
        <v>98</v>
      </c>
      <c r="C44" s="413" t="s">
        <v>99</v>
      </c>
      <c r="D44" s="413" t="s">
        <v>91</v>
      </c>
      <c r="E44" s="418" t="s">
        <v>138</v>
      </c>
      <c r="F44" s="413" t="s">
        <v>98</v>
      </c>
      <c r="G44" s="413" t="s">
        <v>99</v>
      </c>
      <c r="H44" s="413" t="s">
        <v>91</v>
      </c>
      <c r="I44" s="418" t="s">
        <v>139</v>
      </c>
      <c r="J44" s="413" t="s">
        <v>98</v>
      </c>
      <c r="K44" s="459" t="s">
        <v>99</v>
      </c>
    </row>
    <row r="45" ht="14.25" spans="1:11">
      <c r="A45" s="316" t="s">
        <v>90</v>
      </c>
      <c r="B45" s="274" t="s">
        <v>98</v>
      </c>
      <c r="C45" s="274" t="s">
        <v>99</v>
      </c>
      <c r="D45" s="274" t="s">
        <v>91</v>
      </c>
      <c r="E45" s="349" t="s">
        <v>97</v>
      </c>
      <c r="F45" s="274" t="s">
        <v>98</v>
      </c>
      <c r="G45" s="274" t="s">
        <v>99</v>
      </c>
      <c r="H45" s="274" t="s">
        <v>91</v>
      </c>
      <c r="I45" s="349" t="s">
        <v>108</v>
      </c>
      <c r="J45" s="274" t="s">
        <v>98</v>
      </c>
      <c r="K45" s="275" t="s">
        <v>99</v>
      </c>
    </row>
    <row r="46" ht="15" spans="1:11">
      <c r="A46" s="324" t="s">
        <v>101</v>
      </c>
      <c r="B46" s="325"/>
      <c r="C46" s="325"/>
      <c r="D46" s="325"/>
      <c r="E46" s="325"/>
      <c r="F46" s="325"/>
      <c r="G46" s="325"/>
      <c r="H46" s="325"/>
      <c r="I46" s="325"/>
      <c r="J46" s="325"/>
      <c r="K46" s="375"/>
    </row>
    <row r="47" ht="15" spans="1:11">
      <c r="A47" s="438" t="s">
        <v>140</v>
      </c>
      <c r="B47" s="438"/>
      <c r="C47" s="438"/>
      <c r="D47" s="438"/>
      <c r="E47" s="438"/>
      <c r="F47" s="438"/>
      <c r="G47" s="438"/>
      <c r="H47" s="438"/>
      <c r="I47" s="438"/>
      <c r="J47" s="438"/>
      <c r="K47" s="438"/>
    </row>
    <row r="48" ht="15" spans="1:11">
      <c r="A48" s="439"/>
      <c r="B48" s="440"/>
      <c r="C48" s="440"/>
      <c r="D48" s="440"/>
      <c r="E48" s="440"/>
      <c r="F48" s="440"/>
      <c r="G48" s="440"/>
      <c r="H48" s="440"/>
      <c r="I48" s="440"/>
      <c r="J48" s="440"/>
      <c r="K48" s="471"/>
    </row>
    <row r="49" ht="15" spans="1:11">
      <c r="A49" s="441" t="s">
        <v>141</v>
      </c>
      <c r="B49" s="442" t="s">
        <v>142</v>
      </c>
      <c r="C49" s="442"/>
      <c r="D49" s="443" t="s">
        <v>143</v>
      </c>
      <c r="E49" s="444" t="s">
        <v>144</v>
      </c>
      <c r="F49" s="445" t="s">
        <v>145</v>
      </c>
      <c r="G49" s="446">
        <v>44890</v>
      </c>
      <c r="H49" s="447" t="s">
        <v>146</v>
      </c>
      <c r="I49" s="472"/>
      <c r="J49" s="473"/>
      <c r="K49" s="474"/>
    </row>
    <row r="50" ht="15" spans="1:11">
      <c r="A50" s="438" t="s">
        <v>147</v>
      </c>
      <c r="B50" s="438"/>
      <c r="C50" s="438"/>
      <c r="D50" s="438"/>
      <c r="E50" s="438"/>
      <c r="F50" s="438"/>
      <c r="G50" s="438"/>
      <c r="H50" s="438"/>
      <c r="I50" s="438"/>
      <c r="J50" s="438"/>
      <c r="K50" s="438"/>
    </row>
    <row r="51" ht="15" spans="1:11">
      <c r="A51" s="448"/>
      <c r="B51" s="449"/>
      <c r="C51" s="449"/>
      <c r="D51" s="449"/>
      <c r="E51" s="449"/>
      <c r="F51" s="449"/>
      <c r="G51" s="449"/>
      <c r="H51" s="449"/>
      <c r="I51" s="449"/>
      <c r="J51" s="449"/>
      <c r="K51" s="475"/>
    </row>
    <row r="52" ht="15" spans="1:11">
      <c r="A52" s="441" t="s">
        <v>141</v>
      </c>
      <c r="B52" s="442" t="s">
        <v>142</v>
      </c>
      <c r="C52" s="442"/>
      <c r="D52" s="443" t="s">
        <v>143</v>
      </c>
      <c r="E52" s="450"/>
      <c r="F52" s="445" t="s">
        <v>148</v>
      </c>
      <c r="G52" s="446"/>
      <c r="H52" s="447" t="s">
        <v>146</v>
      </c>
      <c r="I52" s="472"/>
      <c r="J52" s="473"/>
      <c r="K52" s="474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A2" sqref="A2:H20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2.6" style="119" customWidth="1"/>
    <col min="11" max="11" width="13.7" style="119" customWidth="1"/>
    <col min="12" max="12" width="12.9" style="119" customWidth="1"/>
    <col min="13" max="13" width="16.6666666666667" style="119" customWidth="1"/>
    <col min="14" max="14" width="14.1666666666667" style="119" customWidth="1"/>
    <col min="15" max="15" width="16.3333333333333" style="119" customWidth="1"/>
    <col min="16" max="16384" width="9" style="119"/>
  </cols>
  <sheetData>
    <row r="1" s="119" customFormat="1" ht="16" customHeight="1" spans="1:15">
      <c r="A1" s="281" t="s">
        <v>149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</row>
    <row r="2" s="119" customFormat="1" ht="16" customHeight="1" spans="1:15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284"/>
      <c r="J2" s="285" t="s">
        <v>57</v>
      </c>
      <c r="K2" s="124" t="s">
        <v>150</v>
      </c>
      <c r="L2" s="124"/>
      <c r="M2" s="124"/>
      <c r="N2" s="124"/>
      <c r="O2" s="286"/>
    </row>
    <row r="3" s="119" customFormat="1" ht="16" customHeight="1" spans="1:15">
      <c r="A3" s="126" t="s">
        <v>151</v>
      </c>
      <c r="B3" s="127" t="s">
        <v>152</v>
      </c>
      <c r="C3" s="127"/>
      <c r="D3" s="127"/>
      <c r="E3" s="127"/>
      <c r="F3" s="127"/>
      <c r="G3" s="127"/>
      <c r="H3" s="127"/>
      <c r="I3" s="153"/>
      <c r="J3" s="164" t="s">
        <v>153</v>
      </c>
      <c r="K3" s="164"/>
      <c r="L3" s="164"/>
      <c r="M3" s="164"/>
      <c r="N3" s="164"/>
      <c r="O3" s="287"/>
    </row>
    <row r="4" s="119" customFormat="1" ht="16" customHeight="1" spans="1:15">
      <c r="A4" s="126"/>
      <c r="B4" s="128" t="s">
        <v>115</v>
      </c>
      <c r="C4" s="129" t="s">
        <v>116</v>
      </c>
      <c r="D4" s="130" t="s">
        <v>117</v>
      </c>
      <c r="E4" s="129" t="s">
        <v>118</v>
      </c>
      <c r="F4" s="129" t="s">
        <v>119</v>
      </c>
      <c r="G4" s="129" t="s">
        <v>120</v>
      </c>
      <c r="H4" s="129" t="s">
        <v>121</v>
      </c>
      <c r="I4" s="153"/>
      <c r="J4" s="167" t="s">
        <v>117</v>
      </c>
      <c r="K4" s="167" t="s">
        <v>118</v>
      </c>
      <c r="L4" s="167" t="s">
        <v>119</v>
      </c>
      <c r="M4" s="167"/>
      <c r="N4" s="167"/>
      <c r="O4" s="288"/>
    </row>
    <row r="5" s="119" customFormat="1" ht="16" customHeight="1" spans="1:15">
      <c r="A5" s="126"/>
      <c r="B5" s="128" t="s">
        <v>154</v>
      </c>
      <c r="C5" s="129" t="s">
        <v>155</v>
      </c>
      <c r="D5" s="130" t="s">
        <v>156</v>
      </c>
      <c r="E5" s="129" t="s">
        <v>157</v>
      </c>
      <c r="F5" s="129" t="s">
        <v>158</v>
      </c>
      <c r="G5" s="129" t="s">
        <v>159</v>
      </c>
      <c r="H5" s="129" t="s">
        <v>160</v>
      </c>
      <c r="I5" s="153"/>
      <c r="J5" s="396" t="s">
        <v>161</v>
      </c>
      <c r="K5" s="396" t="s">
        <v>161</v>
      </c>
      <c r="L5" s="396" t="s">
        <v>161</v>
      </c>
      <c r="M5" s="396"/>
      <c r="N5" s="396"/>
      <c r="O5" s="397"/>
    </row>
    <row r="6" s="119" customFormat="1" ht="16" customHeight="1" spans="1:15">
      <c r="A6" s="129" t="s">
        <v>162</v>
      </c>
      <c r="B6" s="256">
        <f>C6-1</f>
        <v>68</v>
      </c>
      <c r="C6" s="256">
        <f>D6-2</f>
        <v>69</v>
      </c>
      <c r="D6" s="133">
        <v>71</v>
      </c>
      <c r="E6" s="256">
        <f>D6+2</f>
        <v>73</v>
      </c>
      <c r="F6" s="256">
        <f>E6+2</f>
        <v>75</v>
      </c>
      <c r="G6" s="256">
        <f>F6+1</f>
        <v>76</v>
      </c>
      <c r="H6" s="256">
        <f>G6+1</f>
        <v>77</v>
      </c>
      <c r="I6" s="153"/>
      <c r="J6" s="151" t="s">
        <v>163</v>
      </c>
      <c r="K6" s="151" t="s">
        <v>164</v>
      </c>
      <c r="L6" s="151" t="s">
        <v>163</v>
      </c>
      <c r="M6" s="172"/>
      <c r="N6" s="172"/>
      <c r="O6" s="398"/>
    </row>
    <row r="7" s="119" customFormat="1" ht="16" customHeight="1" spans="1:15">
      <c r="A7" s="129" t="s">
        <v>165</v>
      </c>
      <c r="B7" s="256">
        <f>C7-1</f>
        <v>64</v>
      </c>
      <c r="C7" s="256">
        <f>D7-2</f>
        <v>65</v>
      </c>
      <c r="D7" s="133">
        <v>67</v>
      </c>
      <c r="E7" s="256">
        <f>D7+2</f>
        <v>69</v>
      </c>
      <c r="F7" s="256">
        <f>E7+2</f>
        <v>71</v>
      </c>
      <c r="G7" s="256">
        <f>F7+1</f>
        <v>72</v>
      </c>
      <c r="H7" s="256">
        <f>G7+1</f>
        <v>73</v>
      </c>
      <c r="I7" s="153"/>
      <c r="J7" s="151" t="s">
        <v>166</v>
      </c>
      <c r="K7" s="151" t="s">
        <v>164</v>
      </c>
      <c r="L7" s="151" t="s">
        <v>167</v>
      </c>
      <c r="M7" s="151"/>
      <c r="N7" s="151"/>
      <c r="O7" s="290"/>
    </row>
    <row r="8" s="119" customFormat="1" ht="16" customHeight="1" spans="1:15">
      <c r="A8" s="129" t="s">
        <v>168</v>
      </c>
      <c r="B8" s="256">
        <f t="shared" ref="B8:B11" si="0">C8-4</f>
        <v>102</v>
      </c>
      <c r="C8" s="256">
        <f t="shared" ref="C8:C11" si="1">D8-4</f>
        <v>106</v>
      </c>
      <c r="D8" s="135" t="s">
        <v>169</v>
      </c>
      <c r="E8" s="256">
        <f t="shared" ref="E8:E11" si="2">D8+4</f>
        <v>114</v>
      </c>
      <c r="F8" s="256">
        <f>E8+4</f>
        <v>118</v>
      </c>
      <c r="G8" s="256">
        <f t="shared" ref="G8:G11" si="3">F8+6</f>
        <v>124</v>
      </c>
      <c r="H8" s="256">
        <f>G8+6</f>
        <v>130</v>
      </c>
      <c r="I8" s="153"/>
      <c r="J8" s="151" t="s">
        <v>164</v>
      </c>
      <c r="K8" s="151" t="s">
        <v>164</v>
      </c>
      <c r="L8" s="151" t="s">
        <v>170</v>
      </c>
      <c r="M8" s="151"/>
      <c r="N8" s="151"/>
      <c r="O8" s="290"/>
    </row>
    <row r="9" s="119" customFormat="1" ht="16" customHeight="1" spans="1:15">
      <c r="A9" s="129" t="s">
        <v>171</v>
      </c>
      <c r="B9" s="257">
        <f t="shared" si="0"/>
        <v>-8</v>
      </c>
      <c r="C9" s="257">
        <f t="shared" si="1"/>
        <v>-4</v>
      </c>
      <c r="D9" s="258"/>
      <c r="E9" s="257">
        <f t="shared" si="2"/>
        <v>4</v>
      </c>
      <c r="F9" s="257">
        <f t="shared" ref="F9:F11" si="4">E9+5</f>
        <v>9</v>
      </c>
      <c r="G9" s="257">
        <f t="shared" si="3"/>
        <v>15</v>
      </c>
      <c r="H9" s="257">
        <f t="shared" ref="H9:H11" si="5">G9+7</f>
        <v>22</v>
      </c>
      <c r="I9" s="153"/>
      <c r="J9" s="151" t="s">
        <v>172</v>
      </c>
      <c r="K9" s="151" t="s">
        <v>173</v>
      </c>
      <c r="L9" s="151" t="s">
        <v>167</v>
      </c>
      <c r="M9" s="172"/>
      <c r="N9" s="172"/>
      <c r="O9" s="398"/>
    </row>
    <row r="10" s="119" customFormat="1" ht="16" customHeight="1" spans="1:15">
      <c r="A10" s="136" t="s">
        <v>174</v>
      </c>
      <c r="B10" s="137">
        <f t="shared" si="0"/>
        <v>94</v>
      </c>
      <c r="C10" s="137">
        <f t="shared" si="1"/>
        <v>98</v>
      </c>
      <c r="D10" s="138">
        <v>102</v>
      </c>
      <c r="E10" s="137">
        <f t="shared" si="2"/>
        <v>106</v>
      </c>
      <c r="F10" s="137">
        <f t="shared" si="4"/>
        <v>111</v>
      </c>
      <c r="G10" s="137">
        <f t="shared" si="3"/>
        <v>117</v>
      </c>
      <c r="H10" s="137">
        <f t="shared" si="5"/>
        <v>124</v>
      </c>
      <c r="I10" s="153"/>
      <c r="J10" s="151" t="s">
        <v>173</v>
      </c>
      <c r="K10" s="151" t="s">
        <v>175</v>
      </c>
      <c r="L10" s="151" t="s">
        <v>176</v>
      </c>
      <c r="M10" s="172"/>
      <c r="N10" s="172"/>
      <c r="O10" s="398"/>
    </row>
    <row r="11" s="119" customFormat="1" ht="16" customHeight="1" spans="1:15">
      <c r="A11" s="136" t="s">
        <v>177</v>
      </c>
      <c r="B11" s="259">
        <f t="shared" si="0"/>
        <v>98</v>
      </c>
      <c r="C11" s="259">
        <f t="shared" si="1"/>
        <v>102</v>
      </c>
      <c r="D11" s="133">
        <v>106</v>
      </c>
      <c r="E11" s="259">
        <f t="shared" si="2"/>
        <v>110</v>
      </c>
      <c r="F11" s="259">
        <f t="shared" si="4"/>
        <v>115</v>
      </c>
      <c r="G11" s="259">
        <f t="shared" si="3"/>
        <v>121</v>
      </c>
      <c r="H11" s="259">
        <f t="shared" si="5"/>
        <v>128</v>
      </c>
      <c r="I11" s="153"/>
      <c r="J11" s="151" t="s">
        <v>178</v>
      </c>
      <c r="K11" s="151" t="s">
        <v>179</v>
      </c>
      <c r="L11" s="151" t="s">
        <v>180</v>
      </c>
      <c r="M11" s="172"/>
      <c r="N11" s="172"/>
      <c r="O11" s="398"/>
    </row>
    <row r="12" s="119" customFormat="1" ht="16" customHeight="1" spans="1:15">
      <c r="A12" s="136" t="s">
        <v>181</v>
      </c>
      <c r="B12" s="260">
        <f>C12-1.2</f>
        <v>44.6</v>
      </c>
      <c r="C12" s="260">
        <f>D12-1.2</f>
        <v>45.8</v>
      </c>
      <c r="D12" s="261">
        <v>47</v>
      </c>
      <c r="E12" s="260">
        <f>D12+1.2</f>
        <v>48.2</v>
      </c>
      <c r="F12" s="260">
        <f>E12+1.2</f>
        <v>49.4</v>
      </c>
      <c r="G12" s="260">
        <f>F12+1.4</f>
        <v>50.8</v>
      </c>
      <c r="H12" s="260">
        <f>G12+1.4</f>
        <v>52.2</v>
      </c>
      <c r="I12" s="153"/>
      <c r="J12" s="151" t="s">
        <v>182</v>
      </c>
      <c r="K12" s="151" t="s">
        <v>183</v>
      </c>
      <c r="L12" s="151" t="s">
        <v>184</v>
      </c>
      <c r="M12" s="172"/>
      <c r="N12" s="172"/>
      <c r="O12" s="398"/>
    </row>
    <row r="13" s="119" customFormat="1" ht="16" customHeight="1" spans="1:15">
      <c r="A13" s="129" t="s">
        <v>185</v>
      </c>
      <c r="B13" s="256">
        <f>C13-0.6</f>
        <v>60.7</v>
      </c>
      <c r="C13" s="256">
        <f>D13-1.2</f>
        <v>61.3</v>
      </c>
      <c r="D13" s="133">
        <v>62.5</v>
      </c>
      <c r="E13" s="256">
        <f>D13+1.2</f>
        <v>63.7</v>
      </c>
      <c r="F13" s="256">
        <f>E13+1.2</f>
        <v>64.9</v>
      </c>
      <c r="G13" s="256">
        <f>F13+0.6</f>
        <v>65.5</v>
      </c>
      <c r="H13" s="256">
        <f>G13+0.6</f>
        <v>66.1</v>
      </c>
      <c r="I13" s="153"/>
      <c r="J13" s="151" t="s">
        <v>182</v>
      </c>
      <c r="K13" s="151" t="s">
        <v>182</v>
      </c>
      <c r="L13" s="151" t="s">
        <v>186</v>
      </c>
      <c r="M13" s="172"/>
      <c r="N13" s="172"/>
      <c r="O13" s="398"/>
    </row>
    <row r="14" s="119" customFormat="1" ht="16" customHeight="1" spans="1:15">
      <c r="A14" s="129" t="s">
        <v>187</v>
      </c>
      <c r="B14" s="256">
        <f>C14-0.7</f>
        <v>20.6</v>
      </c>
      <c r="C14" s="256">
        <f>D14-0.7</f>
        <v>21.3</v>
      </c>
      <c r="D14" s="140">
        <v>22</v>
      </c>
      <c r="E14" s="256">
        <f>D14+0.7</f>
        <v>22.7</v>
      </c>
      <c r="F14" s="256">
        <f>E14+0.7</f>
        <v>23.4</v>
      </c>
      <c r="G14" s="256">
        <f>F14+0.95</f>
        <v>24.35</v>
      </c>
      <c r="H14" s="256">
        <f>G14+0.95</f>
        <v>25.3</v>
      </c>
      <c r="I14" s="153"/>
      <c r="J14" s="151" t="s">
        <v>164</v>
      </c>
      <c r="K14" s="151" t="s">
        <v>164</v>
      </c>
      <c r="L14" s="151" t="s">
        <v>170</v>
      </c>
      <c r="M14" s="172"/>
      <c r="N14" s="172"/>
      <c r="O14" s="398"/>
    </row>
    <row r="15" s="119" customFormat="1" ht="16" customHeight="1" spans="1:15">
      <c r="A15" s="129" t="s">
        <v>188</v>
      </c>
      <c r="B15" s="256">
        <f>C15-0.6</f>
        <v>16.6</v>
      </c>
      <c r="C15" s="256">
        <f>D15-0.6</f>
        <v>17.2</v>
      </c>
      <c r="D15" s="133">
        <v>17.8</v>
      </c>
      <c r="E15" s="256">
        <f>D15+0.6</f>
        <v>18.4</v>
      </c>
      <c r="F15" s="256">
        <f>E15+0.6</f>
        <v>19</v>
      </c>
      <c r="G15" s="256">
        <f>F15+0.95</f>
        <v>19.95</v>
      </c>
      <c r="H15" s="256">
        <f>G15+0.95</f>
        <v>20.9</v>
      </c>
      <c r="I15" s="153"/>
      <c r="J15" s="151" t="s">
        <v>182</v>
      </c>
      <c r="K15" s="151" t="s">
        <v>182</v>
      </c>
      <c r="L15" s="151" t="s">
        <v>186</v>
      </c>
      <c r="M15" s="172"/>
      <c r="N15" s="172"/>
      <c r="O15" s="398"/>
    </row>
    <row r="16" s="119" customFormat="1" ht="16" customHeight="1" spans="1:15">
      <c r="A16" s="129" t="s">
        <v>189</v>
      </c>
      <c r="B16" s="256">
        <f>C16-0.5</f>
        <v>13</v>
      </c>
      <c r="C16" s="256">
        <f>D16-0.5</f>
        <v>13.5</v>
      </c>
      <c r="D16" s="133">
        <v>14</v>
      </c>
      <c r="E16" s="256">
        <f>D16+0.5</f>
        <v>14.5</v>
      </c>
      <c r="F16" s="256">
        <f>E16+0.5</f>
        <v>15</v>
      </c>
      <c r="G16" s="262">
        <f>F16+0.7</f>
        <v>15.7</v>
      </c>
      <c r="H16" s="262">
        <f>G16+0.7</f>
        <v>16.4</v>
      </c>
      <c r="I16" s="153"/>
      <c r="J16" s="151" t="s">
        <v>182</v>
      </c>
      <c r="K16" s="151" t="s">
        <v>182</v>
      </c>
      <c r="L16" s="151" t="s">
        <v>182</v>
      </c>
      <c r="M16" s="172"/>
      <c r="N16" s="172"/>
      <c r="O16" s="398"/>
    </row>
    <row r="17" s="119" customFormat="1" ht="16" customHeight="1" spans="1:15">
      <c r="A17" s="129" t="s">
        <v>190</v>
      </c>
      <c r="B17" s="263">
        <f>C17-0.5</f>
        <v>10.5</v>
      </c>
      <c r="C17" s="263">
        <f>D17</f>
        <v>11</v>
      </c>
      <c r="D17" s="133">
        <v>11</v>
      </c>
      <c r="E17" s="263">
        <f>D17+0.5</f>
        <v>11.5</v>
      </c>
      <c r="F17" s="263">
        <f>E17+0.5</f>
        <v>12</v>
      </c>
      <c r="G17" s="264">
        <f>F17+0.7</f>
        <v>12.7</v>
      </c>
      <c r="H17" s="264">
        <f>G17+0.7</f>
        <v>13.4</v>
      </c>
      <c r="I17" s="153"/>
      <c r="J17" s="151" t="s">
        <v>191</v>
      </c>
      <c r="K17" s="151" t="s">
        <v>179</v>
      </c>
      <c r="L17" s="151" t="s">
        <v>192</v>
      </c>
      <c r="M17" s="172"/>
      <c r="N17" s="172"/>
      <c r="O17" s="398"/>
    </row>
    <row r="18" s="119" customFormat="1" ht="16" customHeight="1" spans="1:15">
      <c r="A18" s="129" t="s">
        <v>193</v>
      </c>
      <c r="B18" s="256">
        <f>C18</f>
        <v>4.5</v>
      </c>
      <c r="C18" s="256">
        <f>D18</f>
        <v>4.5</v>
      </c>
      <c r="D18" s="135">
        <v>4.5</v>
      </c>
      <c r="E18" s="256">
        <f t="shared" ref="E18:H18" si="6">D18</f>
        <v>4.5</v>
      </c>
      <c r="F18" s="256">
        <f t="shared" si="6"/>
        <v>4.5</v>
      </c>
      <c r="G18" s="256">
        <f t="shared" si="6"/>
        <v>4.5</v>
      </c>
      <c r="H18" s="256">
        <f t="shared" si="6"/>
        <v>4.5</v>
      </c>
      <c r="I18" s="153"/>
      <c r="J18" s="151" t="s">
        <v>182</v>
      </c>
      <c r="K18" s="151" t="s">
        <v>182</v>
      </c>
      <c r="L18" s="151" t="s">
        <v>182</v>
      </c>
      <c r="M18" s="172"/>
      <c r="N18" s="172"/>
      <c r="O18" s="398"/>
    </row>
    <row r="19" s="119" customFormat="1" ht="16" customHeight="1" spans="1:15">
      <c r="A19" s="129" t="s">
        <v>194</v>
      </c>
      <c r="B19" s="256">
        <f>C19-1</f>
        <v>49</v>
      </c>
      <c r="C19" s="256">
        <f>D19-1</f>
        <v>50</v>
      </c>
      <c r="D19" s="133">
        <v>51</v>
      </c>
      <c r="E19" s="256">
        <f>D19+1</f>
        <v>52</v>
      </c>
      <c r="F19" s="256">
        <f>E19+1</f>
        <v>53</v>
      </c>
      <c r="G19" s="256">
        <f>F19+1.5</f>
        <v>54.5</v>
      </c>
      <c r="H19" s="256">
        <f>G19+1.5</f>
        <v>56</v>
      </c>
      <c r="I19" s="153"/>
      <c r="J19" s="151" t="s">
        <v>182</v>
      </c>
      <c r="K19" s="151" t="s">
        <v>182</v>
      </c>
      <c r="L19" s="151" t="s">
        <v>182</v>
      </c>
      <c r="M19" s="172"/>
      <c r="N19" s="172"/>
      <c r="O19" s="398"/>
    </row>
    <row r="20" s="119" customFormat="1" ht="16" customHeight="1" spans="1:15">
      <c r="A20" s="129" t="s">
        <v>195</v>
      </c>
      <c r="B20" s="256">
        <f>C20</f>
        <v>16.5</v>
      </c>
      <c r="C20" s="256">
        <f>D20-0.5</f>
        <v>16.5</v>
      </c>
      <c r="D20" s="135">
        <v>17</v>
      </c>
      <c r="E20" s="256">
        <f t="shared" ref="E20:H20" si="7">D20</f>
        <v>17</v>
      </c>
      <c r="F20" s="256">
        <f>E20+1</f>
        <v>18</v>
      </c>
      <c r="G20" s="256">
        <f t="shared" si="7"/>
        <v>18</v>
      </c>
      <c r="H20" s="256">
        <f t="shared" si="7"/>
        <v>18</v>
      </c>
      <c r="I20" s="153"/>
      <c r="J20" s="151" t="s">
        <v>182</v>
      </c>
      <c r="K20" s="151" t="s">
        <v>182</v>
      </c>
      <c r="L20" s="151" t="s">
        <v>182</v>
      </c>
      <c r="M20" s="172"/>
      <c r="N20" s="172"/>
      <c r="O20" s="398"/>
    </row>
    <row r="21" s="119" customFormat="1" ht="16" customHeight="1" spans="1:15">
      <c r="A21" s="136"/>
      <c r="B21" s="132"/>
      <c r="C21" s="132"/>
      <c r="D21" s="133"/>
      <c r="E21" s="132"/>
      <c r="F21" s="132"/>
      <c r="G21" s="132"/>
      <c r="H21" s="144"/>
      <c r="I21" s="153"/>
      <c r="J21" s="151"/>
      <c r="K21" s="151"/>
      <c r="L21" s="151"/>
      <c r="M21" s="172"/>
      <c r="N21" s="172"/>
      <c r="O21" s="398"/>
    </row>
    <row r="22" s="119" customFormat="1" ht="16" customHeight="1" spans="1:15">
      <c r="A22" s="129"/>
      <c r="B22" s="132"/>
      <c r="C22" s="132"/>
      <c r="D22" s="135"/>
      <c r="E22" s="132"/>
      <c r="F22" s="132"/>
      <c r="G22" s="132"/>
      <c r="H22" s="265"/>
      <c r="I22" s="153"/>
      <c r="J22" s="151"/>
      <c r="K22" s="151"/>
      <c r="L22" s="151"/>
      <c r="M22" s="172"/>
      <c r="N22" s="172"/>
      <c r="O22" s="398"/>
    </row>
    <row r="23" s="119" customFormat="1" ht="16" customHeight="1" spans="1:15">
      <c r="A23" s="129"/>
      <c r="B23" s="132"/>
      <c r="C23" s="132"/>
      <c r="D23" s="135"/>
      <c r="E23" s="132"/>
      <c r="F23" s="132"/>
      <c r="G23" s="132"/>
      <c r="H23" s="266"/>
      <c r="I23" s="153"/>
      <c r="J23" s="151"/>
      <c r="K23" s="151"/>
      <c r="L23" s="151"/>
      <c r="M23" s="172"/>
      <c r="N23" s="172"/>
      <c r="O23" s="398"/>
    </row>
    <row r="24" s="119" customFormat="1" ht="16" customHeight="1" spans="1:15">
      <c r="A24" s="267"/>
      <c r="B24" s="268"/>
      <c r="C24" s="268"/>
      <c r="D24" s="269"/>
      <c r="E24" s="268"/>
      <c r="F24" s="268"/>
      <c r="G24" s="268"/>
      <c r="H24" s="268"/>
      <c r="I24" s="399"/>
      <c r="J24" s="400"/>
      <c r="K24" s="400"/>
      <c r="L24" s="401"/>
      <c r="M24" s="400"/>
      <c r="N24" s="400"/>
      <c r="O24" s="402"/>
    </row>
    <row r="25" s="119" customFormat="1" ht="14.25" spans="1:15">
      <c r="A25" s="157" t="s">
        <v>196</v>
      </c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</row>
    <row r="26" s="119" customFormat="1" ht="14.25" spans="1:15">
      <c r="A26" s="119" t="s">
        <v>197</v>
      </c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</row>
    <row r="27" s="119" customFormat="1" ht="14.25" spans="1:14">
      <c r="A27" s="158"/>
      <c r="B27" s="158"/>
      <c r="C27" s="158"/>
      <c r="D27" s="158"/>
      <c r="E27" s="158"/>
      <c r="F27" s="158"/>
      <c r="G27" s="158"/>
      <c r="H27" s="158"/>
      <c r="I27" s="158"/>
      <c r="J27" s="157" t="s">
        <v>198</v>
      </c>
      <c r="K27" s="293"/>
      <c r="L27" s="157" t="s">
        <v>199</v>
      </c>
      <c r="M27" s="157"/>
      <c r="N27" s="157" t="s">
        <v>200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" workbookViewId="0">
      <selection activeCell="A34" sqref="A34:K34"/>
    </sheetView>
  </sheetViews>
  <sheetFormatPr defaultColWidth="10" defaultRowHeight="16.5" customHeight="1"/>
  <cols>
    <col min="1" max="1" width="10.875" style="294" customWidth="1"/>
    <col min="2" max="16384" width="10" style="294"/>
  </cols>
  <sheetData>
    <row r="1" ht="22.5" customHeight="1" spans="1:11">
      <c r="A1" s="295" t="s">
        <v>201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ht="17.25" customHeight="1" spans="1:11">
      <c r="A2" s="296" t="s">
        <v>53</v>
      </c>
      <c r="B2" s="297"/>
      <c r="C2" s="297"/>
      <c r="D2" s="298" t="s">
        <v>55</v>
      </c>
      <c r="E2" s="298"/>
      <c r="F2" s="297"/>
      <c r="G2" s="297"/>
      <c r="H2" s="299" t="s">
        <v>57</v>
      </c>
      <c r="I2" s="372"/>
      <c r="J2" s="372"/>
      <c r="K2" s="373"/>
    </row>
    <row r="3" customHeight="1" spans="1:11">
      <c r="A3" s="300" t="s">
        <v>59</v>
      </c>
      <c r="B3" s="301"/>
      <c r="C3" s="302"/>
      <c r="D3" s="303" t="s">
        <v>60</v>
      </c>
      <c r="E3" s="304"/>
      <c r="F3" s="304"/>
      <c r="G3" s="305"/>
      <c r="H3" s="303" t="s">
        <v>61</v>
      </c>
      <c r="I3" s="304"/>
      <c r="J3" s="304"/>
      <c r="K3" s="305"/>
    </row>
    <row r="4" customHeight="1" spans="1:11">
      <c r="A4" s="306" t="s">
        <v>62</v>
      </c>
      <c r="B4" s="274" t="s">
        <v>63</v>
      </c>
      <c r="C4" s="275"/>
      <c r="D4" s="306" t="s">
        <v>64</v>
      </c>
      <c r="E4" s="307"/>
      <c r="F4" s="308" t="s">
        <v>65</v>
      </c>
      <c r="G4" s="309"/>
      <c r="H4" s="306" t="s">
        <v>202</v>
      </c>
      <c r="I4" s="307"/>
      <c r="J4" s="274" t="s">
        <v>67</v>
      </c>
      <c r="K4" s="275" t="s">
        <v>68</v>
      </c>
    </row>
    <row r="5" customHeight="1" spans="1:11">
      <c r="A5" s="310" t="s">
        <v>69</v>
      </c>
      <c r="B5" s="274" t="s">
        <v>70</v>
      </c>
      <c r="C5" s="275"/>
      <c r="D5" s="306" t="s">
        <v>71</v>
      </c>
      <c r="E5" s="307"/>
      <c r="F5" s="308" t="s">
        <v>72</v>
      </c>
      <c r="G5" s="309"/>
      <c r="H5" s="306" t="s">
        <v>203</v>
      </c>
      <c r="I5" s="307"/>
      <c r="J5" s="274" t="s">
        <v>67</v>
      </c>
      <c r="K5" s="275" t="s">
        <v>68</v>
      </c>
    </row>
    <row r="6" customHeight="1" spans="1:11">
      <c r="A6" s="306" t="s">
        <v>74</v>
      </c>
      <c r="B6" s="311">
        <v>3</v>
      </c>
      <c r="C6" s="312">
        <v>6</v>
      </c>
      <c r="D6" s="310" t="s">
        <v>75</v>
      </c>
      <c r="E6" s="313"/>
      <c r="F6" s="314" t="s">
        <v>76</v>
      </c>
      <c r="G6" s="315"/>
      <c r="H6" s="316" t="s">
        <v>204</v>
      </c>
      <c r="I6" s="349"/>
      <c r="J6" s="349"/>
      <c r="K6" s="374"/>
    </row>
    <row r="7" customHeight="1" spans="1:11">
      <c r="A7" s="306" t="s">
        <v>78</v>
      </c>
      <c r="B7" s="317">
        <v>2400</v>
      </c>
      <c r="C7" s="318"/>
      <c r="D7" s="310" t="s">
        <v>79</v>
      </c>
      <c r="E7" s="319"/>
      <c r="F7" s="314" t="s">
        <v>80</v>
      </c>
      <c r="G7" s="315"/>
      <c r="H7" s="320"/>
      <c r="I7" s="274"/>
      <c r="J7" s="274"/>
      <c r="K7" s="275"/>
    </row>
    <row r="8" customHeight="1" spans="1:11">
      <c r="A8" s="321" t="s">
        <v>82</v>
      </c>
      <c r="B8" s="322"/>
      <c r="C8" s="323"/>
      <c r="D8" s="324" t="s">
        <v>83</v>
      </c>
      <c r="E8" s="325"/>
      <c r="F8" s="326" t="s">
        <v>65</v>
      </c>
      <c r="G8" s="327"/>
      <c r="H8" s="324"/>
      <c r="I8" s="325"/>
      <c r="J8" s="325"/>
      <c r="K8" s="375"/>
    </row>
    <row r="9" customHeight="1" spans="1:11">
      <c r="A9" s="328" t="s">
        <v>205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</row>
    <row r="10" customHeight="1" spans="1:11">
      <c r="A10" s="329" t="s">
        <v>87</v>
      </c>
      <c r="B10" s="330" t="s">
        <v>88</v>
      </c>
      <c r="C10" s="331" t="s">
        <v>89</v>
      </c>
      <c r="D10" s="332"/>
      <c r="E10" s="333" t="s">
        <v>92</v>
      </c>
      <c r="F10" s="330" t="s">
        <v>88</v>
      </c>
      <c r="G10" s="331" t="s">
        <v>89</v>
      </c>
      <c r="H10" s="330"/>
      <c r="I10" s="333" t="s">
        <v>90</v>
      </c>
      <c r="J10" s="330" t="s">
        <v>88</v>
      </c>
      <c r="K10" s="376" t="s">
        <v>89</v>
      </c>
    </row>
    <row r="11" customHeight="1" spans="1:11">
      <c r="A11" s="310" t="s">
        <v>93</v>
      </c>
      <c r="B11" s="334" t="s">
        <v>88</v>
      </c>
      <c r="C11" s="274" t="s">
        <v>89</v>
      </c>
      <c r="D11" s="319"/>
      <c r="E11" s="313" t="s">
        <v>95</v>
      </c>
      <c r="F11" s="334" t="s">
        <v>88</v>
      </c>
      <c r="G11" s="274" t="s">
        <v>89</v>
      </c>
      <c r="H11" s="334"/>
      <c r="I11" s="313" t="s">
        <v>100</v>
      </c>
      <c r="J11" s="334" t="s">
        <v>88</v>
      </c>
      <c r="K11" s="275" t="s">
        <v>89</v>
      </c>
    </row>
    <row r="12" customHeight="1" spans="1:11">
      <c r="A12" s="324" t="s">
        <v>196</v>
      </c>
      <c r="B12" s="325"/>
      <c r="C12" s="325"/>
      <c r="D12" s="325"/>
      <c r="E12" s="325"/>
      <c r="F12" s="325"/>
      <c r="G12" s="325"/>
      <c r="H12" s="325"/>
      <c r="I12" s="325"/>
      <c r="J12" s="325"/>
      <c r="K12" s="375"/>
    </row>
    <row r="13" customHeight="1" spans="1:11">
      <c r="A13" s="335" t="s">
        <v>206</v>
      </c>
      <c r="B13" s="335"/>
      <c r="C13" s="335"/>
      <c r="D13" s="335"/>
      <c r="E13" s="335"/>
      <c r="F13" s="335"/>
      <c r="G13" s="335"/>
      <c r="H13" s="335"/>
      <c r="I13" s="335"/>
      <c r="J13" s="335"/>
      <c r="K13" s="335"/>
    </row>
    <row r="14" customHeight="1" spans="1:11">
      <c r="A14" s="336" t="s">
        <v>207</v>
      </c>
      <c r="B14" s="337"/>
      <c r="C14" s="337"/>
      <c r="D14" s="337"/>
      <c r="E14" s="337"/>
      <c r="F14" s="337"/>
      <c r="G14" s="337"/>
      <c r="H14" s="337"/>
      <c r="I14" s="377"/>
      <c r="J14" s="377"/>
      <c r="K14" s="378"/>
    </row>
    <row r="15" customHeight="1" spans="1:11">
      <c r="A15" s="338"/>
      <c r="B15" s="339"/>
      <c r="C15" s="339"/>
      <c r="D15" s="340"/>
      <c r="E15" s="341"/>
      <c r="F15" s="339"/>
      <c r="G15" s="339"/>
      <c r="H15" s="340"/>
      <c r="I15" s="379"/>
      <c r="J15" s="380"/>
      <c r="K15" s="381"/>
    </row>
    <row r="16" customHeight="1" spans="1:11">
      <c r="A16" s="342"/>
      <c r="B16" s="343"/>
      <c r="C16" s="343"/>
      <c r="D16" s="343"/>
      <c r="E16" s="343"/>
      <c r="F16" s="343"/>
      <c r="G16" s="343"/>
      <c r="H16" s="343"/>
      <c r="I16" s="343"/>
      <c r="J16" s="343"/>
      <c r="K16" s="382"/>
    </row>
    <row r="17" customHeight="1" spans="1:11">
      <c r="A17" s="335" t="s">
        <v>208</v>
      </c>
      <c r="B17" s="335"/>
      <c r="C17" s="335"/>
      <c r="D17" s="335"/>
      <c r="E17" s="335"/>
      <c r="F17" s="335"/>
      <c r="G17" s="335"/>
      <c r="H17" s="335"/>
      <c r="I17" s="335"/>
      <c r="J17" s="335"/>
      <c r="K17" s="335"/>
    </row>
    <row r="18" customHeight="1" spans="1:11">
      <c r="A18" s="336" t="s">
        <v>209</v>
      </c>
      <c r="B18" s="337"/>
      <c r="C18" s="337"/>
      <c r="D18" s="337"/>
      <c r="E18" s="337"/>
      <c r="F18" s="337"/>
      <c r="G18" s="337"/>
      <c r="H18" s="337"/>
      <c r="I18" s="377"/>
      <c r="J18" s="377"/>
      <c r="K18" s="378"/>
    </row>
    <row r="19" customHeight="1" spans="1:11">
      <c r="A19" s="338"/>
      <c r="B19" s="339"/>
      <c r="C19" s="339"/>
      <c r="D19" s="340"/>
      <c r="E19" s="341"/>
      <c r="F19" s="339"/>
      <c r="G19" s="339"/>
      <c r="H19" s="340"/>
      <c r="I19" s="379"/>
      <c r="J19" s="380"/>
      <c r="K19" s="381"/>
    </row>
    <row r="20" customHeight="1" spans="1:11">
      <c r="A20" s="342"/>
      <c r="B20" s="343"/>
      <c r="C20" s="343"/>
      <c r="D20" s="343"/>
      <c r="E20" s="343"/>
      <c r="F20" s="343"/>
      <c r="G20" s="343"/>
      <c r="H20" s="343"/>
      <c r="I20" s="343"/>
      <c r="J20" s="343"/>
      <c r="K20" s="382"/>
    </row>
    <row r="21" customHeight="1" spans="1:11">
      <c r="A21" s="344" t="s">
        <v>128</v>
      </c>
      <c r="B21" s="344"/>
      <c r="C21" s="344"/>
      <c r="D21" s="344"/>
      <c r="E21" s="344"/>
      <c r="F21" s="344"/>
      <c r="G21" s="344"/>
      <c r="H21" s="344"/>
      <c r="I21" s="344"/>
      <c r="J21" s="344"/>
      <c r="K21" s="344"/>
    </row>
    <row r="22" customHeight="1" spans="1:11">
      <c r="A22" s="183" t="s">
        <v>129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47"/>
    </row>
    <row r="23" customHeight="1" spans="1:11">
      <c r="A23" s="195" t="s">
        <v>130</v>
      </c>
      <c r="B23" s="197"/>
      <c r="C23" s="274" t="s">
        <v>67</v>
      </c>
      <c r="D23" s="274" t="s">
        <v>68</v>
      </c>
      <c r="E23" s="194"/>
      <c r="F23" s="194"/>
      <c r="G23" s="194"/>
      <c r="H23" s="194"/>
      <c r="I23" s="194"/>
      <c r="J23" s="194"/>
      <c r="K23" s="241"/>
    </row>
    <row r="24" customHeight="1" spans="1:11">
      <c r="A24" s="345" t="s">
        <v>210</v>
      </c>
      <c r="B24" s="346"/>
      <c r="C24" s="346"/>
      <c r="D24" s="346"/>
      <c r="E24" s="346"/>
      <c r="F24" s="346"/>
      <c r="G24" s="346"/>
      <c r="H24" s="346"/>
      <c r="I24" s="346"/>
      <c r="J24" s="346"/>
      <c r="K24" s="383"/>
    </row>
    <row r="25" customHeight="1" spans="1:11">
      <c r="A25" s="347"/>
      <c r="B25" s="348"/>
      <c r="C25" s="348"/>
      <c r="D25" s="348"/>
      <c r="E25" s="348"/>
      <c r="F25" s="348"/>
      <c r="G25" s="348"/>
      <c r="H25" s="348"/>
      <c r="I25" s="348"/>
      <c r="J25" s="348"/>
      <c r="K25" s="384"/>
    </row>
    <row r="26" customHeight="1" spans="1:11">
      <c r="A26" s="328" t="s">
        <v>136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</row>
    <row r="27" customHeight="1" spans="1:11">
      <c r="A27" s="300" t="s">
        <v>137</v>
      </c>
      <c r="B27" s="331" t="s">
        <v>98</v>
      </c>
      <c r="C27" s="331" t="s">
        <v>99</v>
      </c>
      <c r="D27" s="331" t="s">
        <v>91</v>
      </c>
      <c r="E27" s="301" t="s">
        <v>138</v>
      </c>
      <c r="F27" s="331" t="s">
        <v>98</v>
      </c>
      <c r="G27" s="331" t="s">
        <v>99</v>
      </c>
      <c r="H27" s="331" t="s">
        <v>91</v>
      </c>
      <c r="I27" s="301" t="s">
        <v>139</v>
      </c>
      <c r="J27" s="331" t="s">
        <v>98</v>
      </c>
      <c r="K27" s="376" t="s">
        <v>99</v>
      </c>
    </row>
    <row r="28" customHeight="1" spans="1:11">
      <c r="A28" s="316" t="s">
        <v>90</v>
      </c>
      <c r="B28" s="274" t="s">
        <v>98</v>
      </c>
      <c r="C28" s="274" t="s">
        <v>99</v>
      </c>
      <c r="D28" s="274" t="s">
        <v>91</v>
      </c>
      <c r="E28" s="349" t="s">
        <v>97</v>
      </c>
      <c r="F28" s="274" t="s">
        <v>98</v>
      </c>
      <c r="G28" s="274" t="s">
        <v>99</v>
      </c>
      <c r="H28" s="274" t="s">
        <v>91</v>
      </c>
      <c r="I28" s="349" t="s">
        <v>108</v>
      </c>
      <c r="J28" s="274" t="s">
        <v>98</v>
      </c>
      <c r="K28" s="275" t="s">
        <v>99</v>
      </c>
    </row>
    <row r="29" customHeight="1" spans="1:11">
      <c r="A29" s="306" t="s">
        <v>101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85"/>
    </row>
    <row r="30" customHeight="1" spans="1:11">
      <c r="A30" s="351"/>
      <c r="B30" s="352"/>
      <c r="C30" s="352"/>
      <c r="D30" s="352"/>
      <c r="E30" s="352"/>
      <c r="F30" s="352"/>
      <c r="G30" s="352"/>
      <c r="H30" s="352"/>
      <c r="I30" s="352"/>
      <c r="J30" s="352"/>
      <c r="K30" s="386"/>
    </row>
    <row r="31" customHeight="1" spans="1:11">
      <c r="A31" s="353" t="s">
        <v>211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/>
    </row>
    <row r="32" ht="17.25" customHeight="1" spans="1:11">
      <c r="A32" s="354" t="s">
        <v>212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87"/>
    </row>
    <row r="33" ht="17.25" customHeight="1" spans="1:11">
      <c r="A33" s="356" t="s">
        <v>213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88"/>
    </row>
    <row r="34" ht="17.25" customHeight="1" spans="1:11">
      <c r="A34" s="356"/>
      <c r="B34" s="357"/>
      <c r="C34" s="357"/>
      <c r="D34" s="357"/>
      <c r="E34" s="357"/>
      <c r="F34" s="357"/>
      <c r="G34" s="357"/>
      <c r="H34" s="357"/>
      <c r="I34" s="357"/>
      <c r="J34" s="357"/>
      <c r="K34" s="388"/>
    </row>
    <row r="35" ht="17.25" customHeight="1" spans="1:11">
      <c r="A35" s="356"/>
      <c r="B35" s="357"/>
      <c r="C35" s="357"/>
      <c r="D35" s="357"/>
      <c r="E35" s="357"/>
      <c r="F35" s="357"/>
      <c r="G35" s="357"/>
      <c r="H35" s="357"/>
      <c r="I35" s="357"/>
      <c r="J35" s="357"/>
      <c r="K35" s="388"/>
    </row>
    <row r="36" ht="17.25" customHeight="1" spans="1:11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88"/>
    </row>
    <row r="37" ht="17.25" customHeight="1" spans="1:11">
      <c r="A37" s="356"/>
      <c r="B37" s="357"/>
      <c r="C37" s="357"/>
      <c r="D37" s="357"/>
      <c r="E37" s="357"/>
      <c r="F37" s="357"/>
      <c r="G37" s="357"/>
      <c r="H37" s="357"/>
      <c r="I37" s="357"/>
      <c r="J37" s="357"/>
      <c r="K37" s="388"/>
    </row>
    <row r="38" ht="17.25" customHeight="1" spans="1:11">
      <c r="A38" s="356"/>
      <c r="B38" s="357"/>
      <c r="C38" s="357"/>
      <c r="D38" s="357"/>
      <c r="E38" s="357"/>
      <c r="F38" s="357"/>
      <c r="G38" s="357"/>
      <c r="H38" s="357"/>
      <c r="I38" s="357"/>
      <c r="J38" s="357"/>
      <c r="K38" s="388"/>
    </row>
    <row r="39" ht="17.25" customHeight="1" spans="1:11">
      <c r="A39" s="356"/>
      <c r="B39" s="357"/>
      <c r="C39" s="357"/>
      <c r="D39" s="357"/>
      <c r="E39" s="357"/>
      <c r="F39" s="357"/>
      <c r="G39" s="357"/>
      <c r="H39" s="357"/>
      <c r="I39" s="357"/>
      <c r="J39" s="357"/>
      <c r="K39" s="388"/>
    </row>
    <row r="40" ht="17.25" customHeight="1" spans="1:11">
      <c r="A40" s="356"/>
      <c r="B40" s="357"/>
      <c r="C40" s="357"/>
      <c r="D40" s="357"/>
      <c r="E40" s="357"/>
      <c r="F40" s="357"/>
      <c r="G40" s="357"/>
      <c r="H40" s="357"/>
      <c r="I40" s="357"/>
      <c r="J40" s="357"/>
      <c r="K40" s="388"/>
    </row>
    <row r="41" ht="17.25" customHeight="1" spans="1:11">
      <c r="A41" s="356"/>
      <c r="B41" s="357"/>
      <c r="C41" s="357"/>
      <c r="D41" s="357"/>
      <c r="E41" s="357"/>
      <c r="F41" s="357"/>
      <c r="G41" s="357"/>
      <c r="H41" s="357"/>
      <c r="I41" s="357"/>
      <c r="J41" s="357"/>
      <c r="K41" s="388"/>
    </row>
    <row r="42" ht="17.25" customHeight="1" spans="1:11">
      <c r="A42" s="356"/>
      <c r="B42" s="357"/>
      <c r="C42" s="357"/>
      <c r="D42" s="357"/>
      <c r="E42" s="357"/>
      <c r="F42" s="357"/>
      <c r="G42" s="357"/>
      <c r="H42" s="357"/>
      <c r="I42" s="357"/>
      <c r="J42" s="357"/>
      <c r="K42" s="388"/>
    </row>
    <row r="43" ht="17.25" customHeight="1" spans="1:11">
      <c r="A43" s="351" t="s">
        <v>135</v>
      </c>
      <c r="B43" s="352"/>
      <c r="C43" s="352"/>
      <c r="D43" s="352"/>
      <c r="E43" s="352"/>
      <c r="F43" s="352"/>
      <c r="G43" s="352"/>
      <c r="H43" s="352"/>
      <c r="I43" s="352"/>
      <c r="J43" s="352"/>
      <c r="K43" s="386"/>
    </row>
    <row r="44" customHeight="1" spans="1:11">
      <c r="A44" s="353" t="s">
        <v>214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53"/>
    </row>
    <row r="45" ht="18" customHeight="1" spans="1:11">
      <c r="A45" s="358" t="s">
        <v>196</v>
      </c>
      <c r="B45" s="359"/>
      <c r="C45" s="359"/>
      <c r="D45" s="359"/>
      <c r="E45" s="359"/>
      <c r="F45" s="359"/>
      <c r="G45" s="359"/>
      <c r="H45" s="359"/>
      <c r="I45" s="359"/>
      <c r="J45" s="359"/>
      <c r="K45" s="389"/>
    </row>
    <row r="46" ht="18" customHeight="1" spans="1:11">
      <c r="A46" s="358"/>
      <c r="B46" s="359"/>
      <c r="C46" s="359"/>
      <c r="D46" s="359"/>
      <c r="E46" s="359"/>
      <c r="F46" s="359"/>
      <c r="G46" s="359"/>
      <c r="H46" s="359"/>
      <c r="I46" s="359"/>
      <c r="J46" s="359"/>
      <c r="K46" s="389"/>
    </row>
    <row r="47" ht="18" customHeight="1" spans="1:11">
      <c r="A47" s="347"/>
      <c r="B47" s="348"/>
      <c r="C47" s="348"/>
      <c r="D47" s="348"/>
      <c r="E47" s="348"/>
      <c r="F47" s="348"/>
      <c r="G47" s="348"/>
      <c r="H47" s="348"/>
      <c r="I47" s="348"/>
      <c r="J47" s="348"/>
      <c r="K47" s="384"/>
    </row>
    <row r="48" ht="21" customHeight="1" spans="1:11">
      <c r="A48" s="360" t="s">
        <v>141</v>
      </c>
      <c r="B48" s="361" t="s">
        <v>142</v>
      </c>
      <c r="C48" s="361"/>
      <c r="D48" s="362" t="s">
        <v>143</v>
      </c>
      <c r="E48" s="363"/>
      <c r="F48" s="362" t="s">
        <v>145</v>
      </c>
      <c r="G48" s="364"/>
      <c r="H48" s="365" t="s">
        <v>146</v>
      </c>
      <c r="I48" s="365"/>
      <c r="J48" s="361"/>
      <c r="K48" s="390"/>
    </row>
    <row r="49" customHeight="1" spans="1:11">
      <c r="A49" s="366" t="s">
        <v>147</v>
      </c>
      <c r="B49" s="367"/>
      <c r="C49" s="367"/>
      <c r="D49" s="367"/>
      <c r="E49" s="367"/>
      <c r="F49" s="367"/>
      <c r="G49" s="367"/>
      <c r="H49" s="367"/>
      <c r="I49" s="367"/>
      <c r="J49" s="367"/>
      <c r="K49" s="391"/>
    </row>
    <row r="50" customHeight="1" spans="1:11">
      <c r="A50" s="368"/>
      <c r="B50" s="369"/>
      <c r="C50" s="369"/>
      <c r="D50" s="369"/>
      <c r="E50" s="369"/>
      <c r="F50" s="369"/>
      <c r="G50" s="369"/>
      <c r="H50" s="369"/>
      <c r="I50" s="369"/>
      <c r="J50" s="369"/>
      <c r="K50" s="392"/>
    </row>
    <row r="51" customHeight="1" spans="1:11">
      <c r="A51" s="370"/>
      <c r="B51" s="371"/>
      <c r="C51" s="371"/>
      <c r="D51" s="371"/>
      <c r="E51" s="371"/>
      <c r="F51" s="371"/>
      <c r="G51" s="371"/>
      <c r="H51" s="371"/>
      <c r="I51" s="371"/>
      <c r="J51" s="371"/>
      <c r="K51" s="393"/>
    </row>
    <row r="52" ht="21" customHeight="1" spans="1:11">
      <c r="A52" s="360" t="s">
        <v>141</v>
      </c>
      <c r="B52" s="361" t="s">
        <v>142</v>
      </c>
      <c r="C52" s="361"/>
      <c r="D52" s="362" t="s">
        <v>143</v>
      </c>
      <c r="E52" s="362"/>
      <c r="F52" s="362" t="s">
        <v>145</v>
      </c>
      <c r="G52" s="362"/>
      <c r="H52" s="365" t="s">
        <v>146</v>
      </c>
      <c r="I52" s="365"/>
      <c r="J52" s="394"/>
      <c r="K52" s="395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R20" sqref="R20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81" t="s">
        <v>149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284"/>
      <c r="J2" s="285" t="s">
        <v>57</v>
      </c>
      <c r="K2" s="124" t="s">
        <v>215</v>
      </c>
      <c r="L2" s="124"/>
      <c r="M2" s="124"/>
      <c r="N2" s="124"/>
      <c r="O2" s="124"/>
      <c r="P2" s="286"/>
    </row>
    <row r="3" s="119" customFormat="1" ht="16" customHeight="1" spans="1:16">
      <c r="A3" s="126" t="s">
        <v>151</v>
      </c>
      <c r="B3" s="127" t="s">
        <v>152</v>
      </c>
      <c r="C3" s="127"/>
      <c r="D3" s="127"/>
      <c r="E3" s="127"/>
      <c r="F3" s="127"/>
      <c r="G3" s="127"/>
      <c r="H3" s="127"/>
      <c r="I3" s="153"/>
      <c r="J3" s="164" t="s">
        <v>153</v>
      </c>
      <c r="K3" s="164"/>
      <c r="L3" s="164"/>
      <c r="M3" s="164"/>
      <c r="N3" s="164"/>
      <c r="O3" s="164"/>
      <c r="P3" s="287"/>
    </row>
    <row r="4" s="119" customFormat="1" ht="16" customHeight="1" spans="1:16">
      <c r="A4" s="126"/>
      <c r="B4" s="128" t="s">
        <v>115</v>
      </c>
      <c r="C4" s="129" t="s">
        <v>116</v>
      </c>
      <c r="D4" s="130" t="s">
        <v>117</v>
      </c>
      <c r="E4" s="129" t="s">
        <v>118</v>
      </c>
      <c r="F4" s="129" t="s">
        <v>119</v>
      </c>
      <c r="G4" s="129" t="s">
        <v>120</v>
      </c>
      <c r="H4" s="129" t="s">
        <v>121</v>
      </c>
      <c r="I4" s="153"/>
      <c r="J4" s="167" t="s">
        <v>125</v>
      </c>
      <c r="K4" s="167" t="s">
        <v>124</v>
      </c>
      <c r="L4" s="167" t="s">
        <v>216</v>
      </c>
      <c r="M4" s="167" t="s">
        <v>125</v>
      </c>
      <c r="N4" s="167" t="s">
        <v>124</v>
      </c>
      <c r="O4" s="167" t="s">
        <v>216</v>
      </c>
      <c r="P4" s="288"/>
    </row>
    <row r="5" s="119" customFormat="1" ht="16" customHeight="1" spans="1:16">
      <c r="A5" s="126"/>
      <c r="B5" s="128" t="s">
        <v>154</v>
      </c>
      <c r="C5" s="129" t="s">
        <v>155</v>
      </c>
      <c r="D5" s="130" t="s">
        <v>156</v>
      </c>
      <c r="E5" s="129" t="s">
        <v>157</v>
      </c>
      <c r="F5" s="129" t="s">
        <v>158</v>
      </c>
      <c r="G5" s="129" t="s">
        <v>159</v>
      </c>
      <c r="H5" s="129" t="s">
        <v>160</v>
      </c>
      <c r="I5" s="153"/>
      <c r="J5" s="128" t="s">
        <v>217</v>
      </c>
      <c r="K5" s="129" t="s">
        <v>218</v>
      </c>
      <c r="L5" s="129" t="s">
        <v>219</v>
      </c>
      <c r="M5" s="129" t="s">
        <v>220</v>
      </c>
      <c r="N5" s="129" t="s">
        <v>221</v>
      </c>
      <c r="O5" s="129" t="s">
        <v>222</v>
      </c>
      <c r="P5" s="289" t="s">
        <v>121</v>
      </c>
    </row>
    <row r="6" s="119" customFormat="1" ht="16" customHeight="1" spans="1:16">
      <c r="A6" s="129" t="s">
        <v>162</v>
      </c>
      <c r="B6" s="256">
        <f>C6-1</f>
        <v>68</v>
      </c>
      <c r="C6" s="256">
        <f>D6-2</f>
        <v>69</v>
      </c>
      <c r="D6" s="133">
        <v>71</v>
      </c>
      <c r="E6" s="256">
        <f>D6+2</f>
        <v>73</v>
      </c>
      <c r="F6" s="256">
        <f>E6+2</f>
        <v>75</v>
      </c>
      <c r="G6" s="256">
        <f>F6+1</f>
        <v>76</v>
      </c>
      <c r="H6" s="256">
        <f>G6+1</f>
        <v>77</v>
      </c>
      <c r="I6" s="153"/>
      <c r="J6" s="151" t="s">
        <v>223</v>
      </c>
      <c r="K6" s="151" t="s">
        <v>224</v>
      </c>
      <c r="L6" s="151" t="s">
        <v>225</v>
      </c>
      <c r="M6" s="151" t="s">
        <v>226</v>
      </c>
      <c r="N6" s="151" t="s">
        <v>227</v>
      </c>
      <c r="O6" s="151" t="s">
        <v>228</v>
      </c>
      <c r="P6" s="290"/>
    </row>
    <row r="7" s="119" customFormat="1" ht="16" customHeight="1" spans="1:16">
      <c r="A7" s="129" t="s">
        <v>165</v>
      </c>
      <c r="B7" s="256">
        <f>C7-1</f>
        <v>64</v>
      </c>
      <c r="C7" s="256">
        <f>D7-2</f>
        <v>65</v>
      </c>
      <c r="D7" s="133">
        <v>67</v>
      </c>
      <c r="E7" s="256">
        <f>D7+2</f>
        <v>69</v>
      </c>
      <c r="F7" s="256">
        <f>E7+2</f>
        <v>71</v>
      </c>
      <c r="G7" s="256">
        <f>F7+1</f>
        <v>72</v>
      </c>
      <c r="H7" s="256">
        <f>G7+1</f>
        <v>73</v>
      </c>
      <c r="I7" s="153"/>
      <c r="J7" s="151" t="s">
        <v>229</v>
      </c>
      <c r="K7" s="151" t="s">
        <v>230</v>
      </c>
      <c r="L7" s="151" t="s">
        <v>231</v>
      </c>
      <c r="M7" s="151" t="s">
        <v>232</v>
      </c>
      <c r="N7" s="151" t="s">
        <v>233</v>
      </c>
      <c r="O7" s="151" t="s">
        <v>234</v>
      </c>
      <c r="P7" s="290"/>
    </row>
    <row r="8" s="119" customFormat="1" ht="16" customHeight="1" spans="1:16">
      <c r="A8" s="129" t="s">
        <v>168</v>
      </c>
      <c r="B8" s="256">
        <f t="shared" ref="B8:B11" si="0">C8-4</f>
        <v>102</v>
      </c>
      <c r="C8" s="256">
        <f t="shared" ref="C8:C11" si="1">D8-4</f>
        <v>106</v>
      </c>
      <c r="D8" s="135" t="s">
        <v>169</v>
      </c>
      <c r="E8" s="256">
        <f t="shared" ref="E8:E11" si="2">D8+4</f>
        <v>114</v>
      </c>
      <c r="F8" s="256">
        <f>E8+4</f>
        <v>118</v>
      </c>
      <c r="G8" s="256">
        <f t="shared" ref="G8:G11" si="3">F8+6</f>
        <v>124</v>
      </c>
      <c r="H8" s="256">
        <f>G8+6</f>
        <v>130</v>
      </c>
      <c r="I8" s="153"/>
      <c r="J8" s="151" t="s">
        <v>229</v>
      </c>
      <c r="K8" s="151" t="s">
        <v>235</v>
      </c>
      <c r="L8" s="151" t="s">
        <v>182</v>
      </c>
      <c r="M8" s="151" t="s">
        <v>232</v>
      </c>
      <c r="N8" s="291" t="s">
        <v>164</v>
      </c>
      <c r="O8" s="291" t="s">
        <v>236</v>
      </c>
      <c r="P8" s="290"/>
    </row>
    <row r="9" s="119" customFormat="1" ht="16" customHeight="1" spans="1:16">
      <c r="A9" s="129" t="s">
        <v>171</v>
      </c>
      <c r="B9" s="257">
        <f t="shared" si="0"/>
        <v>-8</v>
      </c>
      <c r="C9" s="257">
        <f t="shared" si="1"/>
        <v>-4</v>
      </c>
      <c r="D9" s="258"/>
      <c r="E9" s="257">
        <f t="shared" si="2"/>
        <v>4</v>
      </c>
      <c r="F9" s="257">
        <f t="shared" ref="F9:F11" si="4">E9+5</f>
        <v>9</v>
      </c>
      <c r="G9" s="257">
        <f t="shared" si="3"/>
        <v>15</v>
      </c>
      <c r="H9" s="257">
        <f t="shared" ref="H9:H11" si="5">G9+7</f>
        <v>22</v>
      </c>
      <c r="I9" s="153"/>
      <c r="J9" s="151" t="s">
        <v>223</v>
      </c>
      <c r="K9" s="151" t="s">
        <v>237</v>
      </c>
      <c r="L9" s="151" t="s">
        <v>163</v>
      </c>
      <c r="M9" s="151" t="s">
        <v>170</v>
      </c>
      <c r="N9" s="291" t="s">
        <v>238</v>
      </c>
      <c r="O9" s="291" t="s">
        <v>238</v>
      </c>
      <c r="P9" s="290"/>
    </row>
    <row r="10" s="119" customFormat="1" ht="16" customHeight="1" spans="1:16">
      <c r="A10" s="136" t="s">
        <v>174</v>
      </c>
      <c r="B10" s="137">
        <f t="shared" si="0"/>
        <v>94</v>
      </c>
      <c r="C10" s="137">
        <f t="shared" si="1"/>
        <v>98</v>
      </c>
      <c r="D10" s="138">
        <v>102</v>
      </c>
      <c r="E10" s="137">
        <f t="shared" si="2"/>
        <v>106</v>
      </c>
      <c r="F10" s="137">
        <f t="shared" si="4"/>
        <v>111</v>
      </c>
      <c r="G10" s="137">
        <f t="shared" si="3"/>
        <v>117</v>
      </c>
      <c r="H10" s="137">
        <f t="shared" si="5"/>
        <v>124</v>
      </c>
      <c r="I10" s="153"/>
      <c r="J10" s="151" t="s">
        <v>239</v>
      </c>
      <c r="K10" s="151" t="s">
        <v>176</v>
      </c>
      <c r="L10" s="151" t="s">
        <v>229</v>
      </c>
      <c r="M10" s="151" t="s">
        <v>223</v>
      </c>
      <c r="N10" s="151" t="s">
        <v>240</v>
      </c>
      <c r="O10" s="151" t="s">
        <v>241</v>
      </c>
      <c r="P10" s="290"/>
    </row>
    <row r="11" s="119" customFormat="1" ht="16" customHeight="1" spans="1:16">
      <c r="A11" s="136" t="s">
        <v>177</v>
      </c>
      <c r="B11" s="259">
        <f t="shared" si="0"/>
        <v>98</v>
      </c>
      <c r="C11" s="259">
        <f t="shared" si="1"/>
        <v>102</v>
      </c>
      <c r="D11" s="133">
        <v>106</v>
      </c>
      <c r="E11" s="259">
        <f t="shared" si="2"/>
        <v>110</v>
      </c>
      <c r="F11" s="259">
        <f t="shared" si="4"/>
        <v>115</v>
      </c>
      <c r="G11" s="259">
        <f t="shared" si="3"/>
        <v>121</v>
      </c>
      <c r="H11" s="259">
        <f t="shared" si="5"/>
        <v>128</v>
      </c>
      <c r="I11" s="153"/>
      <c r="J11" s="151" t="s">
        <v>242</v>
      </c>
      <c r="K11" s="151" t="s">
        <v>243</v>
      </c>
      <c r="L11" s="151" t="s">
        <v>170</v>
      </c>
      <c r="M11" s="151" t="s">
        <v>244</v>
      </c>
      <c r="N11" s="151" t="s">
        <v>245</v>
      </c>
      <c r="O11" s="151" t="s">
        <v>246</v>
      </c>
      <c r="P11" s="290"/>
    </row>
    <row r="12" s="119" customFormat="1" ht="16" customHeight="1" spans="1:16">
      <c r="A12" s="136" t="s">
        <v>181</v>
      </c>
      <c r="B12" s="260">
        <f>C12-1.2</f>
        <v>44.6</v>
      </c>
      <c r="C12" s="260">
        <f>D12-1.2</f>
        <v>45.8</v>
      </c>
      <c r="D12" s="261">
        <v>47</v>
      </c>
      <c r="E12" s="260">
        <f>D12+1.2</f>
        <v>48.2</v>
      </c>
      <c r="F12" s="260">
        <f>E12+1.2</f>
        <v>49.4</v>
      </c>
      <c r="G12" s="260">
        <f>F12+1.4</f>
        <v>50.8</v>
      </c>
      <c r="H12" s="260">
        <f>G12+1.4</f>
        <v>52.2</v>
      </c>
      <c r="I12" s="153"/>
      <c r="J12" s="151" t="s">
        <v>182</v>
      </c>
      <c r="K12" s="151" t="s">
        <v>183</v>
      </c>
      <c r="L12" s="151" t="s">
        <v>184</v>
      </c>
      <c r="M12" s="151" t="s">
        <v>247</v>
      </c>
      <c r="N12" s="151" t="s">
        <v>248</v>
      </c>
      <c r="O12" s="151" t="s">
        <v>249</v>
      </c>
      <c r="P12" s="290"/>
    </row>
    <row r="13" s="119" customFormat="1" ht="16" customHeight="1" spans="1:16">
      <c r="A13" s="129" t="s">
        <v>185</v>
      </c>
      <c r="B13" s="256">
        <f>C13-0.6</f>
        <v>60.7</v>
      </c>
      <c r="C13" s="256">
        <f>D13-1.2</f>
        <v>61.3</v>
      </c>
      <c r="D13" s="133">
        <v>62.5</v>
      </c>
      <c r="E13" s="256">
        <f>D13+1.2</f>
        <v>63.7</v>
      </c>
      <c r="F13" s="256">
        <f>E13+1.2</f>
        <v>64.9</v>
      </c>
      <c r="G13" s="256">
        <f>F13+0.6</f>
        <v>65.5</v>
      </c>
      <c r="H13" s="256">
        <f>G13+0.6</f>
        <v>66.1</v>
      </c>
      <c r="I13" s="153"/>
      <c r="J13" s="151" t="s">
        <v>182</v>
      </c>
      <c r="K13" s="151" t="s">
        <v>182</v>
      </c>
      <c r="L13" s="151" t="s">
        <v>186</v>
      </c>
      <c r="M13" s="151" t="s">
        <v>182</v>
      </c>
      <c r="N13" s="151" t="s">
        <v>182</v>
      </c>
      <c r="O13" s="151" t="s">
        <v>244</v>
      </c>
      <c r="P13" s="290"/>
    </row>
    <row r="14" s="119" customFormat="1" ht="16" customHeight="1" spans="1:16">
      <c r="A14" s="129" t="s">
        <v>187</v>
      </c>
      <c r="B14" s="256">
        <f>C14-0.7</f>
        <v>20.6</v>
      </c>
      <c r="C14" s="256">
        <f>D14-0.7</f>
        <v>21.3</v>
      </c>
      <c r="D14" s="140">
        <v>22</v>
      </c>
      <c r="E14" s="256">
        <f>D14+0.7</f>
        <v>22.7</v>
      </c>
      <c r="F14" s="256">
        <f>E14+0.7</f>
        <v>23.4</v>
      </c>
      <c r="G14" s="256">
        <f>F14+0.95</f>
        <v>24.35</v>
      </c>
      <c r="H14" s="256">
        <f>G14+0.95</f>
        <v>25.3</v>
      </c>
      <c r="I14" s="153"/>
      <c r="J14" s="151" t="s">
        <v>164</v>
      </c>
      <c r="K14" s="151" t="s">
        <v>164</v>
      </c>
      <c r="L14" s="151" t="s">
        <v>170</v>
      </c>
      <c r="M14" s="151" t="s">
        <v>164</v>
      </c>
      <c r="N14" s="151" t="s">
        <v>164</v>
      </c>
      <c r="O14" s="151" t="s">
        <v>170</v>
      </c>
      <c r="P14" s="290"/>
    </row>
    <row r="15" s="119" customFormat="1" ht="16" customHeight="1" spans="1:16">
      <c r="A15" s="129" t="s">
        <v>188</v>
      </c>
      <c r="B15" s="256">
        <f>C15-0.6</f>
        <v>16.6</v>
      </c>
      <c r="C15" s="256">
        <f>D15-0.6</f>
        <v>17.2</v>
      </c>
      <c r="D15" s="133">
        <v>17.8</v>
      </c>
      <c r="E15" s="256">
        <f>D15+0.6</f>
        <v>18.4</v>
      </c>
      <c r="F15" s="256">
        <f>E15+0.6</f>
        <v>19</v>
      </c>
      <c r="G15" s="256">
        <f>F15+0.95</f>
        <v>19.95</v>
      </c>
      <c r="H15" s="256">
        <f>G15+0.95</f>
        <v>20.9</v>
      </c>
      <c r="I15" s="153"/>
      <c r="J15" s="151" t="s">
        <v>182</v>
      </c>
      <c r="K15" s="151" t="s">
        <v>182</v>
      </c>
      <c r="L15" s="151" t="s">
        <v>186</v>
      </c>
      <c r="M15" s="151" t="s">
        <v>182</v>
      </c>
      <c r="N15" s="151" t="s">
        <v>182</v>
      </c>
      <c r="O15" s="151" t="s">
        <v>244</v>
      </c>
      <c r="P15" s="290"/>
    </row>
    <row r="16" s="119" customFormat="1" ht="16" customHeight="1" spans="1:16">
      <c r="A16" s="129" t="s">
        <v>189</v>
      </c>
      <c r="B16" s="256">
        <f>C16-0.5</f>
        <v>13</v>
      </c>
      <c r="C16" s="256">
        <f>D16-0.5</f>
        <v>13.5</v>
      </c>
      <c r="D16" s="133">
        <v>14</v>
      </c>
      <c r="E16" s="256">
        <f>D16+0.5</f>
        <v>14.5</v>
      </c>
      <c r="F16" s="256">
        <f>E16+0.5</f>
        <v>15</v>
      </c>
      <c r="G16" s="262">
        <f>F16+0.7</f>
        <v>15.7</v>
      </c>
      <c r="H16" s="262">
        <f>G16+0.7</f>
        <v>16.4</v>
      </c>
      <c r="I16" s="153"/>
      <c r="J16" s="151" t="s">
        <v>182</v>
      </c>
      <c r="K16" s="151" t="s">
        <v>182</v>
      </c>
      <c r="L16" s="151" t="s">
        <v>182</v>
      </c>
      <c r="M16" s="151" t="s">
        <v>182</v>
      </c>
      <c r="N16" s="151" t="s">
        <v>182</v>
      </c>
      <c r="O16" s="151" t="s">
        <v>182</v>
      </c>
      <c r="P16" s="290"/>
    </row>
    <row r="17" s="119" customFormat="1" ht="16" customHeight="1" spans="1:16">
      <c r="A17" s="129" t="s">
        <v>190</v>
      </c>
      <c r="B17" s="263">
        <f>C17-0.5</f>
        <v>10.5</v>
      </c>
      <c r="C17" s="263">
        <f>D17</f>
        <v>11</v>
      </c>
      <c r="D17" s="133">
        <v>11</v>
      </c>
      <c r="E17" s="263">
        <f>D17+0.5</f>
        <v>11.5</v>
      </c>
      <c r="F17" s="263">
        <f>E17+0.5</f>
        <v>12</v>
      </c>
      <c r="G17" s="264">
        <f>F17+0.7</f>
        <v>12.7</v>
      </c>
      <c r="H17" s="264">
        <f>G17+0.7</f>
        <v>13.4</v>
      </c>
      <c r="I17" s="153"/>
      <c r="J17" s="151" t="s">
        <v>191</v>
      </c>
      <c r="K17" s="151" t="s">
        <v>179</v>
      </c>
      <c r="L17" s="151" t="s">
        <v>192</v>
      </c>
      <c r="M17" s="151" t="s">
        <v>250</v>
      </c>
      <c r="N17" s="151" t="s">
        <v>251</v>
      </c>
      <c r="O17" s="151" t="s">
        <v>243</v>
      </c>
      <c r="P17" s="290"/>
    </row>
    <row r="18" s="119" customFormat="1" ht="16" customHeight="1" spans="1:16">
      <c r="A18" s="129" t="s">
        <v>193</v>
      </c>
      <c r="B18" s="256">
        <f>C18</f>
        <v>4.5</v>
      </c>
      <c r="C18" s="256">
        <f>D18</f>
        <v>4.5</v>
      </c>
      <c r="D18" s="135">
        <v>4.5</v>
      </c>
      <c r="E18" s="256">
        <f t="shared" ref="E18:H18" si="6">D18</f>
        <v>4.5</v>
      </c>
      <c r="F18" s="256">
        <f t="shared" si="6"/>
        <v>4.5</v>
      </c>
      <c r="G18" s="256">
        <f t="shared" si="6"/>
        <v>4.5</v>
      </c>
      <c r="H18" s="256">
        <f t="shared" si="6"/>
        <v>4.5</v>
      </c>
      <c r="I18" s="153"/>
      <c r="J18" s="151" t="s">
        <v>182</v>
      </c>
      <c r="K18" s="151" t="s">
        <v>182</v>
      </c>
      <c r="L18" s="151" t="s">
        <v>182</v>
      </c>
      <c r="M18" s="151" t="s">
        <v>182</v>
      </c>
      <c r="N18" s="151" t="s">
        <v>182</v>
      </c>
      <c r="O18" s="151" t="s">
        <v>182</v>
      </c>
      <c r="P18" s="290"/>
    </row>
    <row r="19" s="119" customFormat="1" ht="16" customHeight="1" spans="1:16">
      <c r="A19" s="129" t="s">
        <v>194</v>
      </c>
      <c r="B19" s="256">
        <f>C19-1</f>
        <v>49</v>
      </c>
      <c r="C19" s="256">
        <f>D19-1</f>
        <v>50</v>
      </c>
      <c r="D19" s="133">
        <v>51</v>
      </c>
      <c r="E19" s="256">
        <f>D19+1</f>
        <v>52</v>
      </c>
      <c r="F19" s="256">
        <f>E19+1</f>
        <v>53</v>
      </c>
      <c r="G19" s="256">
        <f>F19+1.5</f>
        <v>54.5</v>
      </c>
      <c r="H19" s="256">
        <f>G19+1.5</f>
        <v>56</v>
      </c>
      <c r="I19" s="153"/>
      <c r="J19" s="151" t="s">
        <v>186</v>
      </c>
      <c r="K19" s="151" t="s">
        <v>242</v>
      </c>
      <c r="L19" s="151" t="s">
        <v>252</v>
      </c>
      <c r="M19" s="151" t="s">
        <v>186</v>
      </c>
      <c r="N19" s="151" t="s">
        <v>186</v>
      </c>
      <c r="O19" s="151" t="s">
        <v>186</v>
      </c>
      <c r="P19" s="290"/>
    </row>
    <row r="20" s="119" customFormat="1" ht="16" customHeight="1" spans="1:16">
      <c r="A20" s="129" t="s">
        <v>195</v>
      </c>
      <c r="B20" s="256">
        <f>C20</f>
        <v>16.5</v>
      </c>
      <c r="C20" s="256">
        <f>D20-0.5</f>
        <v>16.5</v>
      </c>
      <c r="D20" s="135">
        <v>17</v>
      </c>
      <c r="E20" s="256">
        <f t="shared" ref="E20:H20" si="7">D20</f>
        <v>17</v>
      </c>
      <c r="F20" s="256">
        <f>E20+1</f>
        <v>18</v>
      </c>
      <c r="G20" s="256">
        <f t="shared" si="7"/>
        <v>18</v>
      </c>
      <c r="H20" s="256">
        <f t="shared" si="7"/>
        <v>18</v>
      </c>
      <c r="I20" s="153"/>
      <c r="J20" s="151" t="s">
        <v>182</v>
      </c>
      <c r="K20" s="151" t="s">
        <v>182</v>
      </c>
      <c r="L20" s="151" t="s">
        <v>182</v>
      </c>
      <c r="M20" s="151" t="s">
        <v>182</v>
      </c>
      <c r="N20" s="151" t="s">
        <v>182</v>
      </c>
      <c r="O20" s="151" t="s">
        <v>182</v>
      </c>
      <c r="P20" s="290"/>
    </row>
    <row r="21" s="119" customFormat="1" ht="16" customHeight="1" spans="1:16">
      <c r="A21" s="136"/>
      <c r="B21" s="132"/>
      <c r="C21" s="132"/>
      <c r="D21" s="133"/>
      <c r="E21" s="132"/>
      <c r="F21" s="132"/>
      <c r="G21" s="132"/>
      <c r="H21" s="144"/>
      <c r="I21" s="153"/>
      <c r="J21" s="151"/>
      <c r="K21" s="151"/>
      <c r="L21" s="151"/>
      <c r="M21" s="151"/>
      <c r="N21" s="151"/>
      <c r="O21" s="151"/>
      <c r="P21" s="290"/>
    </row>
    <row r="22" s="119" customFormat="1" ht="16" customHeight="1" spans="1:16">
      <c r="A22" s="129"/>
      <c r="B22" s="132"/>
      <c r="C22" s="132"/>
      <c r="D22" s="135"/>
      <c r="E22" s="132"/>
      <c r="F22" s="132"/>
      <c r="G22" s="132"/>
      <c r="H22" s="265"/>
      <c r="I22" s="153"/>
      <c r="J22" s="151"/>
      <c r="K22" s="151"/>
      <c r="L22" s="151"/>
      <c r="M22" s="151"/>
      <c r="N22" s="151"/>
      <c r="O22" s="151"/>
      <c r="P22" s="290"/>
    </row>
    <row r="23" s="119" customFormat="1" ht="16" customHeight="1" spans="1:16">
      <c r="A23" s="129"/>
      <c r="B23" s="132"/>
      <c r="C23" s="132"/>
      <c r="D23" s="135"/>
      <c r="E23" s="132"/>
      <c r="F23" s="132"/>
      <c r="G23" s="132"/>
      <c r="H23" s="266"/>
      <c r="I23" s="153"/>
      <c r="J23" s="151"/>
      <c r="K23" s="151"/>
      <c r="L23" s="151"/>
      <c r="M23" s="151"/>
      <c r="N23" s="151"/>
      <c r="O23" s="151"/>
      <c r="P23" s="290"/>
    </row>
    <row r="24" s="119" customFormat="1" ht="16" customHeight="1" spans="1:16">
      <c r="A24" s="267"/>
      <c r="B24" s="268"/>
      <c r="C24" s="268"/>
      <c r="D24" s="269"/>
      <c r="E24" s="268"/>
      <c r="F24" s="268"/>
      <c r="G24" s="268"/>
      <c r="H24" s="268"/>
      <c r="I24" s="153"/>
      <c r="J24" s="151"/>
      <c r="K24" s="151"/>
      <c r="L24" s="151"/>
      <c r="M24" s="151"/>
      <c r="N24" s="151"/>
      <c r="O24" s="151"/>
      <c r="P24" s="290"/>
    </row>
    <row r="25" s="119" customFormat="1" ht="16" customHeight="1" spans="1:16">
      <c r="A25" s="128"/>
      <c r="B25" s="132"/>
      <c r="C25" s="132"/>
      <c r="D25" s="133"/>
      <c r="E25" s="283"/>
      <c r="F25" s="283"/>
      <c r="G25" s="283"/>
      <c r="H25" s="132"/>
      <c r="I25" s="153"/>
      <c r="J25" s="151"/>
      <c r="K25" s="151"/>
      <c r="L25" s="151"/>
      <c r="M25" s="151"/>
      <c r="N25" s="151"/>
      <c r="O25" s="151"/>
      <c r="P25" s="290"/>
    </row>
    <row r="26" s="119" customFormat="1" ht="16" customHeight="1" spans="1:16">
      <c r="A26" s="143"/>
      <c r="B26" s="144"/>
      <c r="C26" s="144"/>
      <c r="D26" s="144"/>
      <c r="E26" s="144"/>
      <c r="F26" s="144"/>
      <c r="G26" s="144"/>
      <c r="H26" s="144"/>
      <c r="I26" s="153"/>
      <c r="J26" s="172"/>
      <c r="K26" s="151"/>
      <c r="L26" s="151"/>
      <c r="M26" s="151"/>
      <c r="N26" s="151"/>
      <c r="O26" s="151"/>
      <c r="P26" s="290"/>
    </row>
    <row r="27" s="119" customFormat="1" ht="14.25" spans="1:16">
      <c r="A27" s="157" t="s">
        <v>196</v>
      </c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</row>
    <row r="28" s="119" customFormat="1" ht="14.25" spans="1:16">
      <c r="A28" s="119" t="s">
        <v>197</v>
      </c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</row>
    <row r="29" s="119" customFormat="1" ht="14.25" spans="1:15">
      <c r="A29" s="158"/>
      <c r="B29" s="158"/>
      <c r="C29" s="158"/>
      <c r="D29" s="158"/>
      <c r="E29" s="158"/>
      <c r="F29" s="158"/>
      <c r="G29" s="158"/>
      <c r="H29" s="158"/>
      <c r="I29" s="158"/>
      <c r="J29" s="157" t="s">
        <v>253</v>
      </c>
      <c r="K29" s="292">
        <v>44890</v>
      </c>
      <c r="L29" s="293"/>
      <c r="M29" s="157" t="s">
        <v>199</v>
      </c>
      <c r="N29" s="157"/>
      <c r="O29" s="157" t="s">
        <v>200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7" workbookViewId="0">
      <selection activeCell="O15" sqref="O15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149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160"/>
      <c r="J2" s="161" t="s">
        <v>57</v>
      </c>
      <c r="K2" s="162" t="s">
        <v>254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151</v>
      </c>
      <c r="B3" s="127" t="s">
        <v>152</v>
      </c>
      <c r="C3" s="127"/>
      <c r="D3" s="127"/>
      <c r="E3" s="127"/>
      <c r="F3" s="127"/>
      <c r="G3" s="127"/>
      <c r="H3" s="127"/>
      <c r="I3" s="149"/>
      <c r="J3" s="164" t="s">
        <v>153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128" t="s">
        <v>115</v>
      </c>
      <c r="C4" s="129" t="s">
        <v>116</v>
      </c>
      <c r="D4" s="130" t="s">
        <v>117</v>
      </c>
      <c r="E4" s="129" t="s">
        <v>118</v>
      </c>
      <c r="F4" s="129" t="s">
        <v>119</v>
      </c>
      <c r="G4" s="129" t="s">
        <v>120</v>
      </c>
      <c r="H4" s="129" t="s">
        <v>121</v>
      </c>
      <c r="I4" s="149"/>
      <c r="J4" s="167"/>
      <c r="K4" s="168" t="s">
        <v>115</v>
      </c>
      <c r="L4" s="168" t="s">
        <v>116</v>
      </c>
      <c r="M4" s="169" t="s">
        <v>117</v>
      </c>
      <c r="N4" s="168" t="s">
        <v>118</v>
      </c>
      <c r="O4" s="168" t="s">
        <v>119</v>
      </c>
      <c r="P4" s="168" t="s">
        <v>120</v>
      </c>
      <c r="Q4" s="154" t="s">
        <v>255</v>
      </c>
    </row>
    <row r="5" s="119" customFormat="1" ht="29.1" customHeight="1" spans="1:17">
      <c r="A5" s="126"/>
      <c r="B5" s="128" t="s">
        <v>154</v>
      </c>
      <c r="C5" s="129" t="s">
        <v>155</v>
      </c>
      <c r="D5" s="130" t="s">
        <v>156</v>
      </c>
      <c r="E5" s="129" t="s">
        <v>157</v>
      </c>
      <c r="F5" s="129" t="s">
        <v>158</v>
      </c>
      <c r="G5" s="129" t="s">
        <v>159</v>
      </c>
      <c r="H5" s="129" t="s">
        <v>160</v>
      </c>
      <c r="I5" s="149"/>
      <c r="J5" s="167"/>
      <c r="K5" s="170" t="s">
        <v>154</v>
      </c>
      <c r="L5" s="170" t="s">
        <v>155</v>
      </c>
      <c r="M5" s="170" t="s">
        <v>156</v>
      </c>
      <c r="N5" s="170" t="s">
        <v>157</v>
      </c>
      <c r="O5" s="170" t="s">
        <v>158</v>
      </c>
      <c r="P5" s="170" t="s">
        <v>159</v>
      </c>
      <c r="Q5" s="170" t="s">
        <v>160</v>
      </c>
    </row>
    <row r="6" s="119" customFormat="1" ht="29.1" customHeight="1" spans="1:17">
      <c r="A6" s="129" t="s">
        <v>162</v>
      </c>
      <c r="B6" s="256">
        <f>C6-1</f>
        <v>68</v>
      </c>
      <c r="C6" s="256">
        <f>D6-2</f>
        <v>69</v>
      </c>
      <c r="D6" s="133">
        <v>71</v>
      </c>
      <c r="E6" s="256">
        <f>D6+2</f>
        <v>73</v>
      </c>
      <c r="F6" s="256">
        <f>E6+2</f>
        <v>75</v>
      </c>
      <c r="G6" s="256">
        <f>F6+1</f>
        <v>76</v>
      </c>
      <c r="H6" s="256">
        <f>G6+1</f>
        <v>77</v>
      </c>
      <c r="I6" s="149"/>
      <c r="J6" s="279" t="s">
        <v>162</v>
      </c>
      <c r="K6" s="172" t="s">
        <v>256</v>
      </c>
      <c r="L6" s="172" t="s">
        <v>256</v>
      </c>
      <c r="M6" s="172" t="s">
        <v>257</v>
      </c>
      <c r="N6" s="172" t="s">
        <v>256</v>
      </c>
      <c r="O6" s="172" t="s">
        <v>257</v>
      </c>
      <c r="P6" s="172" t="s">
        <v>256</v>
      </c>
      <c r="Q6" s="172"/>
    </row>
    <row r="7" s="119" customFormat="1" ht="29.1" customHeight="1" spans="1:17">
      <c r="A7" s="129" t="s">
        <v>165</v>
      </c>
      <c r="B7" s="256">
        <f>C7-1</f>
        <v>64</v>
      </c>
      <c r="C7" s="256">
        <f>D7-2</f>
        <v>65</v>
      </c>
      <c r="D7" s="133">
        <v>67</v>
      </c>
      <c r="E7" s="256">
        <f>D7+2</f>
        <v>69</v>
      </c>
      <c r="F7" s="256">
        <f>E7+2</f>
        <v>71</v>
      </c>
      <c r="G7" s="256">
        <f>F7+1</f>
        <v>72</v>
      </c>
      <c r="H7" s="256">
        <f>G7+1</f>
        <v>73</v>
      </c>
      <c r="I7" s="149"/>
      <c r="J7" s="129" t="s">
        <v>165</v>
      </c>
      <c r="K7" s="172" t="s">
        <v>256</v>
      </c>
      <c r="L7" s="270" t="s">
        <v>258</v>
      </c>
      <c r="M7" s="172" t="s">
        <v>256</v>
      </c>
      <c r="N7" s="270" t="s">
        <v>258</v>
      </c>
      <c r="O7" s="172" t="s">
        <v>256</v>
      </c>
      <c r="P7" s="270" t="s">
        <v>258</v>
      </c>
      <c r="Q7" s="172"/>
    </row>
    <row r="8" s="119" customFormat="1" ht="29.1" customHeight="1" spans="1:17">
      <c r="A8" s="129" t="s">
        <v>168</v>
      </c>
      <c r="B8" s="256">
        <f t="shared" ref="B8:B11" si="0">C8-4</f>
        <v>102</v>
      </c>
      <c r="C8" s="256">
        <f t="shared" ref="C8:C11" si="1">D8-4</f>
        <v>106</v>
      </c>
      <c r="D8" s="135" t="s">
        <v>169</v>
      </c>
      <c r="E8" s="256">
        <f t="shared" ref="E8:E11" si="2">D8+4</f>
        <v>114</v>
      </c>
      <c r="F8" s="256">
        <f>E8+4</f>
        <v>118</v>
      </c>
      <c r="G8" s="256">
        <f t="shared" ref="G8:G11" si="3">F8+6</f>
        <v>124</v>
      </c>
      <c r="H8" s="256">
        <f>G8+6</f>
        <v>130</v>
      </c>
      <c r="I8" s="149"/>
      <c r="J8" s="129" t="s">
        <v>168</v>
      </c>
      <c r="K8" s="172" t="s">
        <v>256</v>
      </c>
      <c r="L8" s="172" t="s">
        <v>256</v>
      </c>
      <c r="M8" s="172" t="s">
        <v>256</v>
      </c>
      <c r="N8" s="172" t="s">
        <v>257</v>
      </c>
      <c r="O8" s="172" t="s">
        <v>257</v>
      </c>
      <c r="P8" s="172" t="s">
        <v>257</v>
      </c>
      <c r="Q8" s="151"/>
    </row>
    <row r="9" s="119" customFormat="1" ht="29.1" customHeight="1" spans="1:17">
      <c r="A9" s="129" t="s">
        <v>171</v>
      </c>
      <c r="B9" s="257">
        <f t="shared" si="0"/>
        <v>-8</v>
      </c>
      <c r="C9" s="257">
        <f t="shared" si="1"/>
        <v>-4</v>
      </c>
      <c r="D9" s="258"/>
      <c r="E9" s="257">
        <f t="shared" si="2"/>
        <v>4</v>
      </c>
      <c r="F9" s="257">
        <f t="shared" ref="F9:F11" si="4">E9+5</f>
        <v>9</v>
      </c>
      <c r="G9" s="257">
        <f t="shared" si="3"/>
        <v>15</v>
      </c>
      <c r="H9" s="257">
        <f t="shared" ref="H9:H11" si="5">G9+7</f>
        <v>22</v>
      </c>
      <c r="I9" s="149"/>
      <c r="J9" s="129" t="s">
        <v>171</v>
      </c>
      <c r="K9" s="151" t="s">
        <v>259</v>
      </c>
      <c r="L9" s="172" t="s">
        <v>256</v>
      </c>
      <c r="M9" s="151" t="s">
        <v>259</v>
      </c>
      <c r="N9" s="172" t="s">
        <v>256</v>
      </c>
      <c r="O9" s="151" t="s">
        <v>259</v>
      </c>
      <c r="P9" s="172" t="s">
        <v>256</v>
      </c>
      <c r="Q9" s="172"/>
    </row>
    <row r="10" s="119" customFormat="1" ht="29.1" customHeight="1" spans="1:17">
      <c r="A10" s="136" t="s">
        <v>174</v>
      </c>
      <c r="B10" s="137">
        <f t="shared" si="0"/>
        <v>94</v>
      </c>
      <c r="C10" s="137">
        <f t="shared" si="1"/>
        <v>98</v>
      </c>
      <c r="D10" s="138">
        <v>102</v>
      </c>
      <c r="E10" s="137">
        <f t="shared" si="2"/>
        <v>106</v>
      </c>
      <c r="F10" s="137">
        <f t="shared" si="4"/>
        <v>111</v>
      </c>
      <c r="G10" s="137">
        <f t="shared" si="3"/>
        <v>117</v>
      </c>
      <c r="H10" s="137">
        <f t="shared" si="5"/>
        <v>124</v>
      </c>
      <c r="I10" s="149"/>
      <c r="J10" s="129" t="s">
        <v>260</v>
      </c>
      <c r="K10" s="172" t="s">
        <v>256</v>
      </c>
      <c r="L10" s="173" t="s">
        <v>258</v>
      </c>
      <c r="M10" s="172" t="s">
        <v>256</v>
      </c>
      <c r="N10" s="172" t="s">
        <v>256</v>
      </c>
      <c r="O10" s="172" t="s">
        <v>261</v>
      </c>
      <c r="P10" s="172" t="s">
        <v>256</v>
      </c>
      <c r="Q10" s="151"/>
    </row>
    <row r="11" s="119" customFormat="1" ht="29.1" customHeight="1" spans="1:17">
      <c r="A11" s="136" t="s">
        <v>177</v>
      </c>
      <c r="B11" s="259">
        <f t="shared" si="0"/>
        <v>98</v>
      </c>
      <c r="C11" s="259">
        <f t="shared" si="1"/>
        <v>102</v>
      </c>
      <c r="D11" s="133">
        <v>106</v>
      </c>
      <c r="E11" s="259">
        <f t="shared" si="2"/>
        <v>110</v>
      </c>
      <c r="F11" s="259">
        <f t="shared" si="4"/>
        <v>115</v>
      </c>
      <c r="G11" s="259">
        <f t="shared" si="3"/>
        <v>121</v>
      </c>
      <c r="H11" s="259">
        <f t="shared" si="5"/>
        <v>128</v>
      </c>
      <c r="I11" s="149"/>
      <c r="J11" s="129" t="s">
        <v>181</v>
      </c>
      <c r="K11" s="151" t="s">
        <v>262</v>
      </c>
      <c r="L11" s="172" t="s">
        <v>256</v>
      </c>
      <c r="M11" s="151" t="s">
        <v>262</v>
      </c>
      <c r="N11" s="172" t="s">
        <v>256</v>
      </c>
      <c r="O11" s="151" t="s">
        <v>262</v>
      </c>
      <c r="P11" s="173" t="s">
        <v>263</v>
      </c>
      <c r="Q11" s="151"/>
    </row>
    <row r="12" s="119" customFormat="1" ht="29.1" customHeight="1" spans="1:17">
      <c r="A12" s="136" t="s">
        <v>181</v>
      </c>
      <c r="B12" s="260">
        <f>C12-1.2</f>
        <v>44.6</v>
      </c>
      <c r="C12" s="260">
        <f>D12-1.2</f>
        <v>45.8</v>
      </c>
      <c r="D12" s="261">
        <v>47</v>
      </c>
      <c r="E12" s="260">
        <f>D12+1.2</f>
        <v>48.2</v>
      </c>
      <c r="F12" s="260">
        <f>E12+1.2</f>
        <v>49.4</v>
      </c>
      <c r="G12" s="260">
        <f>F12+1.4</f>
        <v>50.8</v>
      </c>
      <c r="H12" s="260">
        <f>G12+1.4</f>
        <v>52.2</v>
      </c>
      <c r="I12" s="149"/>
      <c r="J12" s="129" t="s">
        <v>185</v>
      </c>
      <c r="K12" s="151" t="s">
        <v>264</v>
      </c>
      <c r="L12" s="172" t="s">
        <v>256</v>
      </c>
      <c r="M12" s="151" t="s">
        <v>264</v>
      </c>
      <c r="N12" s="173" t="s">
        <v>265</v>
      </c>
      <c r="O12" s="151" t="s">
        <v>264</v>
      </c>
      <c r="P12" s="173" t="s">
        <v>265</v>
      </c>
      <c r="Q12" s="151"/>
    </row>
    <row r="13" s="119" customFormat="1" ht="29.1" customHeight="1" spans="1:17">
      <c r="A13" s="129" t="s">
        <v>185</v>
      </c>
      <c r="B13" s="256">
        <f>C13-0.6</f>
        <v>60.7</v>
      </c>
      <c r="C13" s="256">
        <f>D13-1.2</f>
        <v>61.3</v>
      </c>
      <c r="D13" s="133">
        <v>62.5</v>
      </c>
      <c r="E13" s="256">
        <f>D13+1.2</f>
        <v>63.7</v>
      </c>
      <c r="F13" s="256">
        <f>E13+1.2</f>
        <v>64.9</v>
      </c>
      <c r="G13" s="256">
        <f>F13+0.6</f>
        <v>65.5</v>
      </c>
      <c r="H13" s="256">
        <f>G13+0.6</f>
        <v>66.1</v>
      </c>
      <c r="I13" s="149"/>
      <c r="J13" s="129" t="s">
        <v>187</v>
      </c>
      <c r="K13" s="172" t="s">
        <v>256</v>
      </c>
      <c r="L13" s="173" t="s">
        <v>266</v>
      </c>
      <c r="M13" s="172" t="s">
        <v>256</v>
      </c>
      <c r="N13" s="172" t="s">
        <v>256</v>
      </c>
      <c r="O13" s="172" t="s">
        <v>256</v>
      </c>
      <c r="P13" s="173" t="s">
        <v>266</v>
      </c>
      <c r="Q13" s="151"/>
    </row>
    <row r="14" s="119" customFormat="1" ht="29.1" customHeight="1" spans="1:17">
      <c r="A14" s="129" t="s">
        <v>187</v>
      </c>
      <c r="B14" s="256">
        <f>C14-0.7</f>
        <v>20.6</v>
      </c>
      <c r="C14" s="256">
        <f>D14-0.7</f>
        <v>21.3</v>
      </c>
      <c r="D14" s="140">
        <v>22</v>
      </c>
      <c r="E14" s="256">
        <f>D14+0.7</f>
        <v>22.7</v>
      </c>
      <c r="F14" s="256">
        <f>E14+0.7</f>
        <v>23.4</v>
      </c>
      <c r="G14" s="256">
        <f>F14+0.95</f>
        <v>24.35</v>
      </c>
      <c r="H14" s="256">
        <f>G14+0.95</f>
        <v>25.3</v>
      </c>
      <c r="I14" s="149"/>
      <c r="J14" s="129" t="s">
        <v>188</v>
      </c>
      <c r="K14" s="151" t="s">
        <v>267</v>
      </c>
      <c r="L14" s="172" t="s">
        <v>256</v>
      </c>
      <c r="M14" s="151" t="s">
        <v>267</v>
      </c>
      <c r="N14" s="172" t="s">
        <v>256</v>
      </c>
      <c r="O14" s="151" t="s">
        <v>267</v>
      </c>
      <c r="P14" s="172" t="s">
        <v>256</v>
      </c>
      <c r="Q14" s="151"/>
    </row>
    <row r="15" s="119" customFormat="1" ht="29.1" customHeight="1" spans="1:17">
      <c r="A15" s="129" t="s">
        <v>188</v>
      </c>
      <c r="B15" s="256">
        <f>C15-0.6</f>
        <v>16.6</v>
      </c>
      <c r="C15" s="256">
        <f>D15-0.6</f>
        <v>17.2</v>
      </c>
      <c r="D15" s="133">
        <v>17.8</v>
      </c>
      <c r="E15" s="256">
        <f>D15+0.6</f>
        <v>18.4</v>
      </c>
      <c r="F15" s="256">
        <f>E15+0.6</f>
        <v>19</v>
      </c>
      <c r="G15" s="256">
        <f>F15+0.95</f>
        <v>19.95</v>
      </c>
      <c r="H15" s="256">
        <f>G15+0.95</f>
        <v>20.9</v>
      </c>
      <c r="I15" s="149"/>
      <c r="J15" s="129" t="s">
        <v>189</v>
      </c>
      <c r="K15" s="151" t="s">
        <v>263</v>
      </c>
      <c r="L15" s="173" t="s">
        <v>268</v>
      </c>
      <c r="M15" s="151" t="s">
        <v>263</v>
      </c>
      <c r="N15" s="172" t="s">
        <v>256</v>
      </c>
      <c r="O15" s="151" t="s">
        <v>263</v>
      </c>
      <c r="P15" s="172" t="s">
        <v>256</v>
      </c>
      <c r="Q15" s="151"/>
    </row>
    <row r="16" s="119" customFormat="1" ht="29.1" customHeight="1" spans="1:17">
      <c r="A16" s="129" t="s">
        <v>189</v>
      </c>
      <c r="B16" s="256">
        <f>C16-0.5</f>
        <v>13</v>
      </c>
      <c r="C16" s="256">
        <f>D16-0.5</f>
        <v>13.5</v>
      </c>
      <c r="D16" s="133">
        <v>14</v>
      </c>
      <c r="E16" s="256">
        <f>D16+0.5</f>
        <v>14.5</v>
      </c>
      <c r="F16" s="256">
        <f>E16+0.5</f>
        <v>15</v>
      </c>
      <c r="G16" s="262">
        <f>F16+0.7</f>
        <v>15.7</v>
      </c>
      <c r="H16" s="262">
        <f>G16+0.7</f>
        <v>16.4</v>
      </c>
      <c r="I16" s="149"/>
      <c r="J16" s="129" t="s">
        <v>190</v>
      </c>
      <c r="K16" s="151" t="s">
        <v>263</v>
      </c>
      <c r="L16" s="173" t="s">
        <v>268</v>
      </c>
      <c r="M16" s="151" t="s">
        <v>263</v>
      </c>
      <c r="N16" s="172" t="s">
        <v>256</v>
      </c>
      <c r="O16" s="151" t="s">
        <v>263</v>
      </c>
      <c r="P16" s="172" t="s">
        <v>256</v>
      </c>
      <c r="Q16" s="151"/>
    </row>
    <row r="17" s="119" customFormat="1" ht="29.1" customHeight="1" spans="1:17">
      <c r="A17" s="129" t="s">
        <v>190</v>
      </c>
      <c r="B17" s="263">
        <f>C17-0.5</f>
        <v>10.5</v>
      </c>
      <c r="C17" s="263">
        <f>D17</f>
        <v>11</v>
      </c>
      <c r="D17" s="133">
        <v>11</v>
      </c>
      <c r="E17" s="263">
        <f>D17+0.5</f>
        <v>11.5</v>
      </c>
      <c r="F17" s="263">
        <f>E17+0.5</f>
        <v>12</v>
      </c>
      <c r="G17" s="264">
        <f>F17+0.7</f>
        <v>12.7</v>
      </c>
      <c r="H17" s="264">
        <f>G17+0.7</f>
        <v>13.4</v>
      </c>
      <c r="I17" s="149"/>
      <c r="J17" s="136" t="s">
        <v>269</v>
      </c>
      <c r="K17" s="172" t="s">
        <v>256</v>
      </c>
      <c r="L17" s="270" t="s">
        <v>258</v>
      </c>
      <c r="M17" s="172" t="s">
        <v>256</v>
      </c>
      <c r="N17" s="270" t="s">
        <v>258</v>
      </c>
      <c r="O17" s="172" t="s">
        <v>256</v>
      </c>
      <c r="P17" s="270" t="s">
        <v>258</v>
      </c>
      <c r="Q17" s="151"/>
    </row>
    <row r="18" s="119" customFormat="1" ht="29.1" customHeight="1" spans="1:17">
      <c r="A18" s="129" t="s">
        <v>193</v>
      </c>
      <c r="B18" s="256">
        <f>C18</f>
        <v>4.5</v>
      </c>
      <c r="C18" s="256">
        <f>D18</f>
        <v>4.5</v>
      </c>
      <c r="D18" s="135">
        <v>4.5</v>
      </c>
      <c r="E18" s="256">
        <f t="shared" ref="E18:H18" si="6">D18</f>
        <v>4.5</v>
      </c>
      <c r="F18" s="256">
        <f t="shared" si="6"/>
        <v>4.5</v>
      </c>
      <c r="G18" s="256">
        <f t="shared" si="6"/>
        <v>4.5</v>
      </c>
      <c r="H18" s="256">
        <f t="shared" si="6"/>
        <v>4.5</v>
      </c>
      <c r="I18" s="149"/>
      <c r="J18" s="280" t="s">
        <v>270</v>
      </c>
      <c r="K18" s="172"/>
      <c r="L18" s="172"/>
      <c r="M18" s="172"/>
      <c r="N18" s="172"/>
      <c r="O18" s="172"/>
      <c r="P18" s="172"/>
      <c r="Q18" s="151"/>
    </row>
    <row r="19" s="119" customFormat="1" ht="29.1" customHeight="1" spans="1:17">
      <c r="A19" s="129" t="s">
        <v>194</v>
      </c>
      <c r="B19" s="256">
        <f>C19-1</f>
        <v>49</v>
      </c>
      <c r="C19" s="256">
        <f>D19-1</f>
        <v>50</v>
      </c>
      <c r="D19" s="133">
        <v>51</v>
      </c>
      <c r="E19" s="256">
        <f>D19+1</f>
        <v>52</v>
      </c>
      <c r="F19" s="256">
        <f>E19+1</f>
        <v>53</v>
      </c>
      <c r="G19" s="256">
        <f>F19+1.5</f>
        <v>54.5</v>
      </c>
      <c r="H19" s="256">
        <f>G19+1.5</f>
        <v>56</v>
      </c>
      <c r="I19" s="149"/>
      <c r="J19" s="129" t="s">
        <v>194</v>
      </c>
      <c r="K19" s="151" t="s">
        <v>263</v>
      </c>
      <c r="L19" s="173" t="s">
        <v>268</v>
      </c>
      <c r="M19" s="151" t="s">
        <v>263</v>
      </c>
      <c r="N19" s="172" t="s">
        <v>256</v>
      </c>
      <c r="O19" s="151" t="s">
        <v>263</v>
      </c>
      <c r="P19" s="172" t="s">
        <v>256</v>
      </c>
      <c r="Q19" s="151"/>
    </row>
    <row r="20" s="119" customFormat="1" ht="29.1" customHeight="1" spans="1:17">
      <c r="A20" s="129" t="s">
        <v>195</v>
      </c>
      <c r="B20" s="256">
        <f>C20</f>
        <v>16.5</v>
      </c>
      <c r="C20" s="256">
        <f>D20-0.5</f>
        <v>16.5</v>
      </c>
      <c r="D20" s="135">
        <v>17</v>
      </c>
      <c r="E20" s="256">
        <f t="shared" ref="E20:H20" si="7">D20</f>
        <v>17</v>
      </c>
      <c r="F20" s="256">
        <f>E20+1</f>
        <v>18</v>
      </c>
      <c r="G20" s="256">
        <f t="shared" si="7"/>
        <v>18</v>
      </c>
      <c r="H20" s="256">
        <f t="shared" si="7"/>
        <v>18</v>
      </c>
      <c r="I20" s="149"/>
      <c r="J20" s="129" t="s">
        <v>271</v>
      </c>
      <c r="K20" s="151" t="s">
        <v>264</v>
      </c>
      <c r="L20" s="172" t="s">
        <v>256</v>
      </c>
      <c r="M20" s="151" t="s">
        <v>264</v>
      </c>
      <c r="N20" s="172" t="s">
        <v>256</v>
      </c>
      <c r="O20" s="151" t="s">
        <v>264</v>
      </c>
      <c r="P20" s="172" t="s">
        <v>256</v>
      </c>
      <c r="Q20" s="151"/>
    </row>
    <row r="21" s="119" customFormat="1" ht="29.1" customHeight="1" spans="1:17">
      <c r="A21" s="136" t="s">
        <v>272</v>
      </c>
      <c r="B21" s="132">
        <f>C21-0.5</f>
        <v>33.5</v>
      </c>
      <c r="C21" s="132">
        <f>D21-0.5</f>
        <v>34</v>
      </c>
      <c r="D21" s="133">
        <v>34.5</v>
      </c>
      <c r="E21" s="132">
        <f t="shared" ref="E21:G21" si="8">D21+0.5</f>
        <v>35</v>
      </c>
      <c r="F21" s="132">
        <f t="shared" si="8"/>
        <v>35.5</v>
      </c>
      <c r="G21" s="132">
        <f t="shared" si="8"/>
        <v>36</v>
      </c>
      <c r="H21" s="144"/>
      <c r="I21" s="149"/>
      <c r="J21" s="136" t="s">
        <v>272</v>
      </c>
      <c r="K21" s="172" t="s">
        <v>256</v>
      </c>
      <c r="L21" s="172" t="s">
        <v>256</v>
      </c>
      <c r="M21" s="151" t="s">
        <v>263</v>
      </c>
      <c r="N21" s="172" t="s">
        <v>256</v>
      </c>
      <c r="O21" s="151" t="s">
        <v>263</v>
      </c>
      <c r="P21" s="151" t="s">
        <v>263</v>
      </c>
      <c r="Q21" s="151"/>
    </row>
    <row r="22" s="119" customFormat="1" ht="29.1" customHeight="1" spans="1:17">
      <c r="A22" s="129" t="s">
        <v>273</v>
      </c>
      <c r="B22" s="132">
        <f>C22-0.5</f>
        <v>23.5</v>
      </c>
      <c r="C22" s="132">
        <f>D22-0.5</f>
        <v>24</v>
      </c>
      <c r="D22" s="135">
        <v>24.5</v>
      </c>
      <c r="E22" s="132">
        <f t="shared" ref="E22:G22" si="9">D22+0.5</f>
        <v>25</v>
      </c>
      <c r="F22" s="132">
        <f t="shared" si="9"/>
        <v>25.5</v>
      </c>
      <c r="G22" s="132">
        <f t="shared" si="9"/>
        <v>26</v>
      </c>
      <c r="H22" s="265"/>
      <c r="I22" s="149"/>
      <c r="J22" s="129" t="s">
        <v>273</v>
      </c>
      <c r="K22" s="172" t="s">
        <v>256</v>
      </c>
      <c r="L22" s="172" t="s">
        <v>256</v>
      </c>
      <c r="M22" s="151" t="s">
        <v>274</v>
      </c>
      <c r="N22" s="173" t="s">
        <v>275</v>
      </c>
      <c r="O22" s="151" t="s">
        <v>274</v>
      </c>
      <c r="P22" s="151" t="s">
        <v>274</v>
      </c>
      <c r="Q22" s="151"/>
    </row>
    <row r="23" s="119" customFormat="1" ht="29.1" customHeight="1" spans="1:17">
      <c r="A23" s="129" t="s">
        <v>276</v>
      </c>
      <c r="B23" s="132">
        <f>C23</f>
        <v>17.5</v>
      </c>
      <c r="C23" s="132">
        <f>D23-1</f>
        <v>17.5</v>
      </c>
      <c r="D23" s="135">
        <v>18.5</v>
      </c>
      <c r="E23" s="132">
        <f>D23</f>
        <v>18.5</v>
      </c>
      <c r="F23" s="132">
        <f>E23+1.5</f>
        <v>20</v>
      </c>
      <c r="G23" s="132">
        <f>F23</f>
        <v>20</v>
      </c>
      <c r="H23" s="266"/>
      <c r="I23" s="149"/>
      <c r="J23" s="129" t="s">
        <v>276</v>
      </c>
      <c r="K23" s="172" t="s">
        <v>256</v>
      </c>
      <c r="L23" s="172" t="s">
        <v>256</v>
      </c>
      <c r="M23" s="151" t="s">
        <v>277</v>
      </c>
      <c r="N23" s="172" t="s">
        <v>256</v>
      </c>
      <c r="O23" s="151" t="s">
        <v>277</v>
      </c>
      <c r="P23" s="172" t="s">
        <v>256</v>
      </c>
      <c r="Q23" s="154"/>
    </row>
    <row r="24" s="119" customFormat="1" ht="15" spans="1:17">
      <c r="A24" s="267"/>
      <c r="B24" s="268"/>
      <c r="C24" s="268"/>
      <c r="D24" s="269"/>
      <c r="E24" s="268"/>
      <c r="F24" s="268"/>
      <c r="G24" s="268"/>
      <c r="H24" s="268"/>
      <c r="I24" s="271"/>
      <c r="J24" s="272"/>
      <c r="K24" s="273"/>
      <c r="L24" s="273"/>
      <c r="M24" s="273"/>
      <c r="N24" s="273"/>
      <c r="O24" s="273"/>
      <c r="P24" s="273"/>
      <c r="Q24" s="273"/>
    </row>
    <row r="25" s="119" customFormat="1" ht="14.25" spans="1:17">
      <c r="A25" s="119" t="s">
        <v>197</v>
      </c>
      <c r="B25" s="158"/>
      <c r="C25" s="158"/>
      <c r="D25" s="158"/>
      <c r="E25" s="158"/>
      <c r="F25" s="158"/>
      <c r="G25" s="158"/>
      <c r="H25" s="158"/>
      <c r="I25" s="158"/>
      <c r="J25" s="157" t="s">
        <v>278</v>
      </c>
      <c r="K25" s="176"/>
      <c r="L25" s="176" t="s">
        <v>279</v>
      </c>
      <c r="M25" s="176"/>
      <c r="N25" s="176" t="s">
        <v>280</v>
      </c>
      <c r="O25" s="176"/>
      <c r="P25" s="176"/>
      <c r="Q25" s="120"/>
    </row>
    <row r="26" s="119" customFormat="1" customHeight="1" spans="1:17">
      <c r="A26" s="158"/>
      <c r="K26" s="120"/>
      <c r="L26" s="120"/>
      <c r="M26" s="120"/>
      <c r="N26" s="120"/>
      <c r="O26" s="120"/>
      <c r="P26" s="120"/>
      <c r="Q26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P23" sqref="P23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11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274" t="s">
        <v>63</v>
      </c>
      <c r="F2" s="275"/>
      <c r="G2" s="188" t="s">
        <v>70</v>
      </c>
      <c r="H2" s="188"/>
      <c r="I2" s="218" t="s">
        <v>57</v>
      </c>
      <c r="J2" s="188" t="s">
        <v>282</v>
      </c>
      <c r="K2" s="240"/>
    </row>
    <row r="3" s="179" customFormat="1" ht="27" customHeight="1" spans="1:11">
      <c r="A3" s="189" t="s">
        <v>78</v>
      </c>
      <c r="B3" s="190">
        <v>2400</v>
      </c>
      <c r="C3" s="190"/>
      <c r="D3" s="191" t="s">
        <v>283</v>
      </c>
      <c r="E3" s="192" t="s">
        <v>284</v>
      </c>
      <c r="F3" s="193"/>
      <c r="G3" s="193"/>
      <c r="H3" s="194" t="s">
        <v>285</v>
      </c>
      <c r="I3" s="194"/>
      <c r="J3" s="194"/>
      <c r="K3" s="241"/>
    </row>
    <row r="4" s="179" customFormat="1" spans="1:11">
      <c r="A4" s="195" t="s">
        <v>74</v>
      </c>
      <c r="B4" s="196">
        <v>3</v>
      </c>
      <c r="C4" s="196">
        <v>6</v>
      </c>
      <c r="D4" s="197" t="s">
        <v>286</v>
      </c>
      <c r="E4" s="198" t="s">
        <v>287</v>
      </c>
      <c r="F4" s="198"/>
      <c r="G4" s="198"/>
      <c r="H4" s="197" t="s">
        <v>288</v>
      </c>
      <c r="I4" s="197"/>
      <c r="J4" s="211" t="s">
        <v>67</v>
      </c>
      <c r="K4" s="242" t="s">
        <v>68</v>
      </c>
    </row>
    <row r="5" s="179" customFormat="1" spans="1:11">
      <c r="A5" s="195" t="s">
        <v>289</v>
      </c>
      <c r="B5" s="190">
        <v>1</v>
      </c>
      <c r="C5" s="190"/>
      <c r="D5" s="191" t="s">
        <v>290</v>
      </c>
      <c r="E5" s="191" t="s">
        <v>291</v>
      </c>
      <c r="F5" s="191" t="s">
        <v>292</v>
      </c>
      <c r="G5" s="191" t="s">
        <v>293</v>
      </c>
      <c r="H5" s="197" t="s">
        <v>294</v>
      </c>
      <c r="I5" s="197"/>
      <c r="J5" s="211" t="s">
        <v>67</v>
      </c>
      <c r="K5" s="242" t="s">
        <v>68</v>
      </c>
    </row>
    <row r="6" s="179" customFormat="1" ht="15" spans="1:11">
      <c r="A6" s="199" t="s">
        <v>295</v>
      </c>
      <c r="B6" s="200">
        <v>130</v>
      </c>
      <c r="C6" s="200"/>
      <c r="D6" s="201" t="s">
        <v>296</v>
      </c>
      <c r="E6" s="202"/>
      <c r="F6" s="203">
        <v>1236</v>
      </c>
      <c r="G6" s="201"/>
      <c r="H6" s="204" t="s">
        <v>297</v>
      </c>
      <c r="I6" s="204"/>
      <c r="J6" s="203" t="s">
        <v>67</v>
      </c>
      <c r="K6" s="243" t="s">
        <v>68</v>
      </c>
    </row>
    <row r="7" s="179" customFormat="1" ht="1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298</v>
      </c>
      <c r="B8" s="187" t="s">
        <v>299</v>
      </c>
      <c r="C8" s="187" t="s">
        <v>300</v>
      </c>
      <c r="D8" s="187" t="s">
        <v>301</v>
      </c>
      <c r="E8" s="187" t="s">
        <v>302</v>
      </c>
      <c r="F8" s="187" t="s">
        <v>303</v>
      </c>
      <c r="G8" s="209" t="s">
        <v>304</v>
      </c>
      <c r="H8" s="210"/>
      <c r="I8" s="210"/>
      <c r="J8" s="210"/>
      <c r="K8" s="244"/>
    </row>
    <row r="9" s="179" customFormat="1" spans="1:11">
      <c r="A9" s="195" t="s">
        <v>305</v>
      </c>
      <c r="B9" s="197"/>
      <c r="C9" s="211" t="s">
        <v>67</v>
      </c>
      <c r="D9" s="211" t="s">
        <v>68</v>
      </c>
      <c r="E9" s="191" t="s">
        <v>306</v>
      </c>
      <c r="F9" s="212" t="s">
        <v>307</v>
      </c>
      <c r="G9" s="213"/>
      <c r="H9" s="214"/>
      <c r="I9" s="214"/>
      <c r="J9" s="214"/>
      <c r="K9" s="245"/>
    </row>
    <row r="10" s="179" customFormat="1" spans="1:11">
      <c r="A10" s="195" t="s">
        <v>308</v>
      </c>
      <c r="B10" s="197"/>
      <c r="C10" s="211" t="s">
        <v>67</v>
      </c>
      <c r="D10" s="211" t="s">
        <v>68</v>
      </c>
      <c r="E10" s="191" t="s">
        <v>309</v>
      </c>
      <c r="F10" s="212" t="s">
        <v>310</v>
      </c>
      <c r="G10" s="213" t="s">
        <v>311</v>
      </c>
      <c r="H10" s="214"/>
      <c r="I10" s="214"/>
      <c r="J10" s="214"/>
      <c r="K10" s="245"/>
    </row>
    <row r="11" s="179" customFormat="1" spans="1:11">
      <c r="A11" s="215" t="s">
        <v>205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9" customFormat="1" spans="1:11">
      <c r="A12" s="189" t="s">
        <v>92</v>
      </c>
      <c r="B12" s="211" t="s">
        <v>88</v>
      </c>
      <c r="C12" s="211" t="s">
        <v>89</v>
      </c>
      <c r="D12" s="212"/>
      <c r="E12" s="191" t="s">
        <v>90</v>
      </c>
      <c r="F12" s="211" t="s">
        <v>88</v>
      </c>
      <c r="G12" s="211" t="s">
        <v>89</v>
      </c>
      <c r="H12" s="211"/>
      <c r="I12" s="191" t="s">
        <v>312</v>
      </c>
      <c r="J12" s="211" t="s">
        <v>88</v>
      </c>
      <c r="K12" s="242" t="s">
        <v>89</v>
      </c>
    </row>
    <row r="13" s="179" customFormat="1" spans="1:11">
      <c r="A13" s="189" t="s">
        <v>95</v>
      </c>
      <c r="B13" s="211" t="s">
        <v>88</v>
      </c>
      <c r="C13" s="211" t="s">
        <v>89</v>
      </c>
      <c r="D13" s="212"/>
      <c r="E13" s="191" t="s">
        <v>100</v>
      </c>
      <c r="F13" s="211" t="s">
        <v>88</v>
      </c>
      <c r="G13" s="211" t="s">
        <v>89</v>
      </c>
      <c r="H13" s="211"/>
      <c r="I13" s="191" t="s">
        <v>313</v>
      </c>
      <c r="J13" s="211" t="s">
        <v>88</v>
      </c>
      <c r="K13" s="242" t="s">
        <v>89</v>
      </c>
    </row>
    <row r="14" s="179" customFormat="1" ht="15" spans="1:11">
      <c r="A14" s="199" t="s">
        <v>314</v>
      </c>
      <c r="B14" s="203" t="s">
        <v>88</v>
      </c>
      <c r="C14" s="203" t="s">
        <v>89</v>
      </c>
      <c r="D14" s="202"/>
      <c r="E14" s="201" t="s">
        <v>315</v>
      </c>
      <c r="F14" s="203" t="s">
        <v>88</v>
      </c>
      <c r="G14" s="203" t="s">
        <v>89</v>
      </c>
      <c r="H14" s="203"/>
      <c r="I14" s="201" t="s">
        <v>316</v>
      </c>
      <c r="J14" s="203" t="s">
        <v>88</v>
      </c>
      <c r="K14" s="243" t="s">
        <v>89</v>
      </c>
    </row>
    <row r="15" s="179" customFormat="1" ht="1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317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9" customFormat="1" spans="1:11">
      <c r="A17" s="195" t="s">
        <v>318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8"/>
    </row>
    <row r="18" s="179" customFormat="1" spans="1:11">
      <c r="A18" s="195" t="s">
        <v>319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8"/>
    </row>
    <row r="19" s="179" customFormat="1" spans="1:11">
      <c r="A19" s="219" t="s">
        <v>320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9" customFormat="1" spans="1:11">
      <c r="A20" s="220" t="s">
        <v>321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9" customFormat="1" spans="1:11">
      <c r="A21" s="220" t="s">
        <v>322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9" customFormat="1" spans="1:11">
      <c r="A22" s="220" t="s">
        <v>323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49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0"/>
    </row>
    <row r="25" s="179" customFormat="1" spans="1:11">
      <c r="A25" s="195" t="s">
        <v>130</v>
      </c>
      <c r="B25" s="197"/>
      <c r="C25" s="211" t="s">
        <v>67</v>
      </c>
      <c r="D25" s="211" t="s">
        <v>68</v>
      </c>
      <c r="E25" s="194"/>
      <c r="F25" s="194"/>
      <c r="G25" s="194"/>
      <c r="H25" s="194"/>
      <c r="I25" s="194"/>
      <c r="J25" s="194"/>
      <c r="K25" s="241"/>
    </row>
    <row r="26" s="179" customFormat="1" ht="15" spans="1:11">
      <c r="A26" s="224" t="s">
        <v>324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1"/>
    </row>
    <row r="27" s="179" customFormat="1" ht="1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325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44"/>
    </row>
    <row r="29" s="179" customFormat="1" spans="1:11">
      <c r="A29" s="276" t="s">
        <v>326</v>
      </c>
      <c r="B29" s="277"/>
      <c r="C29" s="277"/>
      <c r="D29" s="277"/>
      <c r="E29" s="277"/>
      <c r="F29" s="277"/>
      <c r="G29" s="277"/>
      <c r="H29" s="277"/>
      <c r="I29" s="277"/>
      <c r="J29" s="277"/>
      <c r="K29" s="278"/>
    </row>
    <row r="30" s="179" customFormat="1" ht="17.25" customHeight="1" spans="1:11">
      <c r="A30" s="228" t="s">
        <v>327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52"/>
    </row>
    <row r="31" s="179" customFormat="1" ht="17.25" customHeight="1" spans="1:11">
      <c r="A31" s="228" t="s">
        <v>328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9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9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9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2"/>
    </row>
    <row r="35" s="179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2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9"/>
    </row>
    <row r="37" s="179" customFormat="1" ht="17.25" customHeight="1" spans="1:11">
      <c r="A37" s="230"/>
      <c r="B37" s="221"/>
      <c r="C37" s="221"/>
      <c r="D37" s="221"/>
      <c r="E37" s="221"/>
      <c r="F37" s="221"/>
      <c r="G37" s="221"/>
      <c r="H37" s="221"/>
      <c r="I37" s="221"/>
      <c r="J37" s="221"/>
      <c r="K37" s="249"/>
    </row>
    <row r="38" s="179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3"/>
    </row>
    <row r="39" s="179" customFormat="1" ht="18.75" customHeight="1" spans="1:11">
      <c r="A39" s="233" t="s">
        <v>329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4"/>
    </row>
    <row r="40" s="181" customFormat="1" ht="18.75" customHeight="1" spans="1:11">
      <c r="A40" s="195" t="s">
        <v>330</v>
      </c>
      <c r="B40" s="197"/>
      <c r="C40" s="197"/>
      <c r="D40" s="194" t="s">
        <v>331</v>
      </c>
      <c r="E40" s="194"/>
      <c r="F40" s="235" t="s">
        <v>332</v>
      </c>
      <c r="G40" s="236"/>
      <c r="H40" s="197" t="s">
        <v>333</v>
      </c>
      <c r="I40" s="197"/>
      <c r="J40" s="197" t="s">
        <v>334</v>
      </c>
      <c r="K40" s="248"/>
    </row>
    <row r="41" s="179" customFormat="1" ht="18.75" customHeight="1" spans="1:13">
      <c r="A41" s="195" t="s">
        <v>196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8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8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8"/>
    </row>
    <row r="44" s="179" customFormat="1" ht="32.1" customHeight="1" spans="1:11">
      <c r="A44" s="199" t="s">
        <v>141</v>
      </c>
      <c r="B44" s="237" t="s">
        <v>335</v>
      </c>
      <c r="C44" s="237"/>
      <c r="D44" s="201" t="s">
        <v>336</v>
      </c>
      <c r="E44" s="202"/>
      <c r="F44" s="201" t="s">
        <v>145</v>
      </c>
      <c r="G44" s="238">
        <v>11.27</v>
      </c>
      <c r="H44" s="239" t="s">
        <v>146</v>
      </c>
      <c r="I44" s="239"/>
      <c r="J44" s="237"/>
      <c r="K44" s="255"/>
    </row>
    <row r="45" s="179" customFormat="1" ht="16.5" customHeight="1"/>
    <row r="46" s="179" customFormat="1" ht="16.5" customHeight="1"/>
    <row r="47" s="179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10" workbookViewId="0">
      <selection activeCell="K28" sqref="K28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149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69</v>
      </c>
      <c r="E2" s="124" t="s">
        <v>70</v>
      </c>
      <c r="F2" s="124"/>
      <c r="G2" s="124"/>
      <c r="H2" s="124"/>
      <c r="I2" s="160"/>
      <c r="J2" s="161" t="s">
        <v>57</v>
      </c>
      <c r="K2" s="162" t="s">
        <v>254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151</v>
      </c>
      <c r="B3" s="127" t="s">
        <v>152</v>
      </c>
      <c r="C3" s="127"/>
      <c r="D3" s="127"/>
      <c r="E3" s="127"/>
      <c r="F3" s="127"/>
      <c r="G3" s="127"/>
      <c r="H3" s="127"/>
      <c r="I3" s="149"/>
      <c r="J3" s="164" t="s">
        <v>153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128" t="s">
        <v>115</v>
      </c>
      <c r="C4" s="129" t="s">
        <v>116</v>
      </c>
      <c r="D4" s="130" t="s">
        <v>117</v>
      </c>
      <c r="E4" s="129" t="s">
        <v>118</v>
      </c>
      <c r="F4" s="129" t="s">
        <v>119</v>
      </c>
      <c r="G4" s="129" t="s">
        <v>120</v>
      </c>
      <c r="H4" s="129" t="s">
        <v>121</v>
      </c>
      <c r="I4" s="149"/>
      <c r="J4" s="167"/>
      <c r="K4" s="168" t="s">
        <v>115</v>
      </c>
      <c r="L4" s="168" t="s">
        <v>116</v>
      </c>
      <c r="M4" s="169" t="s">
        <v>117</v>
      </c>
      <c r="N4" s="168" t="s">
        <v>118</v>
      </c>
      <c r="O4" s="168" t="s">
        <v>119</v>
      </c>
      <c r="P4" s="168" t="s">
        <v>120</v>
      </c>
      <c r="Q4" s="154" t="s">
        <v>255</v>
      </c>
    </row>
    <row r="5" s="119" customFormat="1" ht="29.1" customHeight="1" spans="1:17">
      <c r="A5" s="126"/>
      <c r="B5" s="128" t="s">
        <v>154</v>
      </c>
      <c r="C5" s="129" t="s">
        <v>155</v>
      </c>
      <c r="D5" s="130" t="s">
        <v>156</v>
      </c>
      <c r="E5" s="129" t="s">
        <v>157</v>
      </c>
      <c r="F5" s="129" t="s">
        <v>158</v>
      </c>
      <c r="G5" s="129" t="s">
        <v>159</v>
      </c>
      <c r="H5" s="129" t="s">
        <v>160</v>
      </c>
      <c r="I5" s="149"/>
      <c r="J5" s="167"/>
      <c r="K5" s="170" t="s">
        <v>154</v>
      </c>
      <c r="L5" s="170" t="s">
        <v>155</v>
      </c>
      <c r="M5" s="170" t="s">
        <v>156</v>
      </c>
      <c r="N5" s="170" t="s">
        <v>157</v>
      </c>
      <c r="O5" s="170" t="s">
        <v>158</v>
      </c>
      <c r="P5" s="170" t="s">
        <v>159</v>
      </c>
      <c r="Q5" s="170" t="s">
        <v>160</v>
      </c>
    </row>
    <row r="6" s="119" customFormat="1" ht="29.1" customHeight="1" spans="1:17">
      <c r="A6" s="129" t="s">
        <v>162</v>
      </c>
      <c r="B6" s="256">
        <f>C6-1</f>
        <v>68</v>
      </c>
      <c r="C6" s="256">
        <f>D6-2</f>
        <v>69</v>
      </c>
      <c r="D6" s="133">
        <v>71</v>
      </c>
      <c r="E6" s="256">
        <f>D6+2</f>
        <v>73</v>
      </c>
      <c r="F6" s="256">
        <f>E6+2</f>
        <v>75</v>
      </c>
      <c r="G6" s="256">
        <f>F6+1</f>
        <v>76</v>
      </c>
      <c r="H6" s="256">
        <f>G6+1</f>
        <v>77</v>
      </c>
      <c r="I6" s="149"/>
      <c r="J6" s="129" t="s">
        <v>162</v>
      </c>
      <c r="K6" s="172" t="s">
        <v>256</v>
      </c>
      <c r="L6" s="172" t="s">
        <v>256</v>
      </c>
      <c r="M6" s="172" t="s">
        <v>257</v>
      </c>
      <c r="N6" s="172" t="s">
        <v>256</v>
      </c>
      <c r="O6" s="172" t="s">
        <v>257</v>
      </c>
      <c r="P6" s="172" t="s">
        <v>256</v>
      </c>
      <c r="Q6" s="172"/>
    </row>
    <row r="7" s="119" customFormat="1" ht="29.1" customHeight="1" spans="1:17">
      <c r="A7" s="129" t="s">
        <v>165</v>
      </c>
      <c r="B7" s="256">
        <f>C7-1</f>
        <v>64</v>
      </c>
      <c r="C7" s="256">
        <f>D7-2</f>
        <v>65</v>
      </c>
      <c r="D7" s="133">
        <v>67</v>
      </c>
      <c r="E7" s="256">
        <f>D7+2</f>
        <v>69</v>
      </c>
      <c r="F7" s="256">
        <f>E7+2</f>
        <v>71</v>
      </c>
      <c r="G7" s="256">
        <f>F7+1</f>
        <v>72</v>
      </c>
      <c r="H7" s="256">
        <f>G7+1</f>
        <v>73</v>
      </c>
      <c r="I7" s="149"/>
      <c r="J7" s="129" t="s">
        <v>165</v>
      </c>
      <c r="K7" s="172" t="s">
        <v>256</v>
      </c>
      <c r="L7" s="172" t="s">
        <v>256</v>
      </c>
      <c r="M7" s="172" t="s">
        <v>256</v>
      </c>
      <c r="N7" s="270" t="s">
        <v>258</v>
      </c>
      <c r="O7" s="172" t="s">
        <v>256</v>
      </c>
      <c r="P7" s="270" t="s">
        <v>258</v>
      </c>
      <c r="Q7" s="172"/>
    </row>
    <row r="8" s="119" customFormat="1" ht="29.1" customHeight="1" spans="1:17">
      <c r="A8" s="129" t="s">
        <v>168</v>
      </c>
      <c r="B8" s="256">
        <f t="shared" ref="B8:B11" si="0">C8-4</f>
        <v>102</v>
      </c>
      <c r="C8" s="256">
        <f t="shared" ref="C8:C11" si="1">D8-4</f>
        <v>106</v>
      </c>
      <c r="D8" s="135" t="s">
        <v>169</v>
      </c>
      <c r="E8" s="256">
        <f t="shared" ref="E8:E11" si="2">D8+4</f>
        <v>114</v>
      </c>
      <c r="F8" s="256">
        <f>E8+4</f>
        <v>118</v>
      </c>
      <c r="G8" s="256">
        <f t="shared" ref="G8:G11" si="3">F8+6</f>
        <v>124</v>
      </c>
      <c r="H8" s="256">
        <f>G8+6</f>
        <v>130</v>
      </c>
      <c r="I8" s="149"/>
      <c r="J8" s="129" t="s">
        <v>168</v>
      </c>
      <c r="K8" s="172" t="s">
        <v>256</v>
      </c>
      <c r="L8" s="172" t="s">
        <v>256</v>
      </c>
      <c r="M8" s="172" t="s">
        <v>256</v>
      </c>
      <c r="N8" s="172" t="s">
        <v>257</v>
      </c>
      <c r="O8" s="172" t="s">
        <v>257</v>
      </c>
      <c r="P8" s="172" t="s">
        <v>257</v>
      </c>
      <c r="Q8" s="151"/>
    </row>
    <row r="9" s="119" customFormat="1" ht="29.1" customHeight="1" spans="1:17">
      <c r="A9" s="129" t="s">
        <v>171</v>
      </c>
      <c r="B9" s="257">
        <f t="shared" si="0"/>
        <v>-8</v>
      </c>
      <c r="C9" s="257">
        <f t="shared" si="1"/>
        <v>-4</v>
      </c>
      <c r="D9" s="258"/>
      <c r="E9" s="257">
        <f t="shared" si="2"/>
        <v>4</v>
      </c>
      <c r="F9" s="257">
        <f t="shared" ref="F9:F11" si="4">E9+5</f>
        <v>9</v>
      </c>
      <c r="G9" s="257">
        <f t="shared" si="3"/>
        <v>15</v>
      </c>
      <c r="H9" s="257">
        <f t="shared" ref="H9:H11" si="5">G9+7</f>
        <v>22</v>
      </c>
      <c r="I9" s="149"/>
      <c r="J9" s="129" t="s">
        <v>171</v>
      </c>
      <c r="K9" s="151" t="s">
        <v>259</v>
      </c>
      <c r="L9" s="172" t="s">
        <v>256</v>
      </c>
      <c r="M9" s="151" t="s">
        <v>259</v>
      </c>
      <c r="N9" s="172" t="s">
        <v>256</v>
      </c>
      <c r="O9" s="151" t="s">
        <v>259</v>
      </c>
      <c r="P9" s="172" t="s">
        <v>256</v>
      </c>
      <c r="Q9" s="172"/>
    </row>
    <row r="10" s="119" customFormat="1" ht="29.1" customHeight="1" spans="1:17">
      <c r="A10" s="136" t="s">
        <v>174</v>
      </c>
      <c r="B10" s="137">
        <f t="shared" si="0"/>
        <v>94</v>
      </c>
      <c r="C10" s="137">
        <f t="shared" si="1"/>
        <v>98</v>
      </c>
      <c r="D10" s="138">
        <v>102</v>
      </c>
      <c r="E10" s="137">
        <f t="shared" si="2"/>
        <v>106</v>
      </c>
      <c r="F10" s="137">
        <f t="shared" si="4"/>
        <v>111</v>
      </c>
      <c r="G10" s="137">
        <f t="shared" si="3"/>
        <v>117</v>
      </c>
      <c r="H10" s="137">
        <f t="shared" si="5"/>
        <v>124</v>
      </c>
      <c r="I10" s="149"/>
      <c r="J10" s="136" t="s">
        <v>174</v>
      </c>
      <c r="K10" s="172" t="s">
        <v>256</v>
      </c>
      <c r="L10" s="173" t="s">
        <v>258</v>
      </c>
      <c r="M10" s="172" t="s">
        <v>256</v>
      </c>
      <c r="N10" s="172" t="s">
        <v>256</v>
      </c>
      <c r="O10" s="172" t="s">
        <v>337</v>
      </c>
      <c r="P10" s="172" t="s">
        <v>256</v>
      </c>
      <c r="Q10" s="151"/>
    </row>
    <row r="11" s="119" customFormat="1" ht="29.1" customHeight="1" spans="1:17">
      <c r="A11" s="136" t="s">
        <v>177</v>
      </c>
      <c r="B11" s="259">
        <f t="shared" si="0"/>
        <v>98</v>
      </c>
      <c r="C11" s="259">
        <f t="shared" si="1"/>
        <v>102</v>
      </c>
      <c r="D11" s="133">
        <v>106</v>
      </c>
      <c r="E11" s="259">
        <f t="shared" si="2"/>
        <v>110</v>
      </c>
      <c r="F11" s="259">
        <f t="shared" si="4"/>
        <v>115</v>
      </c>
      <c r="G11" s="259">
        <f t="shared" si="3"/>
        <v>121</v>
      </c>
      <c r="H11" s="259">
        <f t="shared" si="5"/>
        <v>128</v>
      </c>
      <c r="I11" s="149"/>
      <c r="J11" s="136" t="s">
        <v>177</v>
      </c>
      <c r="K11" s="172" t="s">
        <v>256</v>
      </c>
      <c r="L11" s="172" t="s">
        <v>256</v>
      </c>
      <c r="M11" s="151" t="s">
        <v>262</v>
      </c>
      <c r="N11" s="172" t="s">
        <v>256</v>
      </c>
      <c r="O11" s="151" t="s">
        <v>262</v>
      </c>
      <c r="P11" s="172" t="s">
        <v>256</v>
      </c>
      <c r="Q11" s="151"/>
    </row>
    <row r="12" s="119" customFormat="1" ht="29.1" customHeight="1" spans="1:17">
      <c r="A12" s="136" t="s">
        <v>181</v>
      </c>
      <c r="B12" s="260">
        <f>C12-1.2</f>
        <v>44.6</v>
      </c>
      <c r="C12" s="260">
        <f>D12-1.2</f>
        <v>45.8</v>
      </c>
      <c r="D12" s="261">
        <v>47</v>
      </c>
      <c r="E12" s="260">
        <f>D12+1.2</f>
        <v>48.2</v>
      </c>
      <c r="F12" s="260">
        <f>E12+1.2</f>
        <v>49.4</v>
      </c>
      <c r="G12" s="260">
        <f>F12+1.4</f>
        <v>50.8</v>
      </c>
      <c r="H12" s="260">
        <f>G12+1.4</f>
        <v>52.2</v>
      </c>
      <c r="I12" s="149"/>
      <c r="J12" s="136" t="s">
        <v>181</v>
      </c>
      <c r="K12" s="151" t="s">
        <v>264</v>
      </c>
      <c r="L12" s="172" t="s">
        <v>256</v>
      </c>
      <c r="M12" s="151" t="s">
        <v>264</v>
      </c>
      <c r="N12" s="173" t="s">
        <v>338</v>
      </c>
      <c r="O12" s="151" t="s">
        <v>264</v>
      </c>
      <c r="P12" s="173" t="s">
        <v>338</v>
      </c>
      <c r="Q12" s="151"/>
    </row>
    <row r="13" s="119" customFormat="1" ht="29.1" customHeight="1" spans="1:17">
      <c r="A13" s="129" t="s">
        <v>185</v>
      </c>
      <c r="B13" s="256">
        <f>C13-0.6</f>
        <v>60.7</v>
      </c>
      <c r="C13" s="256">
        <f>D13-1.2</f>
        <v>61.3</v>
      </c>
      <c r="D13" s="133">
        <v>62.5</v>
      </c>
      <c r="E13" s="256">
        <f>D13+1.2</f>
        <v>63.7</v>
      </c>
      <c r="F13" s="256">
        <f>E13+1.2</f>
        <v>64.9</v>
      </c>
      <c r="G13" s="256">
        <f>F13+0.6</f>
        <v>65.5</v>
      </c>
      <c r="H13" s="256">
        <f>G13+0.6</f>
        <v>66.1</v>
      </c>
      <c r="I13" s="149"/>
      <c r="J13" s="129" t="s">
        <v>185</v>
      </c>
      <c r="K13" s="172" t="s">
        <v>256</v>
      </c>
      <c r="L13" s="172" t="s">
        <v>256</v>
      </c>
      <c r="M13" s="172" t="s">
        <v>256</v>
      </c>
      <c r="N13" s="172" t="s">
        <v>256</v>
      </c>
      <c r="O13" s="172" t="s">
        <v>256</v>
      </c>
      <c r="P13" s="173" t="s">
        <v>266</v>
      </c>
      <c r="Q13" s="151"/>
    </row>
    <row r="14" s="119" customFormat="1" ht="29.1" customHeight="1" spans="1:17">
      <c r="A14" s="129" t="s">
        <v>187</v>
      </c>
      <c r="B14" s="256">
        <f>C14-0.7</f>
        <v>20.6</v>
      </c>
      <c r="C14" s="256">
        <f>D14-0.7</f>
        <v>21.3</v>
      </c>
      <c r="D14" s="140">
        <v>22</v>
      </c>
      <c r="E14" s="256">
        <f>D14+0.7</f>
        <v>22.7</v>
      </c>
      <c r="F14" s="256">
        <f>E14+0.7</f>
        <v>23.4</v>
      </c>
      <c r="G14" s="256">
        <f>F14+0.95</f>
        <v>24.35</v>
      </c>
      <c r="H14" s="256">
        <f>G14+0.95</f>
        <v>25.3</v>
      </c>
      <c r="I14" s="149"/>
      <c r="J14" s="129" t="s">
        <v>187</v>
      </c>
      <c r="K14" s="151" t="s">
        <v>267</v>
      </c>
      <c r="L14" s="172" t="s">
        <v>256</v>
      </c>
      <c r="M14" s="151" t="s">
        <v>267</v>
      </c>
      <c r="N14" s="172" t="s">
        <v>256</v>
      </c>
      <c r="O14" s="151" t="s">
        <v>267</v>
      </c>
      <c r="P14" s="172" t="s">
        <v>256</v>
      </c>
      <c r="Q14" s="151"/>
    </row>
    <row r="15" s="119" customFormat="1" ht="29.1" customHeight="1" spans="1:17">
      <c r="A15" s="129" t="s">
        <v>188</v>
      </c>
      <c r="B15" s="256">
        <f>C15-0.6</f>
        <v>16.6</v>
      </c>
      <c r="C15" s="256">
        <f>D15-0.6</f>
        <v>17.2</v>
      </c>
      <c r="D15" s="133">
        <v>17.8</v>
      </c>
      <c r="E15" s="256">
        <f>D15+0.6</f>
        <v>18.4</v>
      </c>
      <c r="F15" s="256">
        <f>E15+0.6</f>
        <v>19</v>
      </c>
      <c r="G15" s="256">
        <f>F15+0.95</f>
        <v>19.95</v>
      </c>
      <c r="H15" s="256">
        <f>G15+0.95</f>
        <v>20.9</v>
      </c>
      <c r="I15" s="149"/>
      <c r="J15" s="129" t="s">
        <v>188</v>
      </c>
      <c r="K15" s="151" t="s">
        <v>263</v>
      </c>
      <c r="L15" s="173" t="s">
        <v>268</v>
      </c>
      <c r="M15" s="172" t="s">
        <v>256</v>
      </c>
      <c r="N15" s="172" t="s">
        <v>256</v>
      </c>
      <c r="O15" s="151" t="s">
        <v>263</v>
      </c>
      <c r="P15" s="172" t="s">
        <v>256</v>
      </c>
      <c r="Q15" s="151"/>
    </row>
    <row r="16" s="119" customFormat="1" ht="29.1" customHeight="1" spans="1:17">
      <c r="A16" s="129" t="s">
        <v>189</v>
      </c>
      <c r="B16" s="256">
        <f>C16-0.5</f>
        <v>13</v>
      </c>
      <c r="C16" s="256">
        <f>D16-0.5</f>
        <v>13.5</v>
      </c>
      <c r="D16" s="133">
        <v>14</v>
      </c>
      <c r="E16" s="256">
        <f>D16+0.5</f>
        <v>14.5</v>
      </c>
      <c r="F16" s="256">
        <f>E16+0.5</f>
        <v>15</v>
      </c>
      <c r="G16" s="262">
        <f>F16+0.7</f>
        <v>15.7</v>
      </c>
      <c r="H16" s="262">
        <f>G16+0.7</f>
        <v>16.4</v>
      </c>
      <c r="I16" s="149"/>
      <c r="J16" s="129" t="s">
        <v>189</v>
      </c>
      <c r="K16" s="151" t="s">
        <v>263</v>
      </c>
      <c r="L16" s="172" t="s">
        <v>256</v>
      </c>
      <c r="M16" s="151" t="s">
        <v>263</v>
      </c>
      <c r="N16" s="172" t="s">
        <v>256</v>
      </c>
      <c r="O16" s="151" t="s">
        <v>263</v>
      </c>
      <c r="P16" s="172" t="s">
        <v>256</v>
      </c>
      <c r="Q16" s="151"/>
    </row>
    <row r="17" s="119" customFormat="1" ht="29.1" customHeight="1" spans="1:17">
      <c r="A17" s="129" t="s">
        <v>190</v>
      </c>
      <c r="B17" s="263">
        <f>C17-0.5</f>
        <v>10.5</v>
      </c>
      <c r="C17" s="263">
        <f>D17</f>
        <v>11</v>
      </c>
      <c r="D17" s="133">
        <v>11</v>
      </c>
      <c r="E17" s="263">
        <f>D17+0.5</f>
        <v>11.5</v>
      </c>
      <c r="F17" s="263">
        <f>E17+0.5</f>
        <v>12</v>
      </c>
      <c r="G17" s="264">
        <f>F17+0.7</f>
        <v>12.7</v>
      </c>
      <c r="H17" s="264">
        <f>G17+0.7</f>
        <v>13.4</v>
      </c>
      <c r="I17" s="149"/>
      <c r="J17" s="129" t="s">
        <v>190</v>
      </c>
      <c r="K17" s="172" t="s">
        <v>256</v>
      </c>
      <c r="L17" s="270" t="s">
        <v>258</v>
      </c>
      <c r="M17" s="172" t="s">
        <v>256</v>
      </c>
      <c r="N17" s="270" t="s">
        <v>258</v>
      </c>
      <c r="O17" s="172" t="s">
        <v>256</v>
      </c>
      <c r="P17" s="270" t="s">
        <v>258</v>
      </c>
      <c r="Q17" s="151"/>
    </row>
    <row r="18" s="119" customFormat="1" ht="29.1" customHeight="1" spans="1:17">
      <c r="A18" s="129" t="s">
        <v>193</v>
      </c>
      <c r="B18" s="256">
        <f>C18</f>
        <v>4.5</v>
      </c>
      <c r="C18" s="256">
        <f>D18</f>
        <v>4.5</v>
      </c>
      <c r="D18" s="135">
        <v>4.5</v>
      </c>
      <c r="E18" s="256">
        <f t="shared" ref="E18:H18" si="6">D18</f>
        <v>4.5</v>
      </c>
      <c r="F18" s="256">
        <f t="shared" si="6"/>
        <v>4.5</v>
      </c>
      <c r="G18" s="256">
        <f t="shared" si="6"/>
        <v>4.5</v>
      </c>
      <c r="H18" s="256">
        <f t="shared" si="6"/>
        <v>4.5</v>
      </c>
      <c r="I18" s="149"/>
      <c r="J18" s="129" t="s">
        <v>193</v>
      </c>
      <c r="K18" s="172"/>
      <c r="L18" s="172"/>
      <c r="M18" s="172"/>
      <c r="N18" s="172"/>
      <c r="O18" s="172"/>
      <c r="P18" s="172"/>
      <c r="Q18" s="151"/>
    </row>
    <row r="19" s="119" customFormat="1" ht="29.1" customHeight="1" spans="1:17">
      <c r="A19" s="129" t="s">
        <v>194</v>
      </c>
      <c r="B19" s="256">
        <f>C19-1</f>
        <v>49</v>
      </c>
      <c r="C19" s="256">
        <f>D19-1</f>
        <v>50</v>
      </c>
      <c r="D19" s="133">
        <v>51</v>
      </c>
      <c r="E19" s="256">
        <f>D19+1</f>
        <v>52</v>
      </c>
      <c r="F19" s="256">
        <f>E19+1</f>
        <v>53</v>
      </c>
      <c r="G19" s="256">
        <f>F19+1.5</f>
        <v>54.5</v>
      </c>
      <c r="H19" s="256">
        <f>G19+1.5</f>
        <v>56</v>
      </c>
      <c r="I19" s="149"/>
      <c r="J19" s="129" t="s">
        <v>194</v>
      </c>
      <c r="K19" s="151" t="s">
        <v>263</v>
      </c>
      <c r="L19" s="172" t="s">
        <v>256</v>
      </c>
      <c r="M19" s="172" t="s">
        <v>256</v>
      </c>
      <c r="N19" s="172" t="s">
        <v>256</v>
      </c>
      <c r="O19" s="151" t="s">
        <v>263</v>
      </c>
      <c r="P19" s="172" t="s">
        <v>256</v>
      </c>
      <c r="Q19" s="151"/>
    </row>
    <row r="20" s="119" customFormat="1" ht="29.1" customHeight="1" spans="1:17">
      <c r="A20" s="129" t="s">
        <v>195</v>
      </c>
      <c r="B20" s="256">
        <f>C20</f>
        <v>16.5</v>
      </c>
      <c r="C20" s="256">
        <f>D20-0.5</f>
        <v>16.5</v>
      </c>
      <c r="D20" s="135">
        <v>17</v>
      </c>
      <c r="E20" s="256">
        <f t="shared" ref="E20:H20" si="7">D20</f>
        <v>17</v>
      </c>
      <c r="F20" s="256">
        <f>E20+1</f>
        <v>18</v>
      </c>
      <c r="G20" s="256">
        <f t="shared" si="7"/>
        <v>18</v>
      </c>
      <c r="H20" s="256">
        <f t="shared" si="7"/>
        <v>18</v>
      </c>
      <c r="I20" s="149"/>
      <c r="J20" s="129" t="s">
        <v>195</v>
      </c>
      <c r="K20" s="151" t="s">
        <v>264</v>
      </c>
      <c r="L20" s="172" t="s">
        <v>256</v>
      </c>
      <c r="M20" s="151" t="s">
        <v>264</v>
      </c>
      <c r="N20" s="172" t="s">
        <v>256</v>
      </c>
      <c r="O20" s="151" t="s">
        <v>264</v>
      </c>
      <c r="P20" s="172" t="s">
        <v>256</v>
      </c>
      <c r="Q20" s="151"/>
    </row>
    <row r="21" s="119" customFormat="1" ht="29.1" customHeight="1" spans="1:17">
      <c r="A21" s="136"/>
      <c r="B21" s="132"/>
      <c r="C21" s="132"/>
      <c r="D21" s="133"/>
      <c r="E21" s="132"/>
      <c r="F21" s="132"/>
      <c r="G21" s="132"/>
      <c r="H21" s="144"/>
      <c r="I21" s="149"/>
      <c r="J21" s="136"/>
      <c r="K21" s="151"/>
      <c r="L21" s="172"/>
      <c r="M21" s="172"/>
      <c r="N21" s="172"/>
      <c r="O21" s="151"/>
      <c r="P21" s="151"/>
      <c r="Q21" s="151"/>
    </row>
    <row r="22" s="119" customFormat="1" ht="29.1" customHeight="1" spans="1:17">
      <c r="A22" s="129"/>
      <c r="B22" s="132"/>
      <c r="C22" s="132"/>
      <c r="D22" s="135"/>
      <c r="E22" s="132"/>
      <c r="F22" s="132"/>
      <c r="G22" s="132"/>
      <c r="H22" s="265"/>
      <c r="I22" s="149"/>
      <c r="J22" s="129"/>
      <c r="K22" s="172"/>
      <c r="L22" s="172"/>
      <c r="M22" s="151"/>
      <c r="N22" s="172"/>
      <c r="O22" s="151"/>
      <c r="P22" s="151"/>
      <c r="Q22" s="151"/>
    </row>
    <row r="23" s="119" customFormat="1" ht="29.1" customHeight="1" spans="1:17">
      <c r="A23" s="129"/>
      <c r="B23" s="132"/>
      <c r="C23" s="132"/>
      <c r="D23" s="135"/>
      <c r="E23" s="132"/>
      <c r="F23" s="132"/>
      <c r="G23" s="132"/>
      <c r="H23" s="266"/>
      <c r="I23" s="149"/>
      <c r="J23" s="129"/>
      <c r="K23" s="151"/>
      <c r="L23" s="172"/>
      <c r="M23" s="151"/>
      <c r="N23" s="172"/>
      <c r="O23" s="151"/>
      <c r="P23" s="172"/>
      <c r="Q23" s="154"/>
    </row>
    <row r="24" s="119" customFormat="1" ht="15" spans="1:17">
      <c r="A24" s="267"/>
      <c r="B24" s="268"/>
      <c r="C24" s="268"/>
      <c r="D24" s="269"/>
      <c r="E24" s="268"/>
      <c r="F24" s="268"/>
      <c r="G24" s="268"/>
      <c r="H24" s="268"/>
      <c r="I24" s="271"/>
      <c r="J24" s="272"/>
      <c r="K24" s="273"/>
      <c r="L24" s="273"/>
      <c r="M24" s="273"/>
      <c r="N24" s="273"/>
      <c r="O24" s="273"/>
      <c r="P24" s="273"/>
      <c r="Q24" s="273"/>
    </row>
    <row r="25" s="119" customFormat="1" ht="14.25" spans="1:17">
      <c r="A25" s="119" t="s">
        <v>197</v>
      </c>
      <c r="B25" s="158"/>
      <c r="C25" s="158"/>
      <c r="D25" s="158"/>
      <c r="E25" s="158"/>
      <c r="F25" s="158"/>
      <c r="G25" s="158"/>
      <c r="H25" s="158"/>
      <c r="I25" s="158"/>
      <c r="J25" s="157" t="s">
        <v>339</v>
      </c>
      <c r="K25" s="176"/>
      <c r="L25" s="176" t="s">
        <v>279</v>
      </c>
      <c r="M25" s="176"/>
      <c r="N25" s="176" t="s">
        <v>280</v>
      </c>
      <c r="O25" s="176"/>
      <c r="P25" s="176"/>
      <c r="Q25" s="120"/>
    </row>
    <row r="26" s="119" customFormat="1" customHeight="1" spans="1:17">
      <c r="A26" s="158"/>
      <c r="K26" s="120"/>
      <c r="L26" s="120"/>
      <c r="M26" s="120"/>
      <c r="N26" s="120"/>
      <c r="O26" s="120"/>
      <c r="P26" s="120"/>
      <c r="Q26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2022-12-15T02:26:53Z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