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<sst xmlns="http://schemas.openxmlformats.org/spreadsheetml/2006/main" count="1454" uniqueCount="418">
  <si>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</si>
  <si>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</si>
  <si>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</si>
  <si>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</si>
  <si>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</si>
  <si>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</si>
  <si>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</si>
  <si>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</si>
  <si>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</si>
  <si>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</si>
  <si>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</si>
  <si>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</si>
  <si>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</si>
  <si>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</si>
  <si>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</si>
  <si>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</si>
  <si>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</si>
  <si>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</si>
  <si>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</si>
  <si>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</si>
  <si>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</si>
  <si>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</si>
  <si>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</si>
  <si>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</si>
  <si>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</si>
  <si>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</si>
  <si>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</si>
  <si>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</si>
  <si>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</si>
  <si>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</si>
  <si>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</si>
  <si>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</si>
  <si>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</si>
  <si>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</si>
  <si>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</si>
  <si>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</si>
  <si>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</si>
  <si>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</si>
  <si>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</si>
  <si>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</si>
  <si>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</si>
  <si>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</si>
  <si>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</si>
  <si>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</si>
  <si>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</si>
  <si>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</si>
  <si>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</si>
  <si>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</si>
  <si>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</si>
  <si>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</si>
  <si>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</si>
  <si>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</si>
  <si>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</si>
  <si>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</si>
  <si>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</si>
  <si>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</si>
  <si>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</si>
  <si>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</si>
  <si>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</si>
  <si>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</si>
  <si>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</si>
  <si>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</si>
  <si>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</si>
  <si>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TAZZAL82512</t>
  </si>
  <si>
    <t>合同交期</t>
  </si>
  <si>
    <t>产前确认样</t>
  </si>
  <si>
    <t>有</t>
  </si>
  <si>
    <t>无</t>
  </si>
  <si>
    <t>品名</t>
  </si>
  <si>
    <t>女式皮肤衣套装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</si>
  <si>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</si>
  <si>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</si>
  <si>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</si>
  <si>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</si>
  <si>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</si>
  <si>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</si>
  <si>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</si>
  <si>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</si>
  <si>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</si>
  <si>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</si>
  <si>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</si>
  <si>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</si>
  <si>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</si>
  <si>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</si>
  <si>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</si>
  <si>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</si>
  <si>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</si>
  <si>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</si>
  <si>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</si>
  <si>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</si>
  <si>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</si>
  <si>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</si>
  <si>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</si>
  <si>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</si>
  <si>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</si>
  <si>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</si>
  <si>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</si>
  <si>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</si>
  <si>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</si>
  <si>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</si>
  <si>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</si>
  <si>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</si>
  <si>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</si>
  <si>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</si>
  <si>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</si>
  <si>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</si>
  <si>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</si>
  <si>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</si>
  <si>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</si>
  <si>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</si>
  <si>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</si>
  <si>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</si>
  <si>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</si>
  <si>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</si>
  <si>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</si>
  <si>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</si>
  <si>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</si>
  <si>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</si>
  <si>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</si>
  <si>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玲草兰&amp;白色</t>
  </si>
  <si>
    <t>白色&amp;微光绿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</si>
  <si>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</si>
  <si>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白色&amp;微光绿：L--2,XL--2,XXXL--2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</si>
  <si>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</si>
  <si>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</si>
  <si>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</si>
  <si>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</si>
  <si>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</si>
  <si>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</si>
  <si>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</si>
  <si>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</si>
  <si>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</si>
  <si>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</si>
  <si>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</si>
  <si>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</si>
  <si>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</si>
  <si>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</si>
  <si>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</si>
  <si>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</si>
  <si>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</si>
  <si>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</si>
  <si>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</si>
  <si>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</si>
  <si>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</si>
  <si>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</si>
  <si>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</si>
  <si>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</t>
  </si>
  <si>
    <t>部位名称</t>
  </si>
  <si>
    <t>指示规格  FINAL SPEC</t>
  </si>
  <si>
    <t>样品规格  SAMPLE SPEC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</si>
  <si>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</si>
  <si>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</si>
  <si>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</si>
  <si>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</si>
  <si>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</si>
  <si>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</si>
  <si>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</si>
  <si>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</si>
  <si>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侧长</t>
  </si>
  <si>
    <t>-1.5/-2</t>
  </si>
  <si>
    <t>-1/-3</t>
  </si>
  <si>
    <t>0/-1</t>
  </si>
  <si>
    <t>内档长</t>
  </si>
  <si>
    <t>-1/-2</t>
  </si>
  <si>
    <t>-1/-1.5</t>
  </si>
  <si>
    <t>腰围（平量）</t>
  </si>
  <si>
    <t>短裤腰松紧完成</t>
  </si>
  <si>
    <t>-2/-3</t>
  </si>
  <si>
    <t>腰围（拉量）</t>
  </si>
  <si>
    <t>-2.5/-3.5</t>
  </si>
  <si>
    <t>-1.3/-2.3</t>
  </si>
  <si>
    <t>0/-0.4</t>
  </si>
  <si>
    <t>臀围</t>
  </si>
  <si>
    <t>-0.5/-0.5</t>
  </si>
  <si>
    <t>-0.3/-0.3</t>
  </si>
  <si>
    <t>-0.9/-0.4</t>
  </si>
  <si>
    <t>腿围</t>
  </si>
  <si>
    <t>0/0</t>
  </si>
  <si>
    <t>0.5/0.3</t>
  </si>
  <si>
    <t>0.3/0.4</t>
  </si>
  <si>
    <t>脚口</t>
  </si>
  <si>
    <t>0/-0.2</t>
  </si>
  <si>
    <t>前裆长（含腰）</t>
  </si>
  <si>
    <t>-1/-1</t>
  </si>
  <si>
    <t>后裆长（含腰）</t>
  </si>
  <si>
    <t>前下袋口</t>
  </si>
  <si>
    <t>内衬</t>
  </si>
  <si>
    <t>侧长（不含腰）</t>
  </si>
  <si>
    <t>脚口/2</t>
  </si>
  <si>
    <t>备注：</t>
  </si>
  <si>
    <t xml:space="preserve">     初期请洗测2-3件，有问题的另加测量数量。</t>
  </si>
  <si>
    <t>验货时间：11-15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</si>
  <si>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</si>
  <si>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</si>
  <si>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</si>
  <si>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</si>
  <si>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</si>
  <si>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</si>
  <si>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</si>
  <si>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</si>
  <si>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白色&amp;微光绿全码各3件</t>
  </si>
  <si>
    <t>玲草兰全码各3件</t>
  </si>
  <si>
    <t>【耐水洗测试】：耐洗水测试明细（要求齐色、齐号）</t>
  </si>
  <si>
    <t>白色、玲草兰各码各一个套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</si>
  <si>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</si>
  <si>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</si>
  <si>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</si>
  <si>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</si>
  <si>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3.包边打扭一件</t>
  </si>
  <si>
    <t>【整改的严重缺陷及整改复核时间】</t>
  </si>
  <si>
    <t>白色</t>
  </si>
  <si>
    <t>玲草兰</t>
  </si>
  <si>
    <t>S洗前/洗后</t>
  </si>
  <si>
    <t>M洗前/洗后</t>
  </si>
  <si>
    <t>L洗前/洗后</t>
  </si>
  <si>
    <t>XL洗前/洗后</t>
  </si>
  <si>
    <t>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</si>
  <si>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</si>
  <si>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</si>
  <si>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</si>
  <si>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</si>
  <si>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</si>
  <si>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</si>
  <si>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</si>
  <si>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</si>
  <si>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</si>
  <si>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</si>
  <si>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</si>
  <si>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</si>
  <si>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</si>
  <si>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</si>
  <si>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0.3/0.5</t>
  </si>
  <si>
    <t>1/0.6</t>
  </si>
  <si>
    <t>-0.4/-0.6</t>
  </si>
  <si>
    <t>-0.7/-1</t>
  </si>
  <si>
    <t>0.3/-0.3</t>
  </si>
  <si>
    <t>0/0.6</t>
  </si>
  <si>
    <t>验货时间：11-25</t>
  </si>
  <si>
    <t>青岛金缕衣</t>
  </si>
  <si>
    <t>后中长</t>
  </si>
  <si>
    <t>√√</t>
  </si>
  <si>
    <t>-0.5-0.5</t>
  </si>
  <si>
    <t>-1-1</t>
  </si>
  <si>
    <t>前中长</t>
  </si>
  <si>
    <t>胸围</t>
  </si>
  <si>
    <t>116</t>
  </si>
  <si>
    <t>√+1</t>
  </si>
  <si>
    <t>腰围</t>
  </si>
  <si>
    <t>-2√</t>
  </si>
  <si>
    <t>摆围</t>
  </si>
  <si>
    <t>110</t>
  </si>
  <si>
    <t>肩宽</t>
  </si>
  <si>
    <t>后中袖长</t>
  </si>
  <si>
    <t>袖肥/2</t>
  </si>
  <si>
    <t>-2-1</t>
  </si>
  <si>
    <t>袖肘围/2</t>
  </si>
  <si>
    <t>袖口围/2</t>
  </si>
  <si>
    <t>袖口松紧完成</t>
  </si>
  <si>
    <t>前领高</t>
  </si>
  <si>
    <t>下领围</t>
  </si>
  <si>
    <t>帽高</t>
  </si>
  <si>
    <t>帽宽</t>
  </si>
  <si>
    <t>侧插袋</t>
  </si>
  <si>
    <t>-0.5-1</t>
  </si>
  <si>
    <t>-0.5√</t>
  </si>
  <si>
    <t>-0.7-1</t>
  </si>
  <si>
    <t>+0.4-0.3</t>
  </si>
  <si>
    <t>√-0.2</t>
  </si>
  <si>
    <t>-0.7-0.7</t>
  </si>
  <si>
    <t>+0.5√</t>
  </si>
  <si>
    <t>QC出货报告书</t>
  </si>
  <si>
    <t>产品名称</t>
  </si>
  <si>
    <t>青岛金缕衣服饰有限公司</t>
  </si>
  <si>
    <t>合同日期</t>
  </si>
  <si>
    <t>2022.11.30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</si>
  <si>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</si>
  <si>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</si>
  <si>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</si>
  <si>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</si>
  <si>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</si>
  <si>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</si>
  <si>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</si>
  <si>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</si>
  <si>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</si>
  <si>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</si>
  <si>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</si>
  <si>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</si>
  <si>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</si>
  <si>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</si>
  <si>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</si>
  <si>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</si>
  <si>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</si>
  <si>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</si>
  <si>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</si>
  <si>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采购凭证编号：CGDD22110200134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</si>
  <si>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</si>
  <si>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</si>
  <si>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</si>
  <si>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</si>
  <si>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</si>
  <si>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</si>
  <si>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</si>
  <si>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</si>
  <si>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</si>
  <si>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</si>
  <si>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</si>
  <si>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</si>
  <si>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</si>
  <si>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</si>
  <si>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</si>
  <si>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白色：18/19/20/22</t>
  </si>
  <si>
    <t>玲草兰：2/4/6/8/10/12</t>
  </si>
  <si>
    <t>共抽验10箱，每箱8件，合计：80件</t>
  </si>
  <si>
    <t>情况说明：</t>
  </si>
  <si>
    <t xml:space="preserve">【问题点描述】  </t>
  </si>
  <si>
    <t>1.线毛-1件</t>
  </si>
  <si>
    <t>2.脏污-1件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</si>
  <si>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</si>
  <si>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</si>
  <si>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</si>
  <si>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</si>
  <si>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</si>
  <si>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</si>
  <si>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</si>
  <si>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</si>
  <si>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</si>
  <si>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刘慧</t>
  </si>
  <si>
    <t>-2-2</t>
  </si>
  <si>
    <t>验货时间：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</si>
  <si>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</si>
  <si>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</si>
  <si>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</si>
  <si>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</si>
  <si>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</si>
  <si>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</si>
  <si>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</si>
  <si>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</si>
  <si>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</si>
  <si>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</si>
  <si>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</si>
  <si>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</si>
  <si>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</si>
  <si>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</si>
  <si>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</si>
  <si>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</si>
  <si>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</si>
  <si>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</si>
  <si>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1052#</t>
  </si>
  <si>
    <t>电商小格子</t>
  </si>
  <si>
    <t>YES</t>
  </si>
  <si>
    <t>1051#</t>
  </si>
  <si>
    <t>微光绿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</si>
  <si>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</si>
  <si>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</si>
  <si>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</si>
  <si>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</si>
  <si>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</si>
  <si>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</si>
  <si>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</si>
  <si>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</si>
  <si>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</si>
  <si>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</si>
  <si>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</si>
  <si>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</si>
  <si>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</si>
  <si>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</si>
  <si>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</si>
  <si>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</si>
  <si>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</si>
  <si>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</si>
  <si>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</si>
  <si>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</si>
  <si>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</si>
  <si>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</si>
  <si>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</si>
  <si>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</si>
  <si>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</si>
  <si>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里料C网布</t>
  </si>
  <si>
    <t>短裤内里</t>
  </si>
  <si>
    <t xml:space="preserve"> 3#透明树脂齿 牙齿顺码带色 DALH拉头/拉头顺齿色</t>
  </si>
  <si>
    <t>半透明水滴气眼卡扣</t>
  </si>
  <si>
    <t>透明水滴头拉袢</t>
  </si>
  <si>
    <t>合格</t>
  </si>
  <si>
    <t>物料6</t>
  </si>
  <si>
    <t>物料7</t>
  </si>
  <si>
    <t>物料8</t>
  </si>
  <si>
    <t>物料9</t>
  </si>
  <si>
    <t>物料10</t>
  </si>
  <si>
    <t>TOREAD LOGO弹性漆气眼</t>
  </si>
  <si>
    <t>银色反光点弹力绳</t>
  </si>
  <si>
    <t>印花</t>
  </si>
  <si>
    <t>物料11</t>
  </si>
  <si>
    <t>物料12</t>
  </si>
  <si>
    <t>物料13</t>
  </si>
  <si>
    <t>物料14</t>
  </si>
  <si>
    <t>物料15</t>
  </si>
  <si>
    <t>洗测2次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</si>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</sst>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strike/>
      <sz val="10"/>
      <color rgb="FFFF0000"/>
      <name val="微软雅黑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69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16" borderId="70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6" fillId="20" borderId="73" applyNumberFormat="0" applyAlignment="0" applyProtection="0">
      <alignment vertical="center"/>
    </xf>
    <xf numFmtId="0" fontId="57" fillId="20" borderId="69" applyNumberFormat="0" applyAlignment="0" applyProtection="0">
      <alignment vertical="center"/>
    </xf>
    <xf numFmtId="0" fontId="58" fillId="21" borderId="74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3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4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4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4" applyFont="1"/>
    <xf numFmtId="0" fontId="8" fillId="0" borderId="0" xfId="54" applyFont="1"/>
    <xf numFmtId="0" fontId="8" fillId="0" borderId="0" xfId="0" applyFont="1" applyAlignment="1">
      <alignment horizontal="center" vertical="center"/>
    </xf>
    <xf numFmtId="0" fontId="0" fillId="0" borderId="0" xfId="54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4"/>
    <xf numFmtId="0" fontId="2" fillId="0" borderId="1" xfId="54" applyFont="1" applyBorder="1" applyAlignment="1">
      <alignment horizontal="center" vertical="center"/>
    </xf>
    <xf numFmtId="0" fontId="3" fillId="4" borderId="3" xfId="54" applyFont="1" applyFill="1" applyBorder="1" applyAlignment="1">
      <alignment horizontal="center" vertical="center"/>
    </xf>
    <xf numFmtId="0" fontId="3" fillId="4" borderId="5" xfId="54" applyFont="1" applyFill="1" applyBorder="1" applyAlignment="1">
      <alignment horizontal="center" vertical="center"/>
    </xf>
    <xf numFmtId="0" fontId="3" fillId="4" borderId="6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horizontal="center" vertical="center"/>
    </xf>
    <xf numFmtId="0" fontId="3" fillId="4" borderId="8" xfId="54" applyFont="1" applyFill="1" applyBorder="1" applyAlignment="1">
      <alignment horizontal="center" vertical="center"/>
    </xf>
    <xf numFmtId="0" fontId="3" fillId="4" borderId="2" xfId="54" applyFont="1" applyFill="1" applyBorder="1" applyAlignment="1">
      <alignment horizontal="center" vertical="center"/>
    </xf>
    <xf numFmtId="0" fontId="8" fillId="0" borderId="2" xfId="54" applyFont="1" applyBorder="1" applyAlignment="1">
      <alignment horizontal="center" vertical="center"/>
    </xf>
    <xf numFmtId="49" fontId="8" fillId="0" borderId="2" xfId="54" applyNumberFormat="1" applyFont="1" applyBorder="1" applyAlignment="1">
      <alignment horizontal="center" vertical="center"/>
    </xf>
    <xf numFmtId="0" fontId="8" fillId="0" borderId="2" xfId="54" applyFont="1" applyBorder="1" applyAlignment="1">
      <alignment horizontal="center" vertical="center" wrapText="1"/>
    </xf>
    <xf numFmtId="0" fontId="12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/>
    </xf>
    <xf numFmtId="0" fontId="8" fillId="0" borderId="2" xfId="54" applyFont="1" applyBorder="1" applyAlignment="1">
      <alignment horizontal="center" wrapText="1"/>
    </xf>
    <xf numFmtId="0" fontId="8" fillId="0" borderId="8" xfId="54" applyFont="1" applyBorder="1" applyAlignment="1">
      <alignment horizontal="center" vertical="center"/>
    </xf>
    <xf numFmtId="49" fontId="8" fillId="0" borderId="8" xfId="54" applyNumberFormat="1" applyFont="1" applyBorder="1" applyAlignment="1">
      <alignment horizontal="center" vertical="center"/>
    </xf>
    <xf numFmtId="0" fontId="8" fillId="0" borderId="8" xfId="54" applyFont="1" applyBorder="1" applyAlignment="1">
      <alignment horizontal="center" vertical="center" wrapText="1"/>
    </xf>
    <xf numFmtId="0" fontId="8" fillId="0" borderId="4" xfId="54" applyFont="1" applyBorder="1" applyAlignment="1">
      <alignment horizontal="center" vertical="center"/>
    </xf>
    <xf numFmtId="49" fontId="8" fillId="0" borderId="4" xfId="54" applyNumberFormat="1" applyFont="1" applyBorder="1" applyAlignment="1">
      <alignment horizontal="center" vertical="center"/>
    </xf>
    <xf numFmtId="0" fontId="8" fillId="0" borderId="4" xfId="54" applyFont="1" applyBorder="1" applyAlignment="1">
      <alignment horizontal="center" vertical="center" wrapText="1"/>
    </xf>
    <xf numFmtId="0" fontId="0" fillId="0" borderId="4" xfId="54" applyBorder="1" applyAlignment="1">
      <alignment horizontal="center" vertical="center"/>
    </xf>
    <xf numFmtId="0" fontId="0" fillId="0" borderId="2" xfId="54" applyBorder="1" applyAlignment="1">
      <alignment horizontal="center" vertical="center"/>
    </xf>
    <xf numFmtId="0" fontId="0" fillId="0" borderId="3" xfId="54" applyBorder="1" applyAlignment="1">
      <alignment horizontal="center" vertical="center"/>
    </xf>
    <xf numFmtId="0" fontId="0" fillId="0" borderId="2" xfId="54" applyBorder="1" applyAlignment="1">
      <alignment vertical="center"/>
    </xf>
    <xf numFmtId="0" fontId="0" fillId="0" borderId="2" xfId="54" applyBorder="1"/>
    <xf numFmtId="0" fontId="5" fillId="0" borderId="5" xfId="54" applyFont="1" applyBorder="1" applyAlignment="1">
      <alignment horizontal="left" vertical="center"/>
    </xf>
    <xf numFmtId="0" fontId="5" fillId="0" borderId="6" xfId="54" applyFont="1" applyBorder="1" applyAlignment="1">
      <alignment horizontal="left" vertical="center"/>
    </xf>
    <xf numFmtId="0" fontId="5" fillId="0" borderId="7" xfId="54" applyFont="1" applyBorder="1" applyAlignment="1">
      <alignment horizontal="left" vertical="center"/>
    </xf>
    <xf numFmtId="0" fontId="6" fillId="0" borderId="5" xfId="54" applyFont="1" applyBorder="1" applyAlignment="1">
      <alignment horizontal="center" vertical="center"/>
    </xf>
    <xf numFmtId="0" fontId="6" fillId="0" borderId="7" xfId="54" applyFont="1" applyBorder="1" applyAlignment="1">
      <alignment horizontal="center" vertical="center"/>
    </xf>
    <xf numFmtId="0" fontId="6" fillId="0" borderId="6" xfId="54" applyFont="1" applyBorder="1" applyAlignment="1">
      <alignment horizontal="center" vertical="center"/>
    </xf>
    <xf numFmtId="0" fontId="3" fillId="0" borderId="2" xfId="54" applyFont="1" applyBorder="1" applyAlignment="1">
      <alignment horizontal="left" vertical="top" wrapText="1"/>
    </xf>
    <xf numFmtId="0" fontId="7" fillId="0" borderId="2" xfId="54" applyFont="1" applyBorder="1" applyAlignment="1">
      <alignment horizontal="left" vertical="top"/>
    </xf>
    <xf numFmtId="0" fontId="3" fillId="4" borderId="7" xfId="54" applyFont="1" applyFill="1" applyBorder="1" applyAlignment="1">
      <alignment horizontal="center" vertical="center"/>
    </xf>
    <xf numFmtId="0" fontId="13" fillId="0" borderId="2" xfId="54" applyFont="1" applyBorder="1" applyAlignment="1">
      <alignment horizontal="center" wrapText="1"/>
    </xf>
    <xf numFmtId="0" fontId="12" fillId="0" borderId="2" xfId="54" applyFont="1" applyBorder="1" applyAlignment="1">
      <alignment horizontal="center" wrapText="1"/>
    </xf>
    <xf numFmtId="0" fontId="3" fillId="0" borderId="3" xfId="54" applyFont="1" applyBorder="1" applyAlignment="1">
      <alignment horizontal="center" vertical="center"/>
    </xf>
    <xf numFmtId="0" fontId="3" fillId="0" borderId="8" xfId="54" applyFont="1" applyBorder="1" applyAlignment="1">
      <alignment horizontal="center" vertical="center"/>
    </xf>
    <xf numFmtId="0" fontId="8" fillId="0" borderId="3" xfId="54" applyFont="1" applyBorder="1" applyAlignment="1">
      <alignment horizontal="center" vertical="center"/>
    </xf>
    <xf numFmtId="0" fontId="0" fillId="0" borderId="2" xfId="54" applyBorder="1" applyAlignment="1">
      <alignment horizontal="center"/>
    </xf>
    <xf numFmtId="0" fontId="5" fillId="0" borderId="7" xfId="54" applyFont="1" applyBorder="1" applyAlignment="1">
      <alignment horizontal="center" vertical="center"/>
    </xf>
    <xf numFmtId="0" fontId="0" fillId="0" borderId="0" xfId="54" applyAlignment="1">
      <alignment horizontal="left"/>
    </xf>
    <xf numFmtId="0" fontId="3" fillId="4" borderId="3" xfId="54" applyFont="1" applyFill="1" applyBorder="1" applyAlignment="1">
      <alignment horizontal="left" vertical="center"/>
    </xf>
    <xf numFmtId="0" fontId="3" fillId="4" borderId="4" xfId="54" applyFont="1" applyFill="1" applyBorder="1" applyAlignment="1">
      <alignment horizontal="left" vertical="center"/>
    </xf>
    <xf numFmtId="0" fontId="8" fillId="0" borderId="2" xfId="54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4" applyNumberFormat="1" applyFont="1" applyBorder="1" applyAlignment="1">
      <alignment horizontal="center"/>
    </xf>
    <xf numFmtId="9" fontId="8" fillId="0" borderId="2" xfId="54" applyNumberFormat="1" applyFont="1" applyBorder="1" applyAlignment="1">
      <alignment horizontal="center"/>
    </xf>
    <xf numFmtId="0" fontId="8" fillId="0" borderId="2" xfId="54" applyFont="1" applyBorder="1" applyAlignment="1">
      <alignment horizontal="left"/>
    </xf>
    <xf numFmtId="0" fontId="7" fillId="0" borderId="5" xfId="54" applyFont="1" applyBorder="1" applyAlignment="1">
      <alignment horizontal="left" vertical="top" wrapText="1"/>
    </xf>
    <xf numFmtId="0" fontId="7" fillId="0" borderId="6" xfId="54" applyFont="1" applyBorder="1" applyAlignment="1">
      <alignment horizontal="left" vertical="top" wrapText="1"/>
    </xf>
    <xf numFmtId="0" fontId="4" fillId="4" borderId="3" xfId="54" applyFont="1" applyFill="1" applyBorder="1" applyAlignment="1">
      <alignment horizontal="center" vertical="center"/>
    </xf>
    <xf numFmtId="0" fontId="3" fillId="4" borderId="3" xfId="54" applyFont="1" applyFill="1" applyBorder="1" applyAlignment="1">
      <alignment vertical="center" wrapText="1"/>
    </xf>
    <xf numFmtId="0" fontId="3" fillId="4" borderId="3" xfId="54" applyFont="1" applyFill="1" applyBorder="1" applyAlignment="1">
      <alignment horizontal="center" vertical="center" wrapText="1"/>
    </xf>
    <xf numFmtId="0" fontId="4" fillId="4" borderId="4" xfId="54" applyFont="1" applyFill="1" applyBorder="1" applyAlignment="1">
      <alignment horizontal="center" vertical="center"/>
    </xf>
    <xf numFmtId="0" fontId="3" fillId="4" borderId="4" xfId="54" applyFont="1" applyFill="1" applyBorder="1" applyAlignment="1">
      <alignment vertical="center" wrapText="1"/>
    </xf>
    <xf numFmtId="0" fontId="3" fillId="4" borderId="4" xfId="54" applyFont="1" applyFill="1" applyBorder="1" applyAlignment="1">
      <alignment horizontal="center" vertical="center" wrapText="1"/>
    </xf>
    <xf numFmtId="0" fontId="5" fillId="0" borderId="5" xfId="54" applyFont="1" applyBorder="1" applyAlignment="1">
      <alignment horizontal="center" vertical="center"/>
    </xf>
    <xf numFmtId="0" fontId="7" fillId="0" borderId="7" xfId="54" applyFont="1" applyBorder="1" applyAlignment="1">
      <alignment horizontal="left" vertical="top" wrapText="1"/>
    </xf>
    <xf numFmtId="0" fontId="14" fillId="3" borderId="0" xfId="52" applyFont="1" applyFill="1"/>
    <xf numFmtId="49" fontId="14" fillId="3" borderId="0" xfId="52" applyNumberFormat="1" applyFont="1" applyFill="1"/>
    <xf numFmtId="0" fontId="15" fillId="3" borderId="0" xfId="52" applyFont="1" applyFill="1" applyBorder="1" applyAlignment="1">
      <alignment horizontal="center"/>
    </xf>
    <xf numFmtId="0" fontId="16" fillId="3" borderId="0" xfId="52" applyFont="1" applyFill="1" applyBorder="1" applyAlignment="1">
      <alignment horizontal="center"/>
    </xf>
    <xf numFmtId="0" fontId="17" fillId="3" borderId="9" xfId="51" applyFont="1" applyFill="1" applyBorder="1" applyAlignment="1">
      <alignment horizontal="left" vertical="center"/>
    </xf>
    <xf numFmtId="0" fontId="14" fillId="3" borderId="10" xfId="51" applyFont="1" applyFill="1" applyBorder="1" applyAlignment="1">
      <alignment horizontal="center" vertical="center"/>
    </xf>
    <xf numFmtId="0" fontId="17" fillId="3" borderId="10" xfId="51" applyFont="1" applyFill="1" applyBorder="1" applyAlignment="1">
      <alignment vertical="center"/>
    </xf>
    <xf numFmtId="0" fontId="14" fillId="3" borderId="10" xfId="52" applyFont="1" applyFill="1" applyBorder="1" applyAlignment="1">
      <alignment horizontal="center"/>
    </xf>
    <xf numFmtId="0" fontId="17" fillId="3" borderId="11" xfId="52" applyFont="1" applyFill="1" applyBorder="1" applyAlignment="1" applyProtection="1">
      <alignment horizontal="center" vertical="center"/>
    </xf>
    <xf numFmtId="0" fontId="17" fillId="3" borderId="5" xfId="52" applyFont="1" applyFill="1" applyBorder="1" applyAlignment="1">
      <alignment horizontal="center" vertical="center"/>
    </xf>
    <xf numFmtId="0" fontId="17" fillId="3" borderId="6" xfId="52" applyFont="1" applyFill="1" applyBorder="1" applyAlignment="1">
      <alignment horizontal="center" vertical="center"/>
    </xf>
    <xf numFmtId="0" fontId="17" fillId="3" borderId="7" xfId="52" applyFont="1" applyFill="1" applyBorder="1" applyAlignment="1">
      <alignment horizontal="center" vertical="center"/>
    </xf>
    <xf numFmtId="0" fontId="17" fillId="3" borderId="12" xfId="52" applyFont="1" applyFill="1" applyBorder="1" applyAlignment="1" applyProtection="1">
      <alignment horizontal="center" vertical="center"/>
    </xf>
    <xf numFmtId="0" fontId="18" fillId="0" borderId="7" xfId="55" applyFont="1" applyFill="1" applyBorder="1" applyAlignment="1">
      <alignment horizontal="center"/>
    </xf>
    <xf numFmtId="0" fontId="18" fillId="0" borderId="2" xfId="55" applyFont="1" applyFill="1" applyBorder="1" applyAlignment="1">
      <alignment horizontal="center"/>
    </xf>
    <xf numFmtId="0" fontId="19" fillId="0" borderId="2" xfId="55" applyFont="1" applyFill="1" applyBorder="1" applyAlignment="1">
      <alignment horizontal="center"/>
    </xf>
    <xf numFmtId="0" fontId="17" fillId="3" borderId="13" xfId="52" applyFont="1" applyFill="1" applyBorder="1" applyAlignment="1" applyProtection="1">
      <alignment horizontal="center" vertical="center"/>
    </xf>
    <xf numFmtId="0" fontId="18" fillId="0" borderId="7" xfId="55" applyFont="1" applyBorder="1" applyAlignment="1">
      <alignment horizontal="center"/>
    </xf>
    <xf numFmtId="0" fontId="18" fillId="0" borderId="2" xfId="55" applyFont="1" applyBorder="1" applyAlignment="1">
      <alignment horizontal="center"/>
    </xf>
    <xf numFmtId="0" fontId="19" fillId="0" borderId="2" xfId="55" applyFont="1" applyBorder="1" applyAlignment="1">
      <alignment horizontal="center"/>
    </xf>
    <xf numFmtId="176" fontId="20" fillId="0" borderId="2" xfId="55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176" fontId="21" fillId="0" borderId="2" xfId="55" applyNumberFormat="1" applyFont="1" applyBorder="1" applyAlignment="1">
      <alignment horizontal="center"/>
    </xf>
    <xf numFmtId="0" fontId="18" fillId="5" borderId="2" xfId="55" applyFont="1" applyFill="1" applyBorder="1" applyAlignment="1">
      <alignment horizontal="center"/>
    </xf>
    <xf numFmtId="176" fontId="20" fillId="5" borderId="2" xfId="55" applyNumberFormat="1" applyFont="1" applyFill="1" applyBorder="1" applyAlignment="1">
      <alignment horizontal="center"/>
    </xf>
    <xf numFmtId="0" fontId="19" fillId="5" borderId="2" xfId="0" applyNumberFormat="1" applyFont="1" applyFill="1" applyBorder="1" applyAlignment="1">
      <alignment horizontal="center" vertical="center"/>
    </xf>
    <xf numFmtId="0" fontId="18" fillId="3" borderId="2" xfId="55" applyFont="1" applyFill="1" applyBorder="1" applyAlignment="1">
      <alignment horizontal="center"/>
    </xf>
    <xf numFmtId="176" fontId="20" fillId="3" borderId="2" xfId="55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176" fontId="21" fillId="3" borderId="2" xfId="55" applyNumberFormat="1" applyFont="1" applyFill="1" applyBorder="1" applyAlignment="1">
      <alignment horizontal="center"/>
    </xf>
    <xf numFmtId="0" fontId="20" fillId="3" borderId="0" xfId="55" applyFont="1" applyFill="1" applyAlignment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2" xfId="57" applyNumberFormat="1" applyFont="1" applyFill="1" applyBorder="1" applyAlignment="1">
      <alignment horizontal="center" vertical="center" wrapText="1"/>
    </xf>
    <xf numFmtId="49" fontId="19" fillId="3" borderId="4" xfId="56" applyNumberFormat="1" applyFont="1" applyFill="1" applyBorder="1" applyAlignment="1">
      <alignment horizontal="center" vertical="center"/>
    </xf>
    <xf numFmtId="0" fontId="14" fillId="3" borderId="2" xfId="52" applyFont="1" applyFill="1" applyBorder="1" applyAlignment="1"/>
    <xf numFmtId="49" fontId="14" fillId="3" borderId="2" xfId="52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right"/>
    </xf>
    <xf numFmtId="49" fontId="14" fillId="3" borderId="2" xfId="52" applyNumberFormat="1" applyFont="1" applyFill="1" applyBorder="1" applyAlignment="1">
      <alignment horizontal="right" vertical="center"/>
    </xf>
    <xf numFmtId="0" fontId="14" fillId="3" borderId="2" xfId="52" applyFont="1" applyFill="1" applyBorder="1" applyAlignment="1">
      <alignment horizontal="center"/>
    </xf>
    <xf numFmtId="0" fontId="17" fillId="3" borderId="0" xfId="52" applyFont="1" applyFill="1"/>
    <xf numFmtId="0" fontId="0" fillId="3" borderId="0" xfId="53" applyFont="1" applyFill="1">
      <alignment vertical="center"/>
    </xf>
    <xf numFmtId="49" fontId="16" fillId="3" borderId="0" xfId="52" applyNumberFormat="1" applyFont="1" applyFill="1" applyBorder="1" applyAlignment="1">
      <alignment horizontal="center"/>
    </xf>
    <xf numFmtId="0" fontId="17" fillId="3" borderId="10" xfId="51" applyFont="1" applyFill="1" applyBorder="1" applyAlignment="1">
      <alignment horizontal="left" vertical="center"/>
    </xf>
    <xf numFmtId="49" fontId="14" fillId="3" borderId="10" xfId="51" applyNumberFormat="1" applyFont="1" applyFill="1" applyBorder="1" applyAlignment="1">
      <alignment horizontal="center" vertical="center"/>
    </xf>
    <xf numFmtId="49" fontId="14" fillId="3" borderId="14" xfId="51" applyNumberFormat="1" applyFont="1" applyFill="1" applyBorder="1" applyAlignment="1">
      <alignment horizontal="center" vertical="center"/>
    </xf>
    <xf numFmtId="0" fontId="17" fillId="3" borderId="2" xfId="52" applyFont="1" applyFill="1" applyBorder="1" applyAlignment="1" applyProtection="1">
      <alignment horizontal="center" vertical="center"/>
    </xf>
    <xf numFmtId="49" fontId="17" fillId="3" borderId="2" xfId="52" applyNumberFormat="1" applyFont="1" applyFill="1" applyBorder="1" applyAlignment="1" applyProtection="1">
      <alignment horizontal="center" vertical="center"/>
    </xf>
    <xf numFmtId="49" fontId="17" fillId="3" borderId="5" xfId="52" applyNumberFormat="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>
      <alignment horizontal="center" vertical="center"/>
    </xf>
    <xf numFmtId="49" fontId="17" fillId="3" borderId="5" xfId="53" applyNumberFormat="1" applyFont="1" applyFill="1" applyBorder="1" applyAlignment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4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7" fillId="3" borderId="0" xfId="52" applyNumberFormat="1" applyFont="1" applyFill="1"/>
    <xf numFmtId="49" fontId="14" fillId="3" borderId="15" xfId="51" applyNumberFormat="1" applyFont="1" applyFill="1" applyBorder="1" applyAlignment="1">
      <alignment horizontal="center" vertical="center"/>
    </xf>
    <xf numFmtId="49" fontId="17" fillId="3" borderId="16" xfId="52" applyNumberFormat="1" applyFont="1" applyFill="1" applyBorder="1" applyAlignment="1" applyProtection="1">
      <alignment horizontal="center" vertical="center"/>
    </xf>
    <xf numFmtId="0" fontId="11" fillId="0" borderId="0" xfId="51" applyFill="1" applyAlignment="1">
      <alignment horizontal="left" vertical="center"/>
    </xf>
    <xf numFmtId="0" fontId="11" fillId="0" borderId="0" xfId="51" applyFill="1" applyBorder="1" applyAlignment="1">
      <alignment horizontal="left" vertical="center"/>
    </xf>
    <xf numFmtId="0" fontId="11" fillId="0" borderId="0" xfId="51" applyFont="1" applyFill="1" applyAlignment="1">
      <alignment horizontal="left" vertical="center"/>
    </xf>
    <xf numFmtId="0" fontId="22" fillId="0" borderId="17" xfId="51" applyFont="1" applyFill="1" applyBorder="1" applyAlignment="1">
      <alignment horizontal="center" vertical="top"/>
    </xf>
    <xf numFmtId="0" fontId="23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center" vertical="center"/>
    </xf>
    <xf numFmtId="0" fontId="23" fillId="0" borderId="19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vertical="center"/>
    </xf>
    <xf numFmtId="0" fontId="23" fillId="0" borderId="19" xfId="51" applyFont="1" applyFill="1" applyBorder="1" applyAlignment="1">
      <alignment vertical="center"/>
    </xf>
    <xf numFmtId="0" fontId="25" fillId="0" borderId="19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vertical="center"/>
    </xf>
    <xf numFmtId="0" fontId="24" fillId="0" borderId="21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vertical="center"/>
    </xf>
    <xf numFmtId="58" fontId="25" fillId="0" borderId="21" xfId="51" applyNumberFormat="1" applyFont="1" applyFill="1" applyBorder="1" applyAlignment="1">
      <alignment horizontal="center" vertical="center" wrapText="1"/>
    </xf>
    <xf numFmtId="0" fontId="25" fillId="0" borderId="21" xfId="51" applyFont="1" applyFill="1" applyBorder="1" applyAlignment="1">
      <alignment horizontal="center" vertical="center" wrapText="1"/>
    </xf>
    <xf numFmtId="0" fontId="23" fillId="0" borderId="21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right" vertical="center"/>
    </xf>
    <xf numFmtId="0" fontId="23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vertical="center"/>
    </xf>
    <xf numFmtId="0" fontId="24" fillId="0" borderId="23" xfId="51" applyFont="1" applyFill="1" applyBorder="1" applyAlignment="1">
      <alignment horizontal="right" vertical="center"/>
    </xf>
    <xf numFmtId="0" fontId="23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vertical="center"/>
    </xf>
    <xf numFmtId="0" fontId="25" fillId="0" borderId="23" xfId="51" applyFont="1" applyFill="1" applyBorder="1" applyAlignment="1">
      <alignment horizontal="left" vertical="center"/>
    </xf>
    <xf numFmtId="0" fontId="23" fillId="0" borderId="23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3" fillId="0" borderId="18" xfId="51" applyFont="1" applyFill="1" applyBorder="1" applyAlignment="1">
      <alignment vertical="center"/>
    </xf>
    <xf numFmtId="0" fontId="23" fillId="0" borderId="24" xfId="51" applyFont="1" applyFill="1" applyBorder="1" applyAlignment="1">
      <alignment horizontal="left" vertical="center"/>
    </xf>
    <xf numFmtId="0" fontId="23" fillId="0" borderId="25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horizontal="left" vertical="center"/>
    </xf>
    <xf numFmtId="0" fontId="25" fillId="0" borderId="21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center" vertical="center"/>
    </xf>
    <xf numFmtId="0" fontId="25" fillId="0" borderId="27" xfId="51" applyFont="1" applyFill="1" applyBorder="1" applyAlignment="1">
      <alignment horizontal="center" vertical="center"/>
    </xf>
    <xf numFmtId="0" fontId="26" fillId="0" borderId="28" xfId="51" applyFont="1" applyFill="1" applyBorder="1" applyAlignment="1">
      <alignment horizontal="left" vertical="center"/>
    </xf>
    <xf numFmtId="0" fontId="26" fillId="0" borderId="27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3" fillId="0" borderId="19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 wrapText="1"/>
    </xf>
    <xf numFmtId="0" fontId="25" fillId="0" borderId="21" xfId="51" applyFont="1" applyFill="1" applyBorder="1" applyAlignment="1">
      <alignment horizontal="left" vertical="center" wrapText="1"/>
    </xf>
    <xf numFmtId="0" fontId="23" fillId="0" borderId="22" xfId="51" applyFont="1" applyFill="1" applyBorder="1" applyAlignment="1">
      <alignment horizontal="left" vertical="center"/>
    </xf>
    <xf numFmtId="0" fontId="11" fillId="0" borderId="23" xfId="51" applyFill="1" applyBorder="1" applyAlignment="1">
      <alignment horizontal="center" vertical="center"/>
    </xf>
    <xf numFmtId="0" fontId="23" fillId="0" borderId="29" xfId="51" applyFont="1" applyFill="1" applyBorder="1" applyAlignment="1">
      <alignment horizontal="center" vertical="center"/>
    </xf>
    <xf numFmtId="0" fontId="23" fillId="0" borderId="30" xfId="51" applyFont="1" applyFill="1" applyBorder="1" applyAlignment="1">
      <alignment horizontal="left" vertical="center"/>
    </xf>
    <xf numFmtId="0" fontId="11" fillId="0" borderId="28" xfId="51" applyFont="1" applyFill="1" applyBorder="1" applyAlignment="1">
      <alignment horizontal="left" vertical="center"/>
    </xf>
    <xf numFmtId="0" fontId="11" fillId="0" borderId="27" xfId="51" applyFont="1" applyFill="1" applyBorder="1" applyAlignment="1">
      <alignment horizontal="left" vertical="center"/>
    </xf>
    <xf numFmtId="0" fontId="27" fillId="0" borderId="28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25" fillId="0" borderId="32" xfId="51" applyFont="1" applyFill="1" applyBorder="1" applyAlignment="1">
      <alignment horizontal="left" vertical="center"/>
    </xf>
    <xf numFmtId="0" fontId="26" fillId="0" borderId="18" xfId="51" applyFont="1" applyFill="1" applyBorder="1" applyAlignment="1">
      <alignment horizontal="left" vertical="center"/>
    </xf>
    <xf numFmtId="0" fontId="26" fillId="0" borderId="19" xfId="51" applyFont="1" applyFill="1" applyBorder="1" applyAlignment="1">
      <alignment horizontal="left" vertical="center"/>
    </xf>
    <xf numFmtId="0" fontId="23" fillId="0" borderId="26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5" fillId="0" borderId="23" xfId="51" applyFont="1" applyFill="1" applyBorder="1" applyAlignment="1">
      <alignment horizontal="center" vertical="center"/>
    </xf>
    <xf numFmtId="58" fontId="25" fillId="0" borderId="23" xfId="51" applyNumberFormat="1" applyFont="1" applyFill="1" applyBorder="1" applyAlignment="1">
      <alignment vertical="center"/>
    </xf>
    <xf numFmtId="0" fontId="23" fillId="0" borderId="23" xfId="51" applyFont="1" applyFill="1" applyBorder="1" applyAlignment="1">
      <alignment horizontal="center" vertical="center"/>
    </xf>
    <xf numFmtId="0" fontId="25" fillId="0" borderId="34" xfId="51" applyFont="1" applyFill="1" applyBorder="1" applyAlignment="1">
      <alignment horizontal="center" vertical="center"/>
    </xf>
    <xf numFmtId="0" fontId="23" fillId="0" borderId="35" xfId="51" applyFont="1" applyFill="1" applyBorder="1" applyAlignment="1">
      <alignment horizontal="center" vertical="center"/>
    </xf>
    <xf numFmtId="0" fontId="25" fillId="0" borderId="35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23" fillId="0" borderId="37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center" vertical="center"/>
    </xf>
    <xf numFmtId="0" fontId="26" fillId="0" borderId="38" xfId="51" applyFont="1" applyFill="1" applyBorder="1" applyAlignment="1">
      <alignment horizontal="left" vertical="center"/>
    </xf>
    <xf numFmtId="0" fontId="23" fillId="0" borderId="34" xfId="51" applyFont="1" applyFill="1" applyBorder="1" applyAlignment="1">
      <alignment horizontal="left" vertical="center"/>
    </xf>
    <xf numFmtId="0" fontId="23" fillId="0" borderId="35" xfId="51" applyFont="1" applyFill="1" applyBorder="1" applyAlignment="1">
      <alignment horizontal="left" vertical="center"/>
    </xf>
    <xf numFmtId="0" fontId="25" fillId="0" borderId="38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left" vertical="center" wrapText="1"/>
    </xf>
    <xf numFmtId="0" fontId="11" fillId="0" borderId="36" xfId="51" applyFill="1" applyBorder="1" applyAlignment="1">
      <alignment horizontal="center" vertical="center"/>
    </xf>
    <xf numFmtId="0" fontId="11" fillId="0" borderId="38" xfId="51" applyFont="1" applyFill="1" applyBorder="1" applyAlignment="1">
      <alignment horizontal="left" vertical="center"/>
    </xf>
    <xf numFmtId="0" fontId="25" fillId="0" borderId="39" xfId="51" applyFont="1" applyFill="1" applyBorder="1" applyAlignment="1">
      <alignment horizontal="left" vertical="center"/>
    </xf>
    <xf numFmtId="0" fontId="26" fillId="0" borderId="34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center" vertical="center"/>
    </xf>
    <xf numFmtId="0" fontId="18" fillId="0" borderId="4" xfId="55" applyFont="1" applyFill="1" applyBorder="1" applyAlignment="1">
      <alignment horizontal="center"/>
    </xf>
    <xf numFmtId="176" fontId="20" fillId="0" borderId="2" xfId="55" applyNumberFormat="1" applyFont="1" applyFill="1" applyBorder="1" applyAlignment="1">
      <alignment horizontal="center"/>
    </xf>
    <xf numFmtId="176" fontId="21" fillId="0" borderId="2" xfId="55" applyNumberFormat="1" applyFont="1" applyFill="1" applyBorder="1" applyAlignment="1">
      <alignment horizontal="center"/>
    </xf>
    <xf numFmtId="49" fontId="19" fillId="6" borderId="4" xfId="56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0" fontId="19" fillId="7" borderId="2" xfId="0" applyNumberFormat="1" applyFont="1" applyFill="1" applyBorder="1" applyAlignment="1">
      <alignment horizontal="center" vertical="center"/>
    </xf>
    <xf numFmtId="176" fontId="28" fillId="0" borderId="2" xfId="55" applyNumberFormat="1" applyFont="1" applyFill="1" applyBorder="1" applyAlignment="1">
      <alignment horizontal="center"/>
    </xf>
    <xf numFmtId="176" fontId="29" fillId="0" borderId="2" xfId="55" applyNumberFormat="1" applyFont="1" applyFill="1" applyBorder="1" applyAlignment="1">
      <alignment horizontal="center"/>
    </xf>
    <xf numFmtId="176" fontId="21" fillId="5" borderId="2" xfId="55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177" fontId="20" fillId="0" borderId="2" xfId="55" applyNumberFormat="1" applyFont="1" applyFill="1" applyBorder="1" applyAlignment="1">
      <alignment horizontal="center"/>
    </xf>
    <xf numFmtId="177" fontId="21" fillId="0" borderId="2" xfId="55" applyNumberFormat="1" applyFont="1" applyFill="1" applyBorder="1" applyAlignment="1">
      <alignment horizontal="center"/>
    </xf>
    <xf numFmtId="0" fontId="18" fillId="0" borderId="5" xfId="55" applyFont="1" applyBorder="1" applyAlignment="1">
      <alignment horizontal="center"/>
    </xf>
    <xf numFmtId="0" fontId="17" fillId="3" borderId="0" xfId="52" applyFont="1" applyFill="1" applyBorder="1" applyAlignment="1">
      <alignment horizontal="center"/>
    </xf>
    <xf numFmtId="0" fontId="14" fillId="3" borderId="0" xfId="52" applyFont="1" applyFill="1" applyBorder="1" applyAlignment="1">
      <alignment horizontal="center"/>
    </xf>
    <xf numFmtId="176" fontId="20" fillId="7" borderId="2" xfId="55" applyNumberFormat="1" applyFont="1" applyFill="1" applyBorder="1" applyAlignment="1">
      <alignment horizontal="center"/>
    </xf>
    <xf numFmtId="176" fontId="21" fillId="7" borderId="2" xfId="55" applyNumberFormat="1" applyFont="1" applyFill="1" applyBorder="1" applyAlignment="1">
      <alignment horizontal="center"/>
    </xf>
    <xf numFmtId="0" fontId="20" fillId="0" borderId="0" xfId="55" applyFont="1" applyFill="1" applyAlignment="1"/>
    <xf numFmtId="0" fontId="18" fillId="7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" xfId="57" applyNumberFormat="1" applyFont="1" applyFill="1" applyBorder="1" applyAlignment="1">
      <alignment horizontal="center" vertical="center" wrapText="1"/>
    </xf>
    <xf numFmtId="49" fontId="19" fillId="0" borderId="4" xfId="56" applyNumberFormat="1" applyFont="1" applyFill="1" applyBorder="1" applyAlignment="1">
      <alignment horizontal="center" vertical="center"/>
    </xf>
    <xf numFmtId="0" fontId="30" fillId="0" borderId="5" xfId="53" applyFont="1" applyFill="1" applyBorder="1" applyAlignment="1">
      <alignment horizontal="left"/>
    </xf>
    <xf numFmtId="0" fontId="30" fillId="0" borderId="6" xfId="53" applyFont="1" applyFill="1" applyBorder="1" applyAlignment="1">
      <alignment horizontal="left"/>
    </xf>
    <xf numFmtId="0" fontId="30" fillId="0" borderId="7" xfId="53" applyFont="1" applyFill="1" applyBorder="1" applyAlignment="1">
      <alignment horizontal="left"/>
    </xf>
    <xf numFmtId="0" fontId="14" fillId="3" borderId="40" xfId="52" applyFont="1" applyFill="1" applyBorder="1" applyAlignment="1"/>
    <xf numFmtId="0" fontId="17" fillId="3" borderId="40" xfId="51" applyFont="1" applyFill="1" applyBorder="1" applyAlignment="1">
      <alignment horizontal="left" vertical="center"/>
    </xf>
    <xf numFmtId="0" fontId="14" fillId="3" borderId="40" xfId="51" applyFont="1" applyFill="1" applyBorder="1" applyAlignment="1">
      <alignment horizontal="center" vertical="center"/>
    </xf>
    <xf numFmtId="0" fontId="14" fillId="3" borderId="41" xfId="51" applyFont="1" applyFill="1" applyBorder="1" applyAlignment="1">
      <alignment horizontal="center" vertical="center"/>
    </xf>
    <xf numFmtId="0" fontId="17" fillId="3" borderId="42" xfId="52" applyFont="1" applyFill="1" applyBorder="1" applyAlignment="1" applyProtection="1">
      <alignment horizontal="center" vertical="center"/>
    </xf>
    <xf numFmtId="0" fontId="14" fillId="3" borderId="42" xfId="52" applyFont="1" applyFill="1" applyBorder="1" applyAlignment="1" applyProtection="1">
      <alignment horizontal="center" vertical="center"/>
    </xf>
    <xf numFmtId="0" fontId="18" fillId="0" borderId="42" xfId="55" applyFont="1" applyFill="1" applyBorder="1" applyAlignment="1">
      <alignment horizontal="center"/>
    </xf>
    <xf numFmtId="49" fontId="11" fillId="3" borderId="2" xfId="53" applyNumberFormat="1" applyFont="1" applyFill="1" applyBorder="1" applyAlignment="1">
      <alignment horizontal="center" vertical="center"/>
    </xf>
    <xf numFmtId="49" fontId="14" fillId="3" borderId="42" xfId="53" applyNumberFormat="1" applyFont="1" applyFill="1" applyBorder="1" applyAlignment="1">
      <alignment horizontal="center" vertical="center"/>
    </xf>
    <xf numFmtId="49" fontId="17" fillId="3" borderId="6" xfId="53" applyNumberFormat="1" applyFont="1" applyFill="1" applyBorder="1" applyAlignment="1">
      <alignment horizontal="left" vertical="center"/>
    </xf>
    <xf numFmtId="49" fontId="17" fillId="3" borderId="43" xfId="53" applyNumberFormat="1" applyFont="1" applyFill="1" applyBorder="1" applyAlignment="1">
      <alignment horizontal="left" vertical="center"/>
    </xf>
    <xf numFmtId="49" fontId="14" fillId="3" borderId="5" xfId="53" applyNumberFormat="1" applyFont="1" applyFill="1" applyBorder="1" applyAlignment="1">
      <alignment horizontal="left" vertical="center"/>
    </xf>
    <xf numFmtId="49" fontId="14" fillId="3" borderId="6" xfId="53" applyNumberFormat="1" applyFont="1" applyFill="1" applyBorder="1" applyAlignment="1">
      <alignment horizontal="left" vertical="center"/>
    </xf>
    <xf numFmtId="49" fontId="14" fillId="3" borderId="43" xfId="53" applyNumberFormat="1" applyFont="1" applyFill="1" applyBorder="1" applyAlignment="1">
      <alignment horizontal="left" vertical="center"/>
    </xf>
    <xf numFmtId="0" fontId="14" fillId="3" borderId="44" xfId="52" applyFont="1" applyFill="1" applyBorder="1" applyAlignment="1"/>
    <xf numFmtId="14" fontId="17" fillId="3" borderId="0" xfId="52" applyNumberFormat="1" applyFont="1" applyFill="1"/>
    <xf numFmtId="0" fontId="11" fillId="0" borderId="0" xfId="51" applyFont="1" applyAlignment="1">
      <alignment horizontal="left" vertical="center"/>
    </xf>
    <xf numFmtId="0" fontId="31" fillId="0" borderId="17" xfId="51" applyFont="1" applyBorder="1" applyAlignment="1">
      <alignment horizontal="center" vertical="top"/>
    </xf>
    <xf numFmtId="0" fontId="27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center" vertical="center"/>
    </xf>
    <xf numFmtId="0" fontId="27" fillId="0" borderId="46" xfId="51" applyFont="1" applyBorder="1" applyAlignment="1">
      <alignment horizontal="center" vertical="center"/>
    </xf>
    <xf numFmtId="0" fontId="26" fillId="0" borderId="46" xfId="51" applyFont="1" applyBorder="1" applyAlignment="1">
      <alignment horizontal="left" vertical="center"/>
    </xf>
    <xf numFmtId="0" fontId="26" fillId="0" borderId="18" xfId="51" applyFont="1" applyBorder="1" applyAlignment="1">
      <alignment horizontal="center" vertical="center"/>
    </xf>
    <xf numFmtId="0" fontId="26" fillId="0" borderId="19" xfId="51" applyFont="1" applyBorder="1" applyAlignment="1">
      <alignment horizontal="center" vertical="center"/>
    </xf>
    <xf numFmtId="0" fontId="26" fillId="0" borderId="34" xfId="51" applyFont="1" applyBorder="1" applyAlignment="1">
      <alignment horizontal="center" vertical="center"/>
    </xf>
    <xf numFmtId="0" fontId="27" fillId="0" borderId="18" xfId="51" applyFont="1" applyBorder="1" applyAlignment="1">
      <alignment horizontal="center" vertical="center"/>
    </xf>
    <xf numFmtId="0" fontId="27" fillId="0" borderId="19" xfId="51" applyFont="1" applyBorder="1" applyAlignment="1">
      <alignment horizontal="center" vertical="center"/>
    </xf>
    <xf numFmtId="0" fontId="27" fillId="0" borderId="34" xfId="51" applyFont="1" applyBorder="1" applyAlignment="1">
      <alignment horizontal="center" vertical="center"/>
    </xf>
    <xf numFmtId="0" fontId="26" fillId="0" borderId="20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0" fontId="24" fillId="0" borderId="35" xfId="51" applyFont="1" applyBorder="1" applyAlignment="1">
      <alignment horizontal="left" vertical="center"/>
    </xf>
    <xf numFmtId="0" fontId="26" fillId="0" borderId="21" xfId="51" applyFont="1" applyBorder="1" applyAlignment="1">
      <alignment horizontal="left" vertical="center"/>
    </xf>
    <xf numFmtId="14" fontId="24" fillId="0" borderId="21" xfId="51" applyNumberFormat="1" applyFont="1" applyBorder="1" applyAlignment="1">
      <alignment horizontal="center" vertical="center"/>
    </xf>
    <xf numFmtId="14" fontId="24" fillId="0" borderId="35" xfId="51" applyNumberFormat="1" applyFont="1" applyBorder="1" applyAlignment="1">
      <alignment horizontal="center" vertical="center"/>
    </xf>
    <xf numFmtId="0" fontId="26" fillId="0" borderId="20" xfId="51" applyFont="1" applyBorder="1" applyAlignment="1">
      <alignment vertical="center"/>
    </xf>
    <xf numFmtId="0" fontId="24" fillId="0" borderId="21" xfId="51" applyFont="1" applyBorder="1" applyAlignment="1">
      <alignment vertical="center"/>
    </xf>
    <xf numFmtId="0" fontId="24" fillId="0" borderId="35" xfId="51" applyFont="1" applyBorder="1" applyAlignment="1">
      <alignment vertical="center"/>
    </xf>
    <xf numFmtId="0" fontId="26" fillId="0" borderId="21" xfId="51" applyFont="1" applyBorder="1" applyAlignment="1">
      <alignment vertical="center"/>
    </xf>
    <xf numFmtId="14" fontId="24" fillId="0" borderId="21" xfId="51" applyNumberFormat="1" applyFont="1" applyFill="1" applyBorder="1" applyAlignment="1">
      <alignment horizontal="center" vertical="center"/>
    </xf>
    <xf numFmtId="14" fontId="24" fillId="0" borderId="35" xfId="51" applyNumberFormat="1" applyFont="1" applyFill="1" applyBorder="1" applyAlignment="1">
      <alignment horizontal="center" vertical="center"/>
    </xf>
    <xf numFmtId="0" fontId="26" fillId="0" borderId="20" xfId="51" applyFont="1" applyBorder="1" applyAlignment="1">
      <alignment horizontal="center" vertical="center"/>
    </xf>
    <xf numFmtId="0" fontId="24" fillId="0" borderId="26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11" fillId="0" borderId="21" xfId="51" applyFont="1" applyBorder="1" applyAlignment="1">
      <alignment vertical="center"/>
    </xf>
    <xf numFmtId="0" fontId="24" fillId="0" borderId="20" xfId="51" applyFont="1" applyBorder="1" applyAlignment="1">
      <alignment horizontal="left" vertical="center"/>
    </xf>
    <xf numFmtId="0" fontId="32" fillId="0" borderId="22" xfId="51" applyFont="1" applyBorder="1" applyAlignment="1">
      <alignment vertical="center"/>
    </xf>
    <xf numFmtId="0" fontId="24" fillId="0" borderId="23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6" fillId="0" borderId="22" xfId="51" applyFont="1" applyBorder="1" applyAlignment="1">
      <alignment horizontal="left" vertical="center"/>
    </xf>
    <xf numFmtId="0" fontId="26" fillId="0" borderId="23" xfId="51" applyFont="1" applyBorder="1" applyAlignment="1">
      <alignment horizontal="left" vertical="center"/>
    </xf>
    <xf numFmtId="14" fontId="24" fillId="0" borderId="23" xfId="51" applyNumberFormat="1" applyFont="1" applyFill="1" applyBorder="1" applyAlignment="1">
      <alignment horizontal="center" vertical="center"/>
    </xf>
    <xf numFmtId="14" fontId="24" fillId="0" borderId="36" xfId="51" applyNumberFormat="1" applyFont="1" applyFill="1" applyBorder="1" applyAlignment="1">
      <alignment horizontal="center" vertical="center"/>
    </xf>
    <xf numFmtId="0" fontId="27" fillId="0" borderId="0" xfId="51" applyFont="1" applyBorder="1" applyAlignment="1">
      <alignment horizontal="left" vertical="center"/>
    </xf>
    <xf numFmtId="0" fontId="26" fillId="0" borderId="18" xfId="51" applyFont="1" applyBorder="1" applyAlignment="1">
      <alignment vertical="center"/>
    </xf>
    <xf numFmtId="0" fontId="11" fillId="0" borderId="19" xfId="51" applyFont="1" applyBorder="1" applyAlignment="1">
      <alignment horizontal="left" vertical="center"/>
    </xf>
    <xf numFmtId="0" fontId="24" fillId="0" borderId="19" xfId="51" applyFont="1" applyBorder="1" applyAlignment="1">
      <alignment horizontal="left" vertical="center"/>
    </xf>
    <xf numFmtId="0" fontId="11" fillId="0" borderId="19" xfId="51" applyFont="1" applyBorder="1" applyAlignment="1">
      <alignment vertical="center"/>
    </xf>
    <xf numFmtId="0" fontId="26" fillId="0" borderId="19" xfId="51" applyFont="1" applyBorder="1" applyAlignment="1">
      <alignment vertical="center"/>
    </xf>
    <xf numFmtId="0" fontId="11" fillId="0" borderId="21" xfId="51" applyFont="1" applyBorder="1" applyAlignment="1">
      <alignment horizontal="left" vertical="center"/>
    </xf>
    <xf numFmtId="0" fontId="26" fillId="0" borderId="0" xfId="51" applyFont="1" applyBorder="1" applyAlignment="1">
      <alignment horizontal="left" vertical="center"/>
    </xf>
    <xf numFmtId="0" fontId="25" fillId="0" borderId="18" xfId="51" applyFont="1" applyBorder="1" applyAlignment="1">
      <alignment horizontal="left" vertical="center"/>
    </xf>
    <xf numFmtId="0" fontId="25" fillId="0" borderId="1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4" fillId="0" borderId="22" xfId="51" applyFont="1" applyBorder="1" applyAlignment="1">
      <alignment horizontal="left" vertical="center"/>
    </xf>
    <xf numFmtId="0" fontId="24" fillId="0" borderId="23" xfId="5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0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left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21" xfId="51" applyFont="1" applyBorder="1" applyAlignment="1">
      <alignment horizontal="center" vertical="center"/>
    </xf>
    <xf numFmtId="0" fontId="23" fillId="0" borderId="21" xfId="51" applyFont="1" applyBorder="1" applyAlignment="1">
      <alignment horizontal="left" vertical="center"/>
    </xf>
    <xf numFmtId="0" fontId="26" fillId="0" borderId="31" xfId="51" applyFont="1" applyFill="1" applyBorder="1" applyAlignment="1">
      <alignment horizontal="left" vertical="center"/>
    </xf>
    <xf numFmtId="0" fontId="26" fillId="0" borderId="32" xfId="51" applyFont="1" applyFill="1" applyBorder="1" applyAlignment="1">
      <alignment horizontal="left" vertical="center"/>
    </xf>
    <xf numFmtId="0" fontId="27" fillId="0" borderId="0" xfId="51" applyFont="1" applyFill="1" applyBorder="1" applyAlignment="1">
      <alignment horizontal="left" vertical="center"/>
    </xf>
    <xf numFmtId="0" fontId="24" fillId="0" borderId="30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24" fillId="0" borderId="28" xfId="51" applyFont="1" applyFill="1" applyBorder="1" applyAlignment="1">
      <alignment horizontal="left" vertical="center"/>
    </xf>
    <xf numFmtId="0" fontId="24" fillId="0" borderId="27" xfId="51" applyFont="1" applyFill="1" applyBorder="1" applyAlignment="1">
      <alignment horizontal="left" vertical="center"/>
    </xf>
    <xf numFmtId="0" fontId="26" fillId="0" borderId="28" xfId="51" applyFont="1" applyBorder="1" applyAlignment="1">
      <alignment horizontal="left" vertical="center"/>
    </xf>
    <xf numFmtId="0" fontId="26" fillId="0" borderId="27" xfId="51" applyFont="1" applyBorder="1" applyAlignment="1">
      <alignment horizontal="left" vertical="center"/>
    </xf>
    <xf numFmtId="0" fontId="27" fillId="0" borderId="47" xfId="51" applyFont="1" applyBorder="1" applyAlignment="1">
      <alignment vertical="center"/>
    </xf>
    <xf numFmtId="0" fontId="24" fillId="0" borderId="48" xfId="51" applyFont="1" applyBorder="1" applyAlignment="1">
      <alignment horizontal="center" vertical="center"/>
    </xf>
    <xf numFmtId="0" fontId="27" fillId="0" borderId="48" xfId="51" applyFont="1" applyBorder="1" applyAlignment="1">
      <alignment vertical="center"/>
    </xf>
    <xf numFmtId="0" fontId="24" fillId="0" borderId="48" xfId="51" applyFont="1" applyBorder="1" applyAlignment="1">
      <alignment vertical="center"/>
    </xf>
    <xf numFmtId="58" fontId="11" fillId="0" borderId="48" xfId="51" applyNumberFormat="1" applyFont="1" applyBorder="1" applyAlignment="1">
      <alignment vertical="center"/>
    </xf>
    <xf numFmtId="0" fontId="27" fillId="0" borderId="48" xfId="51" applyFont="1" applyBorder="1" applyAlignment="1">
      <alignment horizontal="center" vertical="center"/>
    </xf>
    <xf numFmtId="0" fontId="27" fillId="0" borderId="49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50" xfId="51" applyFont="1" applyFill="1" applyBorder="1" applyAlignment="1">
      <alignment horizontal="center" vertical="center"/>
    </xf>
    <xf numFmtId="0" fontId="27" fillId="0" borderId="51" xfId="51" applyFont="1" applyFill="1" applyBorder="1" applyAlignment="1">
      <alignment horizontal="center" vertical="center"/>
    </xf>
    <xf numFmtId="0" fontId="27" fillId="0" borderId="22" xfId="51" applyFont="1" applyFill="1" applyBorder="1" applyAlignment="1">
      <alignment horizontal="center" vertical="center"/>
    </xf>
    <xf numFmtId="0" fontId="27" fillId="0" borderId="23" xfId="51" applyFont="1" applyFill="1" applyBorder="1" applyAlignment="1">
      <alignment horizontal="center" vertical="center"/>
    </xf>
    <xf numFmtId="0" fontId="11" fillId="0" borderId="46" xfId="51" applyFont="1" applyBorder="1" applyAlignment="1">
      <alignment horizontal="center" vertical="center"/>
    </xf>
    <xf numFmtId="0" fontId="11" fillId="0" borderId="52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36" xfId="51" applyFont="1" applyBorder="1" applyAlignment="1">
      <alignment horizontal="left" vertical="center"/>
    </xf>
    <xf numFmtId="0" fontId="24" fillId="0" borderId="34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23" fillId="0" borderId="26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3" fillId="0" borderId="35" xfId="51" applyFont="1" applyBorder="1" applyAlignment="1">
      <alignment horizontal="left" vertical="center"/>
    </xf>
    <xf numFmtId="0" fontId="26" fillId="0" borderId="39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4" fillId="0" borderId="38" xfId="51" applyFont="1" applyFill="1" applyBorder="1" applyAlignment="1">
      <alignment horizontal="left" vertical="center"/>
    </xf>
    <xf numFmtId="0" fontId="26" fillId="0" borderId="38" xfId="51" applyFont="1" applyBorder="1" applyAlignment="1">
      <alignment horizontal="left" vertical="center"/>
    </xf>
    <xf numFmtId="0" fontId="24" fillId="0" borderId="53" xfId="51" applyFont="1" applyBorder="1" applyAlignment="1">
      <alignment horizontal="center" vertical="center"/>
    </xf>
    <xf numFmtId="0" fontId="27" fillId="0" borderId="54" xfId="51" applyFont="1" applyFill="1" applyBorder="1" applyAlignment="1">
      <alignment horizontal="left" vertical="center"/>
    </xf>
    <xf numFmtId="0" fontId="27" fillId="0" borderId="55" xfId="51" applyFont="1" applyFill="1" applyBorder="1" applyAlignment="1">
      <alignment horizontal="center" vertical="center"/>
    </xf>
    <xf numFmtId="0" fontId="27" fillId="0" borderId="36" xfId="51" applyFont="1" applyFill="1" applyBorder="1" applyAlignment="1">
      <alignment horizontal="center" vertical="center"/>
    </xf>
    <xf numFmtId="0" fontId="11" fillId="0" borderId="48" xfId="51" applyFont="1" applyBorder="1" applyAlignment="1">
      <alignment horizontal="center" vertical="center"/>
    </xf>
    <xf numFmtId="0" fontId="11" fillId="0" borderId="53" xfId="51" applyFont="1" applyBorder="1" applyAlignment="1">
      <alignment horizontal="center" vertical="center"/>
    </xf>
    <xf numFmtId="0" fontId="30" fillId="3" borderId="2" xfId="0" applyFont="1" applyFill="1" applyBorder="1" applyAlignment="1">
      <alignment horizontal="lef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2" xfId="53" applyFont="1" applyFill="1" applyBorder="1" applyAlignment="1">
      <alignment horizontal="center" vertical="center"/>
    </xf>
    <xf numFmtId="0" fontId="17" fillId="3" borderId="42" xfId="53" applyFont="1" applyFill="1" applyBorder="1" applyAlignment="1">
      <alignment horizontal="center" vertical="center"/>
    </xf>
    <xf numFmtId="49" fontId="33" fillId="3" borderId="2" xfId="53" applyNumberFormat="1" applyFont="1" applyFill="1" applyBorder="1" applyAlignment="1">
      <alignment horizontal="center" vertical="center"/>
    </xf>
    <xf numFmtId="49" fontId="17" fillId="3" borderId="42" xfId="53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/>
    </xf>
    <xf numFmtId="49" fontId="14" fillId="3" borderId="44" xfId="53" applyNumberFormat="1" applyFont="1" applyFill="1" applyBorder="1" applyAlignment="1">
      <alignment horizontal="center" vertical="center"/>
    </xf>
    <xf numFmtId="49" fontId="14" fillId="3" borderId="56" xfId="52" applyNumberFormat="1" applyFont="1" applyFill="1" applyBorder="1" applyAlignment="1">
      <alignment horizontal="center"/>
    </xf>
    <xf numFmtId="0" fontId="11" fillId="0" borderId="0" xfId="51" applyFont="1" applyBorder="1" applyAlignment="1">
      <alignment horizontal="left" vertical="center"/>
    </xf>
    <xf numFmtId="0" fontId="34" fillId="0" borderId="17" xfId="51" applyFont="1" applyBorder="1" applyAlignment="1">
      <alignment horizontal="center" vertical="top"/>
    </xf>
    <xf numFmtId="0" fontId="27" fillId="0" borderId="18" xfId="51" applyFont="1" applyFill="1" applyBorder="1" applyAlignment="1">
      <alignment horizontal="center" vertical="center"/>
    </xf>
    <xf numFmtId="0" fontId="26" fillId="0" borderId="22" xfId="51" applyFont="1" applyFill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26" fillId="0" borderId="29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6" fillId="0" borderId="50" xfId="51" applyFont="1" applyBorder="1" applyAlignment="1">
      <alignment vertical="center"/>
    </xf>
    <xf numFmtId="0" fontId="11" fillId="0" borderId="51" xfId="51" applyFont="1" applyBorder="1" applyAlignment="1">
      <alignment horizontal="left" vertical="center"/>
    </xf>
    <xf numFmtId="0" fontId="24" fillId="0" borderId="51" xfId="51" applyFont="1" applyBorder="1" applyAlignment="1">
      <alignment horizontal="left" vertical="center"/>
    </xf>
    <xf numFmtId="0" fontId="11" fillId="0" borderId="51" xfId="51" applyFont="1" applyBorder="1" applyAlignment="1">
      <alignment vertical="center"/>
    </xf>
    <xf numFmtId="0" fontId="26" fillId="0" borderId="51" xfId="51" applyFont="1" applyBorder="1" applyAlignment="1">
      <alignment vertical="center"/>
    </xf>
    <xf numFmtId="0" fontId="26" fillId="0" borderId="50" xfId="51" applyFont="1" applyBorder="1" applyAlignment="1">
      <alignment horizontal="center" vertical="center"/>
    </xf>
    <xf numFmtId="0" fontId="24" fillId="0" borderId="51" xfId="51" applyFont="1" applyBorder="1" applyAlignment="1">
      <alignment horizontal="center" vertical="center"/>
    </xf>
    <xf numFmtId="0" fontId="26" fillId="0" borderId="51" xfId="51" applyFont="1" applyBorder="1" applyAlignment="1">
      <alignment horizontal="center" vertical="center"/>
    </xf>
    <xf numFmtId="0" fontId="11" fillId="0" borderId="51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11" fillId="0" borderId="21" xfId="51" applyFont="1" applyBorder="1" applyAlignment="1">
      <alignment horizontal="center" vertical="center"/>
    </xf>
    <xf numFmtId="0" fontId="26" fillId="0" borderId="31" xfId="51" applyFont="1" applyBorder="1" applyAlignment="1">
      <alignment horizontal="left" vertical="center" wrapText="1"/>
    </xf>
    <xf numFmtId="0" fontId="26" fillId="0" borderId="32" xfId="51" applyFont="1" applyBorder="1" applyAlignment="1">
      <alignment horizontal="left" vertical="center" wrapText="1"/>
    </xf>
    <xf numFmtId="0" fontId="26" fillId="0" borderId="50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35" fillId="0" borderId="58" xfId="51" applyFont="1" applyBorder="1" applyAlignment="1">
      <alignment horizontal="left" vertical="center" wrapText="1"/>
    </xf>
    <xf numFmtId="9" fontId="24" fillId="0" borderId="21" xfId="51" applyNumberFormat="1" applyFont="1" applyBorder="1" applyAlignment="1">
      <alignment horizontal="center" vertical="center"/>
    </xf>
    <xf numFmtId="0" fontId="27" fillId="0" borderId="49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9" fontId="24" fillId="0" borderId="30" xfId="51" applyNumberFormat="1" applyFont="1" applyBorder="1" applyAlignment="1">
      <alignment horizontal="left" vertical="center"/>
    </xf>
    <xf numFmtId="9" fontId="24" fillId="0" borderId="25" xfId="51" applyNumberFormat="1" applyFont="1" applyBorder="1" applyAlignment="1">
      <alignment horizontal="left" vertical="center"/>
    </xf>
    <xf numFmtId="9" fontId="24" fillId="0" borderId="31" xfId="51" applyNumberFormat="1" applyFont="1" applyBorder="1" applyAlignment="1">
      <alignment horizontal="left" vertical="center"/>
    </xf>
    <xf numFmtId="9" fontId="24" fillId="0" borderId="32" xfId="51" applyNumberFormat="1" applyFont="1" applyBorder="1" applyAlignment="1">
      <alignment horizontal="left" vertical="center"/>
    </xf>
    <xf numFmtId="0" fontId="23" fillId="0" borderId="50" xfId="51" applyFont="1" applyFill="1" applyBorder="1" applyAlignment="1">
      <alignment horizontal="left" vertical="center"/>
    </xf>
    <xf numFmtId="0" fontId="23" fillId="0" borderId="51" xfId="51" applyFont="1" applyFill="1" applyBorder="1" applyAlignment="1">
      <alignment horizontal="left" vertical="center"/>
    </xf>
    <xf numFmtId="0" fontId="23" fillId="0" borderId="59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7" fillId="0" borderId="29" xfId="51" applyFont="1" applyFill="1" applyBorder="1" applyAlignment="1">
      <alignment horizontal="left" vertical="center"/>
    </xf>
    <xf numFmtId="0" fontId="24" fillId="0" borderId="60" xfId="51" applyFont="1" applyFill="1" applyBorder="1" applyAlignment="1">
      <alignment horizontal="left" vertical="center"/>
    </xf>
    <xf numFmtId="0" fontId="24" fillId="0" borderId="61" xfId="51" applyFont="1" applyFill="1" applyBorder="1" applyAlignment="1">
      <alignment horizontal="left" vertical="center"/>
    </xf>
    <xf numFmtId="0" fontId="27" fillId="0" borderId="45" xfId="51" applyFont="1" applyBorder="1" applyAlignment="1">
      <alignment vertical="center"/>
    </xf>
    <xf numFmtId="0" fontId="36" fillId="0" borderId="48" xfId="51" applyFont="1" applyBorder="1" applyAlignment="1">
      <alignment horizontal="center" vertical="center"/>
    </xf>
    <xf numFmtId="0" fontId="27" fillId="0" borderId="46" xfId="51" applyFont="1" applyBorder="1" applyAlignment="1">
      <alignment vertical="center"/>
    </xf>
    <xf numFmtId="0" fontId="24" fillId="0" borderId="62" xfId="51" applyFont="1" applyBorder="1" applyAlignment="1">
      <alignment vertical="center"/>
    </xf>
    <xf numFmtId="0" fontId="27" fillId="0" borderId="62" xfId="51" applyFont="1" applyBorder="1" applyAlignment="1">
      <alignment vertical="center"/>
    </xf>
    <xf numFmtId="58" fontId="11" fillId="0" borderId="46" xfId="51" applyNumberFormat="1" applyFont="1" applyBorder="1" applyAlignment="1">
      <alignment vertical="center"/>
    </xf>
    <xf numFmtId="0" fontId="27" fillId="0" borderId="29" xfId="51" applyFont="1" applyBorder="1" applyAlignment="1">
      <alignment horizontal="center" vertical="center"/>
    </xf>
    <xf numFmtId="0" fontId="24" fillId="0" borderId="57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11" fillId="0" borderId="62" xfId="51" applyFont="1" applyBorder="1" applyAlignment="1">
      <alignment vertical="center"/>
    </xf>
    <xf numFmtId="0" fontId="27" fillId="0" borderId="19" xfId="51" applyFont="1" applyFill="1" applyBorder="1" applyAlignment="1">
      <alignment horizontal="center" vertical="center"/>
    </xf>
    <xf numFmtId="0" fontId="27" fillId="0" borderId="34" xfId="51" applyFont="1" applyFill="1" applyBorder="1" applyAlignment="1">
      <alignment horizontal="center" vertical="center"/>
    </xf>
    <xf numFmtId="0" fontId="26" fillId="0" borderId="21" xfId="51" applyFont="1" applyFill="1" applyBorder="1" applyAlignment="1">
      <alignment horizontal="left" vertical="center"/>
    </xf>
    <xf numFmtId="0" fontId="26" fillId="0" borderId="23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4" fillId="0" borderId="36" xfId="51" applyFont="1" applyFill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6" fillId="0" borderId="0" xfId="51" applyFont="1" applyBorder="1" applyAlignment="1">
      <alignment vertical="center"/>
    </xf>
    <xf numFmtId="0" fontId="26" fillId="0" borderId="39" xfId="51" applyFont="1" applyBorder="1" applyAlignment="1">
      <alignment horizontal="left" vertical="center" wrapText="1"/>
    </xf>
    <xf numFmtId="0" fontId="26" fillId="0" borderId="55" xfId="51" applyFont="1" applyBorder="1" applyAlignment="1">
      <alignment horizontal="left" vertical="center"/>
    </xf>
    <xf numFmtId="0" fontId="37" fillId="0" borderId="35" xfId="51" applyFont="1" applyBorder="1" applyAlignment="1">
      <alignment horizontal="left" vertical="center" wrapText="1"/>
    </xf>
    <xf numFmtId="0" fontId="37" fillId="0" borderId="35" xfId="51" applyFont="1" applyBorder="1" applyAlignment="1">
      <alignment horizontal="left" vertical="center"/>
    </xf>
    <xf numFmtId="0" fontId="25" fillId="0" borderId="35" xfId="51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9" fontId="24" fillId="0" borderId="37" xfId="51" applyNumberFormat="1" applyFont="1" applyBorder="1" applyAlignment="1">
      <alignment horizontal="left" vertical="center"/>
    </xf>
    <xf numFmtId="9" fontId="24" fillId="0" borderId="39" xfId="51" applyNumberFormat="1" applyFont="1" applyBorder="1" applyAlignment="1">
      <alignment horizontal="left" vertical="center"/>
    </xf>
    <xf numFmtId="0" fontId="23" fillId="0" borderId="55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4" fillId="0" borderId="64" xfId="51" applyFont="1" applyFill="1" applyBorder="1" applyAlignment="1">
      <alignment horizontal="left" vertical="center"/>
    </xf>
    <xf numFmtId="0" fontId="27" fillId="0" borderId="65" xfId="51" applyFont="1" applyBorder="1" applyAlignment="1">
      <alignment horizontal="center" vertical="center"/>
    </xf>
    <xf numFmtId="0" fontId="24" fillId="0" borderId="62" xfId="51" applyFont="1" applyBorder="1" applyAlignment="1">
      <alignment horizontal="center" vertical="center"/>
    </xf>
    <xf numFmtId="0" fontId="24" fillId="0" borderId="63" xfId="51" applyFont="1" applyBorder="1" applyAlignment="1">
      <alignment horizontal="center" vertical="center"/>
    </xf>
    <xf numFmtId="0" fontId="24" fillId="0" borderId="63" xfId="51" applyFont="1" applyFill="1" applyBorder="1" applyAlignment="1">
      <alignment horizontal="left" vertical="center"/>
    </xf>
    <xf numFmtId="0" fontId="38" fillId="0" borderId="66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9" fillId="0" borderId="67" xfId="0" applyFont="1" applyBorder="1"/>
    <xf numFmtId="0" fontId="39" fillId="0" borderId="2" xfId="0" applyFont="1" applyBorder="1"/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39" fillId="8" borderId="7" xfId="0" applyFont="1" applyFill="1" applyBorder="1" applyAlignment="1">
      <alignment horizontal="center" vertical="center"/>
    </xf>
    <xf numFmtId="0" fontId="39" fillId="8" borderId="2" xfId="0" applyFont="1" applyFill="1" applyBorder="1"/>
    <xf numFmtId="0" fontId="0" fillId="0" borderId="67" xfId="0" applyBorder="1"/>
    <xf numFmtId="0" fontId="0" fillId="8" borderId="2" xfId="0" applyFill="1" applyBorder="1"/>
    <xf numFmtId="0" fontId="0" fillId="0" borderId="68" xfId="0" applyBorder="1"/>
    <xf numFmtId="0" fontId="0" fillId="0" borderId="44" xfId="0" applyBorder="1"/>
    <xf numFmtId="0" fontId="0" fillId="8" borderId="44" xfId="0" applyFill="1" applyBorder="1"/>
    <xf numFmtId="0" fontId="0" fillId="9" borderId="0" xfId="0" applyFill="1"/>
    <xf numFmtId="0" fontId="38" fillId="0" borderId="41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0" fontId="39" fillId="0" borderId="42" xfId="0" applyFont="1" applyBorder="1"/>
    <xf numFmtId="0" fontId="0" fillId="0" borderId="42" xfId="0" applyBorder="1"/>
    <xf numFmtId="0" fontId="0" fillId="0" borderId="5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10" borderId="2" xfId="0" applyFill="1" applyBorder="1"/>
    <xf numFmtId="0" fontId="40" fillId="1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9" fillId="10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23" xfId="55"/>
    <cellStyle name="常规_110509_2006-09-28 2" xfId="56"/>
    <cellStyle name="常规 23 2 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367665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098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367665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9620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367665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9620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367665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99898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367665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0985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367665</xdr:colOff>
      <xdr:row>39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44246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40550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40550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38</xdr:row>
      <xdr:rowOff>0</xdr:rowOff>
    </xdr:from>
    <xdr:to>
      <xdr:col>9</xdr:col>
      <xdr:colOff>367665</xdr:colOff>
      <xdr:row>38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40550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9</xdr:col>
      <xdr:colOff>367665</xdr:colOff>
      <xdr:row>39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44246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515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524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515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533900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5991225" y="7515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391400" y="75247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5" customWidth="1"/>
    <col min="3" max="3" width="10.125" customWidth="1"/>
  </cols>
  <sheetData>
    <row r="1" ht="21" customHeight="1" spans="1:2">
      <c r="A1" s="506"/>
      <c r="B1" s="507" t="s">
        <v>0</v>
      </c>
    </row>
    <row r="2" spans="1:2">
      <c r="A2" s="9">
        <v>1</v>
      </c>
      <c r="B2" s="508" t="s">
        <v>1</v>
      </c>
    </row>
    <row r="3" spans="1:2">
      <c r="A3" s="9">
        <v>2</v>
      </c>
      <c r="B3" s="508" t="s">
        <v>2</v>
      </c>
    </row>
    <row r="4" spans="1:2">
      <c r="A4" s="9">
        <v>3</v>
      </c>
      <c r="B4" s="508" t="s">
        <v>3</v>
      </c>
    </row>
    <row r="5" spans="1:2">
      <c r="A5" s="9">
        <v>4</v>
      </c>
      <c r="B5" s="508" t="s">
        <v>4</v>
      </c>
    </row>
    <row r="6" spans="1:2">
      <c r="A6" s="9">
        <v>5</v>
      </c>
      <c r="B6" s="508" t="s">
        <v>5</v>
      </c>
    </row>
    <row r="7" spans="1:2">
      <c r="A7" s="9">
        <v>6</v>
      </c>
      <c r="B7" s="508" t="s">
        <v>6</v>
      </c>
    </row>
    <row r="8" s="504" customFormat="1" ht="15" customHeight="1" spans="1:2">
      <c r="A8" s="509">
        <v>7</v>
      </c>
      <c r="B8" s="510" t="s">
        <v>7</v>
      </c>
    </row>
    <row r="9" ht="18.95" customHeight="1" spans="1:2">
      <c r="A9" s="506"/>
      <c r="B9" s="511" t="s">
        <v>8</v>
      </c>
    </row>
    <row r="10" ht="15.95" customHeight="1" spans="1:2">
      <c r="A10" s="9">
        <v>1</v>
      </c>
      <c r="B10" s="512" t="s">
        <v>9</v>
      </c>
    </row>
    <row r="11" spans="1:2">
      <c r="A11" s="9">
        <v>2</v>
      </c>
      <c r="B11" s="508" t="s">
        <v>10</v>
      </c>
    </row>
    <row r="12" spans="1:2">
      <c r="A12" s="9">
        <v>3</v>
      </c>
      <c r="B12" s="510" t="s">
        <v>11</v>
      </c>
    </row>
    <row r="13" spans="1:2">
      <c r="A13" s="9">
        <v>4</v>
      </c>
      <c r="B13" s="508" t="s">
        <v>12</v>
      </c>
    </row>
    <row r="14" spans="1:2">
      <c r="A14" s="9">
        <v>5</v>
      </c>
      <c r="B14" s="508" t="s">
        <v>13</v>
      </c>
    </row>
    <row r="15" spans="1:2">
      <c r="A15" s="9">
        <v>6</v>
      </c>
      <c r="B15" s="508" t="s">
        <v>14</v>
      </c>
    </row>
    <row r="16" spans="1:2">
      <c r="A16" s="9">
        <v>7</v>
      </c>
      <c r="B16" s="508" t="s">
        <v>15</v>
      </c>
    </row>
    <row r="17" spans="1:2">
      <c r="A17" s="9">
        <v>8</v>
      </c>
      <c r="B17" s="508" t="s">
        <v>16</v>
      </c>
    </row>
    <row r="18" spans="1:2">
      <c r="A18" s="9">
        <v>9</v>
      </c>
      <c r="B18" s="508" t="s">
        <v>17</v>
      </c>
    </row>
    <row r="19" spans="1:2">
      <c r="A19" s="9"/>
      <c r="B19" s="508"/>
    </row>
    <row r="20" ht="20.25" spans="1:2">
      <c r="A20" s="506"/>
      <c r="B20" s="507" t="s">
        <v>18</v>
      </c>
    </row>
    <row r="21" spans="1:2">
      <c r="A21" s="9">
        <v>1</v>
      </c>
      <c r="B21" s="513" t="s">
        <v>19</v>
      </c>
    </row>
    <row r="22" spans="1:2">
      <c r="A22" s="9">
        <v>2</v>
      </c>
      <c r="B22" s="508" t="s">
        <v>20</v>
      </c>
    </row>
    <row r="23" spans="1:2">
      <c r="A23" s="9">
        <v>3</v>
      </c>
      <c r="B23" s="508" t="s">
        <v>21</v>
      </c>
    </row>
    <row r="24" spans="1:2">
      <c r="A24" s="9">
        <v>4</v>
      </c>
      <c r="B24" s="508" t="s">
        <v>22</v>
      </c>
    </row>
    <row r="25" spans="1:2">
      <c r="A25" s="9">
        <v>5</v>
      </c>
      <c r="B25" s="508" t="s">
        <v>23</v>
      </c>
    </row>
    <row r="26" spans="1:2">
      <c r="A26" s="9">
        <v>6</v>
      </c>
      <c r="B26" s="508" t="s">
        <v>24</v>
      </c>
    </row>
    <row r="27" spans="1:2">
      <c r="A27" s="9">
        <v>7</v>
      </c>
      <c r="B27" s="508" t="s">
        <v>25</v>
      </c>
    </row>
    <row r="28" spans="1:2">
      <c r="A28" s="9"/>
      <c r="B28" s="508"/>
    </row>
    <row r="29" ht="20.25" spans="1:2">
      <c r="A29" s="506"/>
      <c r="B29" s="507" t="s">
        <v>26</v>
      </c>
    </row>
    <row r="30" spans="1:2">
      <c r="A30" s="9">
        <v>1</v>
      </c>
      <c r="B30" s="513" t="s">
        <v>27</v>
      </c>
    </row>
    <row r="31" spans="1:2">
      <c r="A31" s="9">
        <v>2</v>
      </c>
      <c r="B31" s="508" t="s">
        <v>28</v>
      </c>
    </row>
    <row r="32" spans="1:2">
      <c r="A32" s="9">
        <v>3</v>
      </c>
      <c r="B32" s="508" t="s">
        <v>29</v>
      </c>
    </row>
    <row r="33" ht="28.5" spans="1:2">
      <c r="A33" s="9">
        <v>4</v>
      </c>
      <c r="B33" s="508" t="s">
        <v>30</v>
      </c>
    </row>
    <row r="34" spans="1:2">
      <c r="A34" s="9">
        <v>5</v>
      </c>
      <c r="B34" s="508" t="s">
        <v>31</v>
      </c>
    </row>
    <row r="35" spans="1:2">
      <c r="A35" s="9">
        <v>6</v>
      </c>
      <c r="B35" s="508" t="s">
        <v>32</v>
      </c>
    </row>
    <row r="36" spans="1:2">
      <c r="A36" s="9">
        <v>7</v>
      </c>
      <c r="B36" s="508" t="s">
        <v>33</v>
      </c>
    </row>
    <row r="37" spans="1:2">
      <c r="A37" s="9"/>
      <c r="B37" s="508"/>
    </row>
    <row r="39" spans="1:2">
      <c r="A39" s="514" t="s">
        <v>34</v>
      </c>
      <c r="B39" s="5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4" t="s">
        <v>35</v>
      </c>
      <c r="C2" s="485"/>
      <c r="D2" s="485"/>
      <c r="E2" s="485"/>
      <c r="F2" s="485"/>
      <c r="G2" s="485"/>
      <c r="H2" s="485"/>
      <c r="I2" s="499"/>
    </row>
    <row r="3" ht="27.95" customHeight="1" spans="2:9">
      <c r="B3" s="486"/>
      <c r="C3" s="487"/>
      <c r="D3" s="488" t="s">
        <v>36</v>
      </c>
      <c r="E3" s="489"/>
      <c r="F3" s="490" t="s">
        <v>37</v>
      </c>
      <c r="G3" s="491"/>
      <c r="H3" s="488" t="s">
        <v>38</v>
      </c>
      <c r="I3" s="500"/>
    </row>
    <row r="4" ht="27.95" customHeight="1" spans="2:9">
      <c r="B4" s="486" t="s">
        <v>39</v>
      </c>
      <c r="C4" s="487" t="s">
        <v>40</v>
      </c>
      <c r="D4" s="487" t="s">
        <v>41</v>
      </c>
      <c r="E4" s="487" t="s">
        <v>42</v>
      </c>
      <c r="F4" s="492" t="s">
        <v>41</v>
      </c>
      <c r="G4" s="492" t="s">
        <v>42</v>
      </c>
      <c r="H4" s="487" t="s">
        <v>41</v>
      </c>
      <c r="I4" s="501" t="s">
        <v>42</v>
      </c>
    </row>
    <row r="5" ht="27.95" customHeight="1" spans="2:9">
      <c r="B5" s="493" t="s">
        <v>43</v>
      </c>
      <c r="C5" s="9">
        <v>13</v>
      </c>
      <c r="D5" s="9">
        <v>0</v>
      </c>
      <c r="E5" s="9">
        <v>1</v>
      </c>
      <c r="F5" s="494">
        <v>0</v>
      </c>
      <c r="G5" s="494">
        <v>1</v>
      </c>
      <c r="H5" s="9">
        <v>1</v>
      </c>
      <c r="I5" s="502">
        <v>2</v>
      </c>
    </row>
    <row r="6" ht="27.95" customHeight="1" spans="2:9">
      <c r="B6" s="493" t="s">
        <v>44</v>
      </c>
      <c r="C6" s="9">
        <v>20</v>
      </c>
      <c r="D6" s="9">
        <v>0</v>
      </c>
      <c r="E6" s="9">
        <v>1</v>
      </c>
      <c r="F6" s="494">
        <v>1</v>
      </c>
      <c r="G6" s="494">
        <v>2</v>
      </c>
      <c r="H6" s="9">
        <v>2</v>
      </c>
      <c r="I6" s="502">
        <v>3</v>
      </c>
    </row>
    <row r="7" ht="27.95" customHeight="1" spans="2:9">
      <c r="B7" s="493" t="s">
        <v>45</v>
      </c>
      <c r="C7" s="9">
        <v>32</v>
      </c>
      <c r="D7" s="9">
        <v>0</v>
      </c>
      <c r="E7" s="9">
        <v>1</v>
      </c>
      <c r="F7" s="494">
        <v>2</v>
      </c>
      <c r="G7" s="494">
        <v>3</v>
      </c>
      <c r="H7" s="9">
        <v>3</v>
      </c>
      <c r="I7" s="502">
        <v>4</v>
      </c>
    </row>
    <row r="8" ht="27.95" customHeight="1" spans="2:9">
      <c r="B8" s="493" t="s">
        <v>46</v>
      </c>
      <c r="C8" s="9">
        <v>50</v>
      </c>
      <c r="D8" s="9">
        <v>1</v>
      </c>
      <c r="E8" s="9">
        <v>2</v>
      </c>
      <c r="F8" s="494">
        <v>3</v>
      </c>
      <c r="G8" s="494">
        <v>4</v>
      </c>
      <c r="H8" s="9">
        <v>5</v>
      </c>
      <c r="I8" s="502">
        <v>6</v>
      </c>
    </row>
    <row r="9" ht="27.95" customHeight="1" spans="2:9">
      <c r="B9" s="493" t="s">
        <v>47</v>
      </c>
      <c r="C9" s="9">
        <v>80</v>
      </c>
      <c r="D9" s="9">
        <v>2</v>
      </c>
      <c r="E9" s="9">
        <v>3</v>
      </c>
      <c r="F9" s="494">
        <v>5</v>
      </c>
      <c r="G9" s="494">
        <v>6</v>
      </c>
      <c r="H9" s="9">
        <v>7</v>
      </c>
      <c r="I9" s="502">
        <v>8</v>
      </c>
    </row>
    <row r="10" ht="27.95" customHeight="1" spans="2:9">
      <c r="B10" s="493" t="s">
        <v>48</v>
      </c>
      <c r="C10" s="9">
        <v>125</v>
      </c>
      <c r="D10" s="9">
        <v>3</v>
      </c>
      <c r="E10" s="9">
        <v>4</v>
      </c>
      <c r="F10" s="494">
        <v>7</v>
      </c>
      <c r="G10" s="494">
        <v>8</v>
      </c>
      <c r="H10" s="9">
        <v>10</v>
      </c>
      <c r="I10" s="502">
        <v>11</v>
      </c>
    </row>
    <row r="11" ht="27.95" customHeight="1" spans="2:9">
      <c r="B11" s="493" t="s">
        <v>49</v>
      </c>
      <c r="C11" s="9">
        <v>200</v>
      </c>
      <c r="D11" s="9">
        <v>5</v>
      </c>
      <c r="E11" s="9">
        <v>6</v>
      </c>
      <c r="F11" s="494">
        <v>10</v>
      </c>
      <c r="G11" s="494">
        <v>11</v>
      </c>
      <c r="H11" s="9">
        <v>14</v>
      </c>
      <c r="I11" s="502">
        <v>15</v>
      </c>
    </row>
    <row r="12" ht="27.95" customHeight="1" spans="2:9">
      <c r="B12" s="495" t="s">
        <v>50</v>
      </c>
      <c r="C12" s="496">
        <v>315</v>
      </c>
      <c r="D12" s="496">
        <v>7</v>
      </c>
      <c r="E12" s="496">
        <v>8</v>
      </c>
      <c r="F12" s="497">
        <v>14</v>
      </c>
      <c r="G12" s="497">
        <v>15</v>
      </c>
      <c r="H12" s="496">
        <v>21</v>
      </c>
      <c r="I12" s="503">
        <v>22</v>
      </c>
    </row>
    <row r="14" spans="2:4">
      <c r="B14" s="498" t="s">
        <v>51</v>
      </c>
      <c r="C14" s="498"/>
      <c r="D14" s="4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7" workbookViewId="0">
      <selection activeCell="Q41" sqref="Q41"/>
    </sheetView>
  </sheetViews>
  <sheetFormatPr defaultColWidth="10.375" defaultRowHeight="16.5" customHeight="1"/>
  <cols>
    <col min="1" max="1" width="11.125" style="298" customWidth="1"/>
    <col min="2" max="6" width="10.375" style="298"/>
    <col min="7" max="7" width="11.75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412" t="s">
        <v>52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ht="15" spans="1:11">
      <c r="A2" s="300" t="s">
        <v>53</v>
      </c>
      <c r="B2" s="301" t="s">
        <v>54</v>
      </c>
      <c r="C2" s="301"/>
      <c r="D2" s="302" t="s">
        <v>55</v>
      </c>
      <c r="E2" s="302"/>
      <c r="F2" s="301" t="s">
        <v>56</v>
      </c>
      <c r="G2" s="301"/>
      <c r="H2" s="303" t="s">
        <v>57</v>
      </c>
      <c r="I2" s="378" t="s">
        <v>58</v>
      </c>
      <c r="J2" s="378"/>
      <c r="K2" s="379"/>
    </row>
    <row r="3" ht="14.25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413" t="s">
        <v>61</v>
      </c>
      <c r="I3" s="459"/>
      <c r="J3" s="459"/>
      <c r="K3" s="460"/>
    </row>
    <row r="4" ht="14.25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51" t="s">
        <v>65</v>
      </c>
      <c r="I4" s="461"/>
      <c r="J4" s="352" t="s">
        <v>66</v>
      </c>
      <c r="K4" s="389" t="s">
        <v>67</v>
      </c>
    </row>
    <row r="5" ht="14.25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51" t="s">
        <v>71</v>
      </c>
      <c r="I5" s="461"/>
      <c r="J5" s="352" t="s">
        <v>66</v>
      </c>
      <c r="K5" s="389" t="s">
        <v>67</v>
      </c>
    </row>
    <row r="6" ht="14.25" spans="1:11">
      <c r="A6" s="310" t="s">
        <v>72</v>
      </c>
      <c r="B6" s="317">
        <v>2</v>
      </c>
      <c r="C6" s="318">
        <v>6</v>
      </c>
      <c r="D6" s="316" t="s">
        <v>73</v>
      </c>
      <c r="E6" s="319"/>
      <c r="F6" s="320">
        <v>44885</v>
      </c>
      <c r="G6" s="321"/>
      <c r="H6" s="351" t="s">
        <v>74</v>
      </c>
      <c r="I6" s="461"/>
      <c r="J6" s="352" t="s">
        <v>66</v>
      </c>
      <c r="K6" s="389" t="s">
        <v>67</v>
      </c>
    </row>
    <row r="7" ht="14.25" spans="1:11">
      <c r="A7" s="310" t="s">
        <v>75</v>
      </c>
      <c r="B7" s="323">
        <v>675</v>
      </c>
      <c r="C7" s="324"/>
      <c r="D7" s="316" t="s">
        <v>76</v>
      </c>
      <c r="E7" s="325"/>
      <c r="F7" s="320">
        <v>44888</v>
      </c>
      <c r="G7" s="321"/>
      <c r="H7" s="351" t="s">
        <v>77</v>
      </c>
      <c r="I7" s="461"/>
      <c r="J7" s="352" t="s">
        <v>66</v>
      </c>
      <c r="K7" s="389" t="s">
        <v>67</v>
      </c>
    </row>
    <row r="8" ht="15" spans="1:11">
      <c r="A8" s="327" t="s">
        <v>78</v>
      </c>
      <c r="B8" s="328"/>
      <c r="C8" s="329"/>
      <c r="D8" s="330" t="s">
        <v>79</v>
      </c>
      <c r="E8" s="331"/>
      <c r="F8" s="332">
        <v>44890</v>
      </c>
      <c r="G8" s="333"/>
      <c r="H8" s="414" t="s">
        <v>80</v>
      </c>
      <c r="I8" s="462"/>
      <c r="J8" s="463" t="s">
        <v>66</v>
      </c>
      <c r="K8" s="464" t="s">
        <v>67</v>
      </c>
    </row>
    <row r="9" ht="15" spans="1:11">
      <c r="A9" s="415" t="s">
        <v>81</v>
      </c>
      <c r="B9" s="416"/>
      <c r="C9" s="416"/>
      <c r="D9" s="416"/>
      <c r="E9" s="416"/>
      <c r="F9" s="416"/>
      <c r="G9" s="416"/>
      <c r="H9" s="416"/>
      <c r="I9" s="416"/>
      <c r="J9" s="416"/>
      <c r="K9" s="465"/>
    </row>
    <row r="10" ht="15" spans="1:11">
      <c r="A10" s="417" t="s">
        <v>82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66"/>
    </row>
    <row r="11" ht="14.25" spans="1:11">
      <c r="A11" s="419" t="s">
        <v>83</v>
      </c>
      <c r="B11" s="420" t="s">
        <v>84</v>
      </c>
      <c r="C11" s="421" t="s">
        <v>85</v>
      </c>
      <c r="D11" s="422"/>
      <c r="E11" s="423" t="s">
        <v>86</v>
      </c>
      <c r="F11" s="420" t="s">
        <v>84</v>
      </c>
      <c r="G11" s="421" t="s">
        <v>85</v>
      </c>
      <c r="H11" s="421" t="s">
        <v>87</v>
      </c>
      <c r="I11" s="423" t="s">
        <v>88</v>
      </c>
      <c r="J11" s="420" t="s">
        <v>84</v>
      </c>
      <c r="K11" s="467" t="s">
        <v>85</v>
      </c>
    </row>
    <row r="12" ht="14.25" spans="1:11">
      <c r="A12" s="316" t="s">
        <v>89</v>
      </c>
      <c r="B12" s="340" t="s">
        <v>84</v>
      </c>
      <c r="C12" s="311" t="s">
        <v>85</v>
      </c>
      <c r="D12" s="325"/>
      <c r="E12" s="319" t="s">
        <v>90</v>
      </c>
      <c r="F12" s="340" t="s">
        <v>84</v>
      </c>
      <c r="G12" s="311" t="s">
        <v>85</v>
      </c>
      <c r="H12" s="311" t="s">
        <v>87</v>
      </c>
      <c r="I12" s="319" t="s">
        <v>91</v>
      </c>
      <c r="J12" s="340" t="s">
        <v>84</v>
      </c>
      <c r="K12" s="312" t="s">
        <v>85</v>
      </c>
    </row>
    <row r="13" ht="14.25" spans="1:11">
      <c r="A13" s="316" t="s">
        <v>92</v>
      </c>
      <c r="B13" s="340" t="s">
        <v>84</v>
      </c>
      <c r="C13" s="311" t="s">
        <v>85</v>
      </c>
      <c r="D13" s="325"/>
      <c r="E13" s="319" t="s">
        <v>93</v>
      </c>
      <c r="F13" s="311" t="s">
        <v>94</v>
      </c>
      <c r="G13" s="311" t="s">
        <v>95</v>
      </c>
      <c r="H13" s="311" t="s">
        <v>87</v>
      </c>
      <c r="I13" s="319" t="s">
        <v>96</v>
      </c>
      <c r="J13" s="340" t="s">
        <v>84</v>
      </c>
      <c r="K13" s="312" t="s">
        <v>85</v>
      </c>
    </row>
    <row r="14" ht="15" spans="1:11">
      <c r="A14" s="330" t="s">
        <v>97</v>
      </c>
      <c r="B14" s="331"/>
      <c r="C14" s="331"/>
      <c r="D14" s="331"/>
      <c r="E14" s="331"/>
      <c r="F14" s="331"/>
      <c r="G14" s="331"/>
      <c r="H14" s="331"/>
      <c r="I14" s="331"/>
      <c r="J14" s="331"/>
      <c r="K14" s="381"/>
    </row>
    <row r="15" ht="15" spans="1:11">
      <c r="A15" s="417" t="s">
        <v>98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66"/>
    </row>
    <row r="16" ht="14.25" spans="1:11">
      <c r="A16" s="424" t="s">
        <v>99</v>
      </c>
      <c r="B16" s="421" t="s">
        <v>94</v>
      </c>
      <c r="C16" s="421" t="s">
        <v>95</v>
      </c>
      <c r="D16" s="425"/>
      <c r="E16" s="426" t="s">
        <v>100</v>
      </c>
      <c r="F16" s="421" t="s">
        <v>94</v>
      </c>
      <c r="G16" s="421" t="s">
        <v>95</v>
      </c>
      <c r="H16" s="427"/>
      <c r="I16" s="426" t="s">
        <v>101</v>
      </c>
      <c r="J16" s="421" t="s">
        <v>94</v>
      </c>
      <c r="K16" s="467" t="s">
        <v>95</v>
      </c>
    </row>
    <row r="17" customHeight="1" spans="1:22">
      <c r="A17" s="322" t="s">
        <v>102</v>
      </c>
      <c r="B17" s="311" t="s">
        <v>94</v>
      </c>
      <c r="C17" s="311" t="s">
        <v>95</v>
      </c>
      <c r="D17" s="428"/>
      <c r="E17" s="355" t="s">
        <v>103</v>
      </c>
      <c r="F17" s="311" t="s">
        <v>94</v>
      </c>
      <c r="G17" s="311" t="s">
        <v>95</v>
      </c>
      <c r="H17" s="429"/>
      <c r="I17" s="355" t="s">
        <v>104</v>
      </c>
      <c r="J17" s="311" t="s">
        <v>94</v>
      </c>
      <c r="K17" s="312" t="s">
        <v>95</v>
      </c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</row>
    <row r="18" ht="18" customHeight="1" spans="1:11">
      <c r="A18" s="430" t="s">
        <v>105</v>
      </c>
      <c r="B18" s="431"/>
      <c r="C18" s="431"/>
      <c r="D18" s="431"/>
      <c r="E18" s="431"/>
      <c r="F18" s="431"/>
      <c r="G18" s="431"/>
      <c r="H18" s="431"/>
      <c r="I18" s="431"/>
      <c r="J18" s="431"/>
      <c r="K18" s="469"/>
    </row>
    <row r="19" s="411" customFormat="1" ht="18" customHeight="1" spans="1:11">
      <c r="A19" s="417" t="s">
        <v>106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66"/>
    </row>
    <row r="20" customHeight="1" spans="1:11">
      <c r="A20" s="432" t="s">
        <v>107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70"/>
    </row>
    <row r="21" ht="21.75" customHeight="1" spans="1:11">
      <c r="A21" s="434" t="s">
        <v>108</v>
      </c>
      <c r="B21" s="355" t="s">
        <v>109</v>
      </c>
      <c r="C21" s="355" t="s">
        <v>110</v>
      </c>
      <c r="D21" s="355" t="s">
        <v>111</v>
      </c>
      <c r="E21" s="355" t="s">
        <v>112</v>
      </c>
      <c r="F21" s="355" t="s">
        <v>113</v>
      </c>
      <c r="G21" s="355" t="s">
        <v>114</v>
      </c>
      <c r="H21" s="355" t="s">
        <v>115</v>
      </c>
      <c r="I21" s="355" t="s">
        <v>116</v>
      </c>
      <c r="J21" s="355" t="s">
        <v>117</v>
      </c>
      <c r="K21" s="391" t="s">
        <v>118</v>
      </c>
    </row>
    <row r="22" customHeight="1" spans="1:11">
      <c r="A22" s="326" t="s">
        <v>119</v>
      </c>
      <c r="B22" s="435"/>
      <c r="C22" s="435">
        <v>1</v>
      </c>
      <c r="D22" s="435">
        <v>1</v>
      </c>
      <c r="E22" s="435">
        <v>1</v>
      </c>
      <c r="F22" s="435">
        <v>1</v>
      </c>
      <c r="G22" s="435">
        <v>1</v>
      </c>
      <c r="H22" s="435">
        <v>1</v>
      </c>
      <c r="I22" s="435"/>
      <c r="J22" s="435"/>
      <c r="K22" s="471"/>
    </row>
    <row r="23" customHeight="1" spans="1:11">
      <c r="A23" s="326" t="s">
        <v>120</v>
      </c>
      <c r="B23" s="435"/>
      <c r="C23" s="435">
        <v>1</v>
      </c>
      <c r="D23" s="435">
        <v>1</v>
      </c>
      <c r="E23" s="435">
        <v>1</v>
      </c>
      <c r="F23" s="435">
        <v>1</v>
      </c>
      <c r="G23" s="435">
        <v>1</v>
      </c>
      <c r="H23" s="435">
        <v>1</v>
      </c>
      <c r="I23" s="435"/>
      <c r="J23" s="435"/>
      <c r="K23" s="472"/>
    </row>
    <row r="24" customHeight="1" spans="1:11">
      <c r="A24" s="326"/>
      <c r="B24" s="435"/>
      <c r="C24" s="435"/>
      <c r="D24" s="435"/>
      <c r="E24" s="435"/>
      <c r="F24" s="435"/>
      <c r="G24" s="435"/>
      <c r="H24" s="435"/>
      <c r="I24" s="435"/>
      <c r="J24" s="435"/>
      <c r="K24" s="472"/>
    </row>
    <row r="25" customHeight="1" spans="1:11">
      <c r="A25" s="326"/>
      <c r="B25" s="435"/>
      <c r="C25" s="435"/>
      <c r="D25" s="435"/>
      <c r="E25" s="435"/>
      <c r="F25" s="435"/>
      <c r="G25" s="435"/>
      <c r="H25" s="435"/>
      <c r="I25" s="435"/>
      <c r="J25" s="435"/>
      <c r="K25" s="472"/>
    </row>
    <row r="26" customHeight="1" spans="1:11">
      <c r="A26" s="326"/>
      <c r="B26" s="435"/>
      <c r="C26" s="435"/>
      <c r="D26" s="435"/>
      <c r="E26" s="435"/>
      <c r="F26" s="435"/>
      <c r="G26" s="435"/>
      <c r="H26" s="435"/>
      <c r="I26" s="435"/>
      <c r="J26" s="435"/>
      <c r="K26" s="472"/>
    </row>
    <row r="27" customHeight="1" spans="1:11">
      <c r="A27" s="326"/>
      <c r="B27" s="435"/>
      <c r="C27" s="435"/>
      <c r="D27" s="435"/>
      <c r="E27" s="435"/>
      <c r="F27" s="435"/>
      <c r="G27" s="435"/>
      <c r="H27" s="435"/>
      <c r="I27" s="435"/>
      <c r="J27" s="435"/>
      <c r="K27" s="473"/>
    </row>
    <row r="28" customHeight="1" spans="1:11">
      <c r="A28" s="326"/>
      <c r="B28" s="435"/>
      <c r="C28" s="435"/>
      <c r="D28" s="435"/>
      <c r="E28" s="435"/>
      <c r="F28" s="435"/>
      <c r="G28" s="435"/>
      <c r="H28" s="435"/>
      <c r="I28" s="435"/>
      <c r="J28" s="435"/>
      <c r="K28" s="473"/>
    </row>
    <row r="29" ht="18" customHeight="1" spans="1:11">
      <c r="A29" s="436" t="s">
        <v>121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74"/>
    </row>
    <row r="30" ht="18.75" customHeight="1" spans="1:11">
      <c r="A30" s="438" t="s">
        <v>122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75"/>
    </row>
    <row r="31" ht="18.75" customHeight="1" spans="1:11">
      <c r="A31" s="440"/>
      <c r="B31" s="441"/>
      <c r="C31" s="441"/>
      <c r="D31" s="441"/>
      <c r="E31" s="441"/>
      <c r="F31" s="441"/>
      <c r="G31" s="441"/>
      <c r="H31" s="441"/>
      <c r="I31" s="441"/>
      <c r="J31" s="441"/>
      <c r="K31" s="476"/>
    </row>
    <row r="32" ht="18" customHeight="1" spans="1:11">
      <c r="A32" s="436" t="s">
        <v>123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74"/>
    </row>
    <row r="33" ht="14.25" spans="1:11">
      <c r="A33" s="442" t="s">
        <v>124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77"/>
    </row>
    <row r="34" ht="15" spans="1:11">
      <c r="A34" s="193" t="s">
        <v>125</v>
      </c>
      <c r="B34" s="195"/>
      <c r="C34" s="311" t="s">
        <v>66</v>
      </c>
      <c r="D34" s="311" t="s">
        <v>67</v>
      </c>
      <c r="E34" s="444" t="s">
        <v>126</v>
      </c>
      <c r="F34" s="445"/>
      <c r="G34" s="445"/>
      <c r="H34" s="445"/>
      <c r="I34" s="445"/>
      <c r="J34" s="445"/>
      <c r="K34" s="478"/>
    </row>
    <row r="35" ht="15" spans="1:11">
      <c r="A35" s="446" t="s">
        <v>127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</row>
    <row r="36" ht="14.25" spans="1:11">
      <c r="A36" s="447" t="s">
        <v>128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79"/>
    </row>
    <row r="37" ht="14.25" spans="1:11">
      <c r="A37" s="362" t="s">
        <v>129</v>
      </c>
      <c r="B37" s="363"/>
      <c r="C37" s="363"/>
      <c r="D37" s="363"/>
      <c r="E37" s="363"/>
      <c r="F37" s="363"/>
      <c r="G37" s="363"/>
      <c r="H37" s="363"/>
      <c r="I37" s="363"/>
      <c r="J37" s="363"/>
      <c r="K37" s="394"/>
    </row>
    <row r="38" ht="14.25" spans="1:11">
      <c r="A38" s="362" t="s">
        <v>130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94"/>
    </row>
    <row r="39" ht="14.25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4"/>
    </row>
    <row r="40" ht="14.25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4"/>
    </row>
    <row r="41" ht="14.25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4"/>
    </row>
    <row r="42" ht="14.25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4"/>
    </row>
    <row r="43" ht="15" spans="1:11">
      <c r="A43" s="357" t="s">
        <v>131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2"/>
    </row>
    <row r="44" ht="15" spans="1:11">
      <c r="A44" s="417" t="s">
        <v>132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66"/>
    </row>
    <row r="45" ht="14.25" spans="1:11">
      <c r="A45" s="424" t="s">
        <v>133</v>
      </c>
      <c r="B45" s="421" t="s">
        <v>94</v>
      </c>
      <c r="C45" s="421" t="s">
        <v>95</v>
      </c>
      <c r="D45" s="421" t="s">
        <v>87</v>
      </c>
      <c r="E45" s="426" t="s">
        <v>134</v>
      </c>
      <c r="F45" s="421" t="s">
        <v>94</v>
      </c>
      <c r="G45" s="421" t="s">
        <v>95</v>
      </c>
      <c r="H45" s="421" t="s">
        <v>87</v>
      </c>
      <c r="I45" s="426" t="s">
        <v>135</v>
      </c>
      <c r="J45" s="421" t="s">
        <v>94</v>
      </c>
      <c r="K45" s="467" t="s">
        <v>95</v>
      </c>
    </row>
    <row r="46" ht="14.25" spans="1:11">
      <c r="A46" s="322" t="s">
        <v>86</v>
      </c>
      <c r="B46" s="311" t="s">
        <v>94</v>
      </c>
      <c r="C46" s="311" t="s">
        <v>95</v>
      </c>
      <c r="D46" s="311" t="s">
        <v>87</v>
      </c>
      <c r="E46" s="355" t="s">
        <v>93</v>
      </c>
      <c r="F46" s="311" t="s">
        <v>94</v>
      </c>
      <c r="G46" s="311" t="s">
        <v>95</v>
      </c>
      <c r="H46" s="311" t="s">
        <v>87</v>
      </c>
      <c r="I46" s="355" t="s">
        <v>104</v>
      </c>
      <c r="J46" s="311" t="s">
        <v>94</v>
      </c>
      <c r="K46" s="312" t="s">
        <v>95</v>
      </c>
    </row>
    <row r="47" ht="15" spans="1:11">
      <c r="A47" s="330" t="s">
        <v>97</v>
      </c>
      <c r="B47" s="331"/>
      <c r="C47" s="331"/>
      <c r="D47" s="331"/>
      <c r="E47" s="331"/>
      <c r="F47" s="331"/>
      <c r="G47" s="331"/>
      <c r="H47" s="331"/>
      <c r="I47" s="331"/>
      <c r="J47" s="331"/>
      <c r="K47" s="381"/>
    </row>
    <row r="48" ht="15" spans="1:11">
      <c r="A48" s="446" t="s">
        <v>136</v>
      </c>
      <c r="B48" s="446"/>
      <c r="C48" s="446"/>
      <c r="D48" s="446"/>
      <c r="E48" s="446"/>
      <c r="F48" s="446"/>
      <c r="G48" s="446"/>
      <c r="H48" s="446"/>
      <c r="I48" s="446"/>
      <c r="J48" s="446"/>
      <c r="K48" s="446"/>
    </row>
    <row r="49" ht="15" spans="1:11">
      <c r="A49" s="447"/>
      <c r="B49" s="448"/>
      <c r="C49" s="448"/>
      <c r="D49" s="448"/>
      <c r="E49" s="448"/>
      <c r="F49" s="448"/>
      <c r="G49" s="448"/>
      <c r="H49" s="448"/>
      <c r="I49" s="448"/>
      <c r="J49" s="448"/>
      <c r="K49" s="479"/>
    </row>
    <row r="50" ht="15" spans="1:11">
      <c r="A50" s="449" t="s">
        <v>137</v>
      </c>
      <c r="B50" s="450" t="s">
        <v>138</v>
      </c>
      <c r="C50" s="450"/>
      <c r="D50" s="451" t="s">
        <v>139</v>
      </c>
      <c r="E50" s="452" t="s">
        <v>140</v>
      </c>
      <c r="F50" s="453" t="s">
        <v>141</v>
      </c>
      <c r="G50" s="454">
        <v>44880</v>
      </c>
      <c r="H50" s="455" t="s">
        <v>142</v>
      </c>
      <c r="I50" s="480"/>
      <c r="J50" s="481"/>
      <c r="K50" s="482"/>
    </row>
    <row r="51" ht="15" spans="1:11">
      <c r="A51" s="446" t="s">
        <v>143</v>
      </c>
      <c r="B51" s="446"/>
      <c r="C51" s="446"/>
      <c r="D51" s="446"/>
      <c r="E51" s="446"/>
      <c r="F51" s="446"/>
      <c r="G51" s="446"/>
      <c r="H51" s="446"/>
      <c r="I51" s="446"/>
      <c r="J51" s="446"/>
      <c r="K51" s="446"/>
    </row>
    <row r="52" ht="15" spans="1:11">
      <c r="A52" s="456"/>
      <c r="B52" s="457"/>
      <c r="C52" s="457"/>
      <c r="D52" s="457"/>
      <c r="E52" s="457"/>
      <c r="F52" s="457"/>
      <c r="G52" s="457"/>
      <c r="H52" s="457"/>
      <c r="I52" s="457"/>
      <c r="J52" s="457"/>
      <c r="K52" s="483"/>
    </row>
    <row r="53" ht="15" spans="1:11">
      <c r="A53" s="449" t="s">
        <v>137</v>
      </c>
      <c r="B53" s="450" t="s">
        <v>138</v>
      </c>
      <c r="C53" s="450"/>
      <c r="D53" s="451" t="s">
        <v>139</v>
      </c>
      <c r="E53" s="458"/>
      <c r="F53" s="453" t="s">
        <v>144</v>
      </c>
      <c r="G53" s="454"/>
      <c r="H53" s="455" t="s">
        <v>142</v>
      </c>
      <c r="I53" s="480"/>
      <c r="J53" s="481"/>
      <c r="K53" s="4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zoomScale="80" zoomScaleNormal="80" topLeftCell="A13" workbookViewId="0">
      <selection activeCell="L25" sqref="L25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384" width="9" style="119"/>
  </cols>
  <sheetData>
    <row r="1" ht="30" customHeight="1" spans="1:15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</row>
    <row r="2" ht="29.1" customHeight="1" spans="1:15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283" t="s">
        <v>57</v>
      </c>
      <c r="K2" s="284" t="s">
        <v>146</v>
      </c>
      <c r="L2" s="284"/>
      <c r="M2" s="284"/>
      <c r="N2" s="284"/>
      <c r="O2" s="285"/>
    </row>
    <row r="3" ht="29.1" customHeight="1" spans="1:15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5"/>
      <c r="L3" s="165"/>
      <c r="M3" s="165"/>
      <c r="N3" s="165"/>
      <c r="O3" s="286"/>
    </row>
    <row r="4" ht="29.1" customHeight="1" spans="1:15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 t="s">
        <v>113</v>
      </c>
      <c r="K4" s="168" t="s">
        <v>114</v>
      </c>
      <c r="L4" s="168" t="s">
        <v>116</v>
      </c>
      <c r="M4" s="168"/>
      <c r="N4" s="168"/>
      <c r="O4" s="287"/>
    </row>
    <row r="5" ht="29.1" customHeight="1" spans="1:15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404" t="s">
        <v>157</v>
      </c>
      <c r="K5" s="404" t="s">
        <v>157</v>
      </c>
      <c r="L5" s="404" t="s">
        <v>157</v>
      </c>
      <c r="M5" s="404"/>
      <c r="N5" s="404"/>
      <c r="O5" s="405"/>
    </row>
    <row r="6" ht="29.1" customHeight="1" spans="1:15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8"/>
      <c r="J6" s="406" t="s">
        <v>159</v>
      </c>
      <c r="K6" s="406" t="s">
        <v>160</v>
      </c>
      <c r="L6" s="171" t="s">
        <v>161</v>
      </c>
      <c r="M6" s="169"/>
      <c r="N6" s="169"/>
      <c r="O6" s="407"/>
    </row>
    <row r="7" ht="29.1" customHeight="1" spans="1:15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8"/>
      <c r="J7" s="406" t="s">
        <v>159</v>
      </c>
      <c r="K7" s="406" t="s">
        <v>163</v>
      </c>
      <c r="L7" s="406" t="s">
        <v>164</v>
      </c>
      <c r="M7" s="171"/>
      <c r="N7" s="171"/>
      <c r="O7" s="290"/>
    </row>
    <row r="8" ht="29.1" customHeight="1" spans="1:15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8"/>
      <c r="J8" s="406" t="s">
        <v>163</v>
      </c>
      <c r="K8" s="406" t="s">
        <v>160</v>
      </c>
      <c r="L8" s="406" t="s">
        <v>163</v>
      </c>
      <c r="M8" s="171"/>
      <c r="N8" s="171"/>
      <c r="O8" s="290"/>
    </row>
    <row r="9" ht="29.1" customHeight="1" spans="1:15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8"/>
      <c r="J9" s="406" t="s">
        <v>167</v>
      </c>
      <c r="K9" s="406" t="s">
        <v>167</v>
      </c>
      <c r="L9" s="406" t="s">
        <v>163</v>
      </c>
      <c r="M9" s="169"/>
      <c r="N9" s="169"/>
      <c r="O9" s="407"/>
    </row>
    <row r="10" ht="29.1" customHeight="1" spans="1:15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8"/>
      <c r="J10" s="406" t="s">
        <v>169</v>
      </c>
      <c r="K10" s="406" t="s">
        <v>170</v>
      </c>
      <c r="L10" s="171" t="s">
        <v>171</v>
      </c>
      <c r="M10" s="169"/>
      <c r="N10" s="169"/>
      <c r="O10" s="407"/>
    </row>
    <row r="11" ht="29.1" customHeight="1" spans="1:15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8"/>
      <c r="J11" s="171" t="s">
        <v>173</v>
      </c>
      <c r="K11" s="171" t="s">
        <v>174</v>
      </c>
      <c r="L11" s="171" t="s">
        <v>175</v>
      </c>
      <c r="M11" s="169"/>
      <c r="N11" s="169"/>
      <c r="O11" s="407"/>
    </row>
    <row r="12" ht="29.1" customHeight="1" spans="1:15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8"/>
      <c r="J12" s="171" t="s">
        <v>177</v>
      </c>
      <c r="K12" s="171" t="s">
        <v>178</v>
      </c>
      <c r="L12" s="171" t="s">
        <v>179</v>
      </c>
      <c r="M12" s="169"/>
      <c r="N12" s="169"/>
      <c r="O12" s="407"/>
    </row>
    <row r="13" ht="29.1" customHeight="1" spans="1:15">
      <c r="A13" s="133" t="s">
        <v>180</v>
      </c>
      <c r="B13" s="272">
        <f>C13-0.9</f>
        <v>31.2</v>
      </c>
      <c r="C13" s="272">
        <f>D13-0.9</f>
        <v>32.1</v>
      </c>
      <c r="D13" s="261">
        <v>33</v>
      </c>
      <c r="E13" s="272">
        <f>D13+1</f>
        <v>34</v>
      </c>
      <c r="F13" s="272">
        <f>E13+1</f>
        <v>35</v>
      </c>
      <c r="G13" s="272">
        <f>F13+1.1</f>
        <v>36.1</v>
      </c>
      <c r="H13" s="273">
        <f>G13+0.7</f>
        <v>36.8</v>
      </c>
      <c r="I13" s="158"/>
      <c r="J13" s="171" t="s">
        <v>177</v>
      </c>
      <c r="K13" s="171" t="s">
        <v>177</v>
      </c>
      <c r="L13" s="171" t="s">
        <v>181</v>
      </c>
      <c r="M13" s="169"/>
      <c r="N13" s="169"/>
      <c r="O13" s="407"/>
    </row>
    <row r="14" ht="29.1" customHeight="1" spans="1:15">
      <c r="A14" s="133" t="s">
        <v>182</v>
      </c>
      <c r="B14" s="139">
        <f>C14-0.7</f>
        <v>27.2</v>
      </c>
      <c r="C14" s="139">
        <f>D14-0.6</f>
        <v>27.9</v>
      </c>
      <c r="D14" s="140">
        <v>28.5</v>
      </c>
      <c r="E14" s="139">
        <f>D14+0.6</f>
        <v>29.1</v>
      </c>
      <c r="F14" s="139">
        <f>E14+0.7</f>
        <v>29.8</v>
      </c>
      <c r="G14" s="139">
        <f>F14+0.6</f>
        <v>30.4</v>
      </c>
      <c r="H14" s="141">
        <f>G14+0.7</f>
        <v>31.1</v>
      </c>
      <c r="I14" s="158"/>
      <c r="J14" s="406" t="s">
        <v>163</v>
      </c>
      <c r="K14" s="406" t="s">
        <v>163</v>
      </c>
      <c r="L14" s="171" t="s">
        <v>183</v>
      </c>
      <c r="M14" s="169"/>
      <c r="N14" s="169"/>
      <c r="O14" s="407"/>
    </row>
    <row r="15" ht="29.1" customHeight="1" spans="1:15">
      <c r="A15" s="133" t="s">
        <v>184</v>
      </c>
      <c r="B15" s="139">
        <f>C15-0.9</f>
        <v>38.2</v>
      </c>
      <c r="C15" s="139">
        <f>D15-0.9</f>
        <v>39.1</v>
      </c>
      <c r="D15" s="140">
        <v>40</v>
      </c>
      <c r="E15" s="139">
        <f t="shared" ref="E15:H15" si="9">D15+1.1</f>
        <v>41.1</v>
      </c>
      <c r="F15" s="139">
        <f t="shared" si="9"/>
        <v>42.2</v>
      </c>
      <c r="G15" s="139">
        <f t="shared" si="9"/>
        <v>43.3</v>
      </c>
      <c r="H15" s="141">
        <f t="shared" si="9"/>
        <v>44.4</v>
      </c>
      <c r="I15" s="158"/>
      <c r="J15" s="171" t="s">
        <v>177</v>
      </c>
      <c r="K15" s="171" t="s">
        <v>177</v>
      </c>
      <c r="L15" s="171" t="s">
        <v>181</v>
      </c>
      <c r="M15" s="169"/>
      <c r="N15" s="169"/>
      <c r="O15" s="407"/>
    </row>
    <row r="16" ht="29.1" customHeight="1" spans="1:15">
      <c r="A16" s="133" t="s">
        <v>185</v>
      </c>
      <c r="B16" s="139">
        <f>D16-0.5</f>
        <v>15</v>
      </c>
      <c r="C16" s="139">
        <f t="shared" ref="C16:H16" si="10">B16</f>
        <v>15</v>
      </c>
      <c r="D16" s="140">
        <v>15.5</v>
      </c>
      <c r="E16" s="139">
        <f t="shared" si="10"/>
        <v>15.5</v>
      </c>
      <c r="F16" s="139">
        <f>D16+1.5</f>
        <v>17</v>
      </c>
      <c r="G16" s="139">
        <f t="shared" si="10"/>
        <v>17</v>
      </c>
      <c r="H16" s="141">
        <f t="shared" si="10"/>
        <v>17</v>
      </c>
      <c r="I16" s="158"/>
      <c r="J16" s="171" t="s">
        <v>177</v>
      </c>
      <c r="K16" s="171" t="s">
        <v>177</v>
      </c>
      <c r="L16" s="171" t="s">
        <v>181</v>
      </c>
      <c r="M16" s="169"/>
      <c r="N16" s="169"/>
      <c r="O16" s="407"/>
    </row>
    <row r="17" ht="29.1" customHeight="1" spans="1:15">
      <c r="A17" s="274"/>
      <c r="B17" s="274"/>
      <c r="C17" s="274"/>
      <c r="D17" s="274"/>
      <c r="E17" s="254"/>
      <c r="F17" s="254"/>
      <c r="G17" s="254"/>
      <c r="H17" s="255"/>
      <c r="I17" s="158"/>
      <c r="J17" s="171" t="s">
        <v>177</v>
      </c>
      <c r="K17" s="406" t="s">
        <v>163</v>
      </c>
      <c r="L17" s="171" t="s">
        <v>183</v>
      </c>
      <c r="M17" s="169"/>
      <c r="N17" s="169"/>
      <c r="O17" s="407"/>
    </row>
    <row r="18" ht="29.1" customHeight="1" spans="1:15">
      <c r="A18" s="275" t="s">
        <v>186</v>
      </c>
      <c r="B18" s="254"/>
      <c r="C18" s="254"/>
      <c r="D18" s="140"/>
      <c r="E18" s="254"/>
      <c r="F18" s="254"/>
      <c r="G18" s="254"/>
      <c r="H18" s="255"/>
      <c r="I18" s="158"/>
      <c r="J18" s="171" t="s">
        <v>177</v>
      </c>
      <c r="K18" s="171" t="s">
        <v>177</v>
      </c>
      <c r="L18" s="171" t="s">
        <v>181</v>
      </c>
      <c r="M18" s="169"/>
      <c r="N18" s="169"/>
      <c r="O18" s="407"/>
    </row>
    <row r="19" ht="29.1" customHeight="1" spans="1:15">
      <c r="A19" s="276" t="s">
        <v>187</v>
      </c>
      <c r="B19" s="139">
        <f>C19-1</f>
        <v>23</v>
      </c>
      <c r="C19" s="139">
        <f>D19-1</f>
        <v>24</v>
      </c>
      <c r="D19" s="140">
        <v>25</v>
      </c>
      <c r="E19" s="139">
        <f t="shared" ref="E19:H19" si="11">D19+1</f>
        <v>26</v>
      </c>
      <c r="F19" s="139">
        <f t="shared" si="11"/>
        <v>27</v>
      </c>
      <c r="G19" s="139">
        <f t="shared" si="11"/>
        <v>28</v>
      </c>
      <c r="H19" s="141">
        <f t="shared" si="11"/>
        <v>29</v>
      </c>
      <c r="I19" s="158"/>
      <c r="J19" s="171" t="s">
        <v>177</v>
      </c>
      <c r="K19" s="171" t="s">
        <v>177</v>
      </c>
      <c r="L19" s="171" t="s">
        <v>181</v>
      </c>
      <c r="M19" s="169"/>
      <c r="N19" s="169"/>
      <c r="O19" s="407"/>
    </row>
    <row r="20" ht="29.1" customHeight="1" spans="1:15">
      <c r="A20" s="133" t="s">
        <v>162</v>
      </c>
      <c r="B20" s="139">
        <f>C20-0.5</f>
        <v>6</v>
      </c>
      <c r="C20" s="139">
        <f>D20-0.5</f>
        <v>6.5</v>
      </c>
      <c r="D20" s="140">
        <v>7</v>
      </c>
      <c r="E20" s="139">
        <f t="shared" ref="E20:G20" si="12">D20+0.5</f>
        <v>7.5</v>
      </c>
      <c r="F20" s="139">
        <f t="shared" si="12"/>
        <v>8</v>
      </c>
      <c r="G20" s="139">
        <f t="shared" si="12"/>
        <v>8.5</v>
      </c>
      <c r="H20" s="255"/>
      <c r="I20" s="158"/>
      <c r="J20" s="171" t="s">
        <v>177</v>
      </c>
      <c r="K20" s="406" t="s">
        <v>163</v>
      </c>
      <c r="L20" s="171" t="s">
        <v>183</v>
      </c>
      <c r="M20" s="169"/>
      <c r="N20" s="169"/>
      <c r="O20" s="407"/>
    </row>
    <row r="21" ht="29.1" customHeight="1" spans="1:15">
      <c r="A21" s="277" t="s">
        <v>188</v>
      </c>
      <c r="B21" s="272">
        <f>C21-0.9</f>
        <v>22.2</v>
      </c>
      <c r="C21" s="272">
        <f>D21-0.9</f>
        <v>23.1</v>
      </c>
      <c r="D21" s="140">
        <v>24</v>
      </c>
      <c r="E21" s="272">
        <f>D21+1</f>
        <v>25</v>
      </c>
      <c r="F21" s="272">
        <f>E21+1</f>
        <v>26</v>
      </c>
      <c r="G21" s="272">
        <f>F21+1.1</f>
        <v>27.1</v>
      </c>
      <c r="H21" s="141">
        <f>G21+0.7</f>
        <v>27.8</v>
      </c>
      <c r="I21" s="158"/>
      <c r="J21" s="171" t="s">
        <v>177</v>
      </c>
      <c r="K21" s="171" t="s">
        <v>177</v>
      </c>
      <c r="L21" s="171" t="s">
        <v>181</v>
      </c>
      <c r="M21" s="169"/>
      <c r="N21" s="169"/>
      <c r="O21" s="407"/>
    </row>
    <row r="22" ht="29.1" customHeight="1" spans="1:15">
      <c r="A22" s="133"/>
      <c r="B22" s="139"/>
      <c r="C22" s="139"/>
      <c r="D22" s="278"/>
      <c r="E22" s="139"/>
      <c r="F22" s="139"/>
      <c r="G22" s="139"/>
      <c r="H22" s="139"/>
      <c r="I22" s="158"/>
      <c r="J22" s="169"/>
      <c r="K22" s="169"/>
      <c r="L22" s="169"/>
      <c r="M22" s="169"/>
      <c r="N22" s="169"/>
      <c r="O22" s="407"/>
    </row>
    <row r="23" ht="29.1" customHeight="1" spans="1:15">
      <c r="A23" s="133"/>
      <c r="B23" s="139"/>
      <c r="C23" s="139"/>
      <c r="D23" s="278"/>
      <c r="E23" s="139"/>
      <c r="F23" s="139"/>
      <c r="G23" s="139"/>
      <c r="H23" s="139"/>
      <c r="I23" s="158"/>
      <c r="J23" s="169"/>
      <c r="K23" s="169"/>
      <c r="L23" s="169"/>
      <c r="M23" s="169"/>
      <c r="N23" s="169"/>
      <c r="O23" s="407"/>
    </row>
    <row r="24" ht="29.1" customHeight="1" spans="1:15">
      <c r="A24" s="133"/>
      <c r="B24" s="139"/>
      <c r="C24" s="139"/>
      <c r="D24" s="278"/>
      <c r="E24" s="139"/>
      <c r="F24" s="139"/>
      <c r="G24" s="139"/>
      <c r="H24" s="139"/>
      <c r="I24" s="158"/>
      <c r="J24" s="408"/>
      <c r="K24" s="408"/>
      <c r="L24" s="409"/>
      <c r="M24" s="408"/>
      <c r="N24" s="408"/>
      <c r="O24" s="410"/>
    </row>
    <row r="25" ht="29.1" customHeight="1" spans="1:15">
      <c r="A25" s="402"/>
      <c r="B25" s="171"/>
      <c r="C25" s="403"/>
      <c r="D25" s="403"/>
      <c r="E25" s="403"/>
      <c r="F25" s="403"/>
      <c r="G25" s="171"/>
      <c r="H25" s="158"/>
      <c r="I25" s="158"/>
      <c r="J25" s="171"/>
      <c r="K25" s="171"/>
      <c r="L25" s="171"/>
      <c r="M25" s="171"/>
      <c r="N25" s="171"/>
      <c r="O25" s="171"/>
    </row>
    <row r="26" ht="29.1" customHeight="1" spans="1:15">
      <c r="A26" s="154"/>
      <c r="B26" s="155"/>
      <c r="C26" s="156"/>
      <c r="D26" s="156"/>
      <c r="E26" s="157"/>
      <c r="F26" s="157"/>
      <c r="G26" s="155"/>
      <c r="H26" s="158"/>
      <c r="I26" s="158"/>
      <c r="J26" s="155"/>
      <c r="K26" s="155"/>
      <c r="L26" s="171"/>
      <c r="M26" s="155"/>
      <c r="N26" s="155"/>
      <c r="O26" s="155"/>
    </row>
    <row r="27" ht="14.25" spans="1:15">
      <c r="A27" s="159" t="s">
        <v>189</v>
      </c>
      <c r="D27" s="160"/>
      <c r="E27" s="160"/>
      <c r="F27" s="160"/>
      <c r="G27" s="160"/>
      <c r="H27" s="160"/>
      <c r="I27" s="160"/>
      <c r="J27" s="160"/>
      <c r="K27" s="173"/>
      <c r="L27" s="173"/>
      <c r="M27" s="173"/>
      <c r="N27" s="173"/>
      <c r="O27" s="173"/>
    </row>
    <row r="28" ht="14.25" spans="1:15">
      <c r="A28" s="119" t="s">
        <v>190</v>
      </c>
      <c r="B28" s="160"/>
      <c r="C28" s="160"/>
      <c r="D28" s="160"/>
      <c r="E28" s="160"/>
      <c r="F28" s="160"/>
      <c r="G28" s="160"/>
      <c r="H28" s="160"/>
      <c r="I28" s="160"/>
      <c r="J28" s="159" t="s">
        <v>191</v>
      </c>
      <c r="K28" s="174"/>
      <c r="L28" s="174" t="s">
        <v>192</v>
      </c>
      <c r="M28" s="174"/>
      <c r="N28" s="174" t="s">
        <v>193</v>
      </c>
      <c r="O28" s="174"/>
    </row>
    <row r="29" customHeight="1" spans="1:1">
      <c r="A29" s="160"/>
    </row>
  </sheetData>
  <mergeCells count="7">
    <mergeCell ref="A1:O1"/>
    <mergeCell ref="B2:C2"/>
    <mergeCell ref="E2:G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48" sqref="O48"/>
    </sheetView>
  </sheetViews>
  <sheetFormatPr defaultColWidth="10" defaultRowHeight="16.5" customHeight="1"/>
  <cols>
    <col min="1" max="1" width="10.875" style="298" customWidth="1"/>
    <col min="2" max="16384" width="10" style="298"/>
  </cols>
  <sheetData>
    <row r="1" ht="22.5" customHeight="1" spans="1:11">
      <c r="A1" s="299" t="s">
        <v>194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7.25" customHeight="1" spans="1:11">
      <c r="A2" s="300" t="s">
        <v>53</v>
      </c>
      <c r="B2" s="301"/>
      <c r="C2" s="301"/>
      <c r="D2" s="302" t="s">
        <v>55</v>
      </c>
      <c r="E2" s="302"/>
      <c r="F2" s="301"/>
      <c r="G2" s="301"/>
      <c r="H2" s="303" t="s">
        <v>57</v>
      </c>
      <c r="I2" s="378"/>
      <c r="J2" s="378"/>
      <c r="K2" s="379"/>
    </row>
    <row r="3" customHeight="1" spans="1:11">
      <c r="A3" s="304" t="s">
        <v>59</v>
      </c>
      <c r="B3" s="305"/>
      <c r="C3" s="306"/>
      <c r="D3" s="307" t="s">
        <v>60</v>
      </c>
      <c r="E3" s="308"/>
      <c r="F3" s="308"/>
      <c r="G3" s="309"/>
      <c r="H3" s="307" t="s">
        <v>61</v>
      </c>
      <c r="I3" s="308"/>
      <c r="J3" s="308"/>
      <c r="K3" s="309"/>
    </row>
    <row r="4" customHeight="1" spans="1:11">
      <c r="A4" s="310" t="s">
        <v>62</v>
      </c>
      <c r="B4" s="311" t="s">
        <v>63</v>
      </c>
      <c r="C4" s="312"/>
      <c r="D4" s="310" t="s">
        <v>64</v>
      </c>
      <c r="E4" s="313"/>
      <c r="F4" s="314">
        <v>44895</v>
      </c>
      <c r="G4" s="315"/>
      <c r="H4" s="310" t="s">
        <v>195</v>
      </c>
      <c r="I4" s="313"/>
      <c r="J4" s="311" t="s">
        <v>66</v>
      </c>
      <c r="K4" s="312" t="s">
        <v>67</v>
      </c>
    </row>
    <row r="5" customHeight="1" spans="1:11">
      <c r="A5" s="316" t="s">
        <v>68</v>
      </c>
      <c r="B5" s="311" t="s">
        <v>69</v>
      </c>
      <c r="C5" s="312"/>
      <c r="D5" s="310" t="s">
        <v>70</v>
      </c>
      <c r="E5" s="313"/>
      <c r="F5" s="314">
        <v>44866</v>
      </c>
      <c r="G5" s="315"/>
      <c r="H5" s="310" t="s">
        <v>196</v>
      </c>
      <c r="I5" s="313"/>
      <c r="J5" s="311" t="s">
        <v>66</v>
      </c>
      <c r="K5" s="312" t="s">
        <v>67</v>
      </c>
    </row>
    <row r="6" customHeight="1" spans="1:11">
      <c r="A6" s="310" t="s">
        <v>72</v>
      </c>
      <c r="B6" s="317">
        <v>2</v>
      </c>
      <c r="C6" s="318">
        <v>6</v>
      </c>
      <c r="D6" s="316" t="s">
        <v>73</v>
      </c>
      <c r="E6" s="319"/>
      <c r="F6" s="320">
        <v>44885</v>
      </c>
      <c r="G6" s="321"/>
      <c r="H6" s="322" t="s">
        <v>197</v>
      </c>
      <c r="I6" s="355"/>
      <c r="J6" s="355"/>
      <c r="K6" s="380"/>
    </row>
    <row r="7" customHeight="1" spans="1:11">
      <c r="A7" s="310" t="s">
        <v>75</v>
      </c>
      <c r="B7" s="323">
        <v>675</v>
      </c>
      <c r="C7" s="324"/>
      <c r="D7" s="316" t="s">
        <v>76</v>
      </c>
      <c r="E7" s="325"/>
      <c r="F7" s="320">
        <v>44888</v>
      </c>
      <c r="G7" s="321"/>
      <c r="H7" s="326"/>
      <c r="I7" s="311"/>
      <c r="J7" s="311"/>
      <c r="K7" s="312"/>
    </row>
    <row r="8" customHeight="1" spans="1:11">
      <c r="A8" s="327" t="s">
        <v>78</v>
      </c>
      <c r="B8" s="328"/>
      <c r="C8" s="329"/>
      <c r="D8" s="330" t="s">
        <v>79</v>
      </c>
      <c r="E8" s="331"/>
      <c r="F8" s="332">
        <v>44890</v>
      </c>
      <c r="G8" s="333"/>
      <c r="H8" s="330"/>
      <c r="I8" s="331"/>
      <c r="J8" s="331"/>
      <c r="K8" s="381"/>
    </row>
    <row r="9" customHeight="1" spans="1:11">
      <c r="A9" s="334" t="s">
        <v>198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</row>
    <row r="10" customHeight="1" spans="1:11">
      <c r="A10" s="335" t="s">
        <v>83</v>
      </c>
      <c r="B10" s="336" t="s">
        <v>84</v>
      </c>
      <c r="C10" s="337" t="s">
        <v>85</v>
      </c>
      <c r="D10" s="338"/>
      <c r="E10" s="339" t="s">
        <v>88</v>
      </c>
      <c r="F10" s="336" t="s">
        <v>84</v>
      </c>
      <c r="G10" s="337" t="s">
        <v>85</v>
      </c>
      <c r="H10" s="336"/>
      <c r="I10" s="339" t="s">
        <v>86</v>
      </c>
      <c r="J10" s="336" t="s">
        <v>84</v>
      </c>
      <c r="K10" s="382" t="s">
        <v>85</v>
      </c>
    </row>
    <row r="11" customHeight="1" spans="1:11">
      <c r="A11" s="316" t="s">
        <v>89</v>
      </c>
      <c r="B11" s="340" t="s">
        <v>84</v>
      </c>
      <c r="C11" s="311" t="s">
        <v>85</v>
      </c>
      <c r="D11" s="325"/>
      <c r="E11" s="319" t="s">
        <v>91</v>
      </c>
      <c r="F11" s="340" t="s">
        <v>84</v>
      </c>
      <c r="G11" s="311" t="s">
        <v>85</v>
      </c>
      <c r="H11" s="340"/>
      <c r="I11" s="319" t="s">
        <v>96</v>
      </c>
      <c r="J11" s="340" t="s">
        <v>84</v>
      </c>
      <c r="K11" s="312" t="s">
        <v>85</v>
      </c>
    </row>
    <row r="12" customHeight="1" spans="1:11">
      <c r="A12" s="330" t="s">
        <v>189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81"/>
    </row>
    <row r="13" customHeight="1" spans="1:11">
      <c r="A13" s="341" t="s">
        <v>199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</row>
    <row r="14" customHeight="1" spans="1:11">
      <c r="A14" s="342" t="s">
        <v>200</v>
      </c>
      <c r="B14" s="343"/>
      <c r="C14" s="343"/>
      <c r="D14" s="343"/>
      <c r="E14" s="343"/>
      <c r="F14" s="343"/>
      <c r="G14" s="343"/>
      <c r="H14" s="343"/>
      <c r="I14" s="383"/>
      <c r="J14" s="383"/>
      <c r="K14" s="384"/>
    </row>
    <row r="15" customHeight="1" spans="1:11">
      <c r="A15" s="344" t="s">
        <v>201</v>
      </c>
      <c r="B15" s="345"/>
      <c r="C15" s="345"/>
      <c r="D15" s="346"/>
      <c r="E15" s="347"/>
      <c r="F15" s="345"/>
      <c r="G15" s="345"/>
      <c r="H15" s="346"/>
      <c r="I15" s="385"/>
      <c r="J15" s="386"/>
      <c r="K15" s="387"/>
    </row>
    <row r="16" customHeight="1" spans="1:11">
      <c r="A16" s="348"/>
      <c r="B16" s="349"/>
      <c r="C16" s="349"/>
      <c r="D16" s="349"/>
      <c r="E16" s="349"/>
      <c r="F16" s="349"/>
      <c r="G16" s="349"/>
      <c r="H16" s="349"/>
      <c r="I16" s="349"/>
      <c r="J16" s="349"/>
      <c r="K16" s="388"/>
    </row>
    <row r="17" customHeight="1" spans="1:11">
      <c r="A17" s="341" t="s">
        <v>202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</row>
    <row r="18" customHeight="1" spans="1:11">
      <c r="A18" s="342" t="s">
        <v>203</v>
      </c>
      <c r="B18" s="343"/>
      <c r="C18" s="343"/>
      <c r="D18" s="343"/>
      <c r="E18" s="343"/>
      <c r="F18" s="343"/>
      <c r="G18" s="343"/>
      <c r="H18" s="343"/>
      <c r="I18" s="383"/>
      <c r="J18" s="383"/>
      <c r="K18" s="384"/>
    </row>
    <row r="19" customHeight="1" spans="1:11">
      <c r="A19" s="344"/>
      <c r="B19" s="345"/>
      <c r="C19" s="345"/>
      <c r="D19" s="346"/>
      <c r="E19" s="347"/>
      <c r="F19" s="345"/>
      <c r="G19" s="345"/>
      <c r="H19" s="346"/>
      <c r="I19" s="385"/>
      <c r="J19" s="386"/>
      <c r="K19" s="387"/>
    </row>
    <row r="20" customHeight="1" spans="1:11">
      <c r="A20" s="348"/>
      <c r="B20" s="349"/>
      <c r="C20" s="349"/>
      <c r="D20" s="349"/>
      <c r="E20" s="349"/>
      <c r="F20" s="349"/>
      <c r="G20" s="349"/>
      <c r="H20" s="349"/>
      <c r="I20" s="349"/>
      <c r="J20" s="349"/>
      <c r="K20" s="388"/>
    </row>
    <row r="21" customHeight="1" spans="1:11">
      <c r="A21" s="350" t="s">
        <v>123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customHeight="1" spans="1:11">
      <c r="A22" s="181" t="s">
        <v>124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44"/>
    </row>
    <row r="23" customHeight="1" spans="1:11">
      <c r="A23" s="193" t="s">
        <v>125</v>
      </c>
      <c r="B23" s="195"/>
      <c r="C23" s="311" t="s">
        <v>66</v>
      </c>
      <c r="D23" s="311" t="s">
        <v>67</v>
      </c>
      <c r="E23" s="192"/>
      <c r="F23" s="192"/>
      <c r="G23" s="192"/>
      <c r="H23" s="192"/>
      <c r="I23" s="192"/>
      <c r="J23" s="192"/>
      <c r="K23" s="238"/>
    </row>
    <row r="24" customHeight="1" spans="1:11">
      <c r="A24" s="351" t="s">
        <v>204</v>
      </c>
      <c r="B24" s="352"/>
      <c r="C24" s="352"/>
      <c r="D24" s="352"/>
      <c r="E24" s="352"/>
      <c r="F24" s="352"/>
      <c r="G24" s="352"/>
      <c r="H24" s="352"/>
      <c r="I24" s="352"/>
      <c r="J24" s="352"/>
      <c r="K24" s="389"/>
    </row>
    <row r="25" customHeight="1" spans="1:11">
      <c r="A25" s="353"/>
      <c r="B25" s="354"/>
      <c r="C25" s="354"/>
      <c r="D25" s="354"/>
      <c r="E25" s="354"/>
      <c r="F25" s="354"/>
      <c r="G25" s="354"/>
      <c r="H25" s="354"/>
      <c r="I25" s="354"/>
      <c r="J25" s="354"/>
      <c r="K25" s="390"/>
    </row>
    <row r="26" customHeight="1" spans="1:11">
      <c r="A26" s="334" t="s">
        <v>132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</row>
    <row r="27" customHeight="1" spans="1:11">
      <c r="A27" s="304" t="s">
        <v>133</v>
      </c>
      <c r="B27" s="337" t="s">
        <v>94</v>
      </c>
      <c r="C27" s="337" t="s">
        <v>95</v>
      </c>
      <c r="D27" s="337" t="s">
        <v>87</v>
      </c>
      <c r="E27" s="305" t="s">
        <v>134</v>
      </c>
      <c r="F27" s="337" t="s">
        <v>94</v>
      </c>
      <c r="G27" s="337" t="s">
        <v>95</v>
      </c>
      <c r="H27" s="337" t="s">
        <v>87</v>
      </c>
      <c r="I27" s="305" t="s">
        <v>135</v>
      </c>
      <c r="J27" s="337" t="s">
        <v>94</v>
      </c>
      <c r="K27" s="382" t="s">
        <v>95</v>
      </c>
    </row>
    <row r="28" customHeight="1" spans="1:11">
      <c r="A28" s="322" t="s">
        <v>86</v>
      </c>
      <c r="B28" s="311" t="s">
        <v>94</v>
      </c>
      <c r="C28" s="311" t="s">
        <v>95</v>
      </c>
      <c r="D28" s="311" t="s">
        <v>87</v>
      </c>
      <c r="E28" s="355" t="s">
        <v>93</v>
      </c>
      <c r="F28" s="311" t="s">
        <v>94</v>
      </c>
      <c r="G28" s="311" t="s">
        <v>95</v>
      </c>
      <c r="H28" s="311" t="s">
        <v>87</v>
      </c>
      <c r="I28" s="355" t="s">
        <v>104</v>
      </c>
      <c r="J28" s="311" t="s">
        <v>94</v>
      </c>
      <c r="K28" s="312" t="s">
        <v>95</v>
      </c>
    </row>
    <row r="29" customHeight="1" spans="1:11">
      <c r="A29" s="310" t="s">
        <v>97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91"/>
    </row>
    <row r="30" customHeight="1" spans="1:11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92"/>
    </row>
    <row r="31" customHeight="1" spans="1:11">
      <c r="A31" s="359" t="s">
        <v>205</v>
      </c>
      <c r="B31" s="359"/>
      <c r="C31" s="359"/>
      <c r="D31" s="359"/>
      <c r="E31" s="359"/>
      <c r="F31" s="359"/>
      <c r="G31" s="359"/>
      <c r="H31" s="359"/>
      <c r="I31" s="359"/>
      <c r="J31" s="359"/>
      <c r="K31" s="359"/>
    </row>
    <row r="32" ht="17.25" customHeight="1" spans="1:11">
      <c r="A32" s="360" t="s">
        <v>206</v>
      </c>
      <c r="B32" s="361"/>
      <c r="C32" s="361"/>
      <c r="D32" s="361"/>
      <c r="E32" s="361"/>
      <c r="F32" s="361"/>
      <c r="G32" s="361"/>
      <c r="H32" s="361"/>
      <c r="I32" s="361"/>
      <c r="J32" s="361"/>
      <c r="K32" s="393"/>
    </row>
    <row r="33" ht="17.25" customHeight="1" spans="1:11">
      <c r="A33" s="362" t="s">
        <v>207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94"/>
    </row>
    <row r="34" ht="17.25" customHeight="1" spans="1:11">
      <c r="A34" s="362" t="s">
        <v>208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94"/>
    </row>
    <row r="35" ht="17.25" customHeight="1" spans="1:11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94"/>
    </row>
    <row r="36" ht="17.25" customHeight="1" spans="1:11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94"/>
    </row>
    <row r="37" ht="17.25" customHeight="1" spans="1:11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94"/>
    </row>
    <row r="38" ht="17.25" customHeight="1" spans="1:11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94"/>
    </row>
    <row r="39" ht="17.25" customHeight="1" spans="1:11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94"/>
    </row>
    <row r="40" ht="17.25" customHeight="1" spans="1:11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94"/>
    </row>
    <row r="41" ht="17.25" customHeight="1" spans="1:11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94"/>
    </row>
    <row r="42" ht="17.25" customHeight="1" spans="1:11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94"/>
    </row>
    <row r="43" ht="17.25" customHeight="1" spans="1:11">
      <c r="A43" s="357" t="s">
        <v>131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92"/>
    </row>
    <row r="44" customHeight="1" spans="1:11">
      <c r="A44" s="359" t="s">
        <v>209</v>
      </c>
      <c r="B44" s="359"/>
      <c r="C44" s="359"/>
      <c r="D44" s="359"/>
      <c r="E44" s="359"/>
      <c r="F44" s="359"/>
      <c r="G44" s="359"/>
      <c r="H44" s="359"/>
      <c r="I44" s="359"/>
      <c r="J44" s="359"/>
      <c r="K44" s="359"/>
    </row>
    <row r="45" ht="18" customHeight="1" spans="1:11">
      <c r="A45" s="364" t="s">
        <v>189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95"/>
    </row>
    <row r="46" ht="18" customHeight="1" spans="1:11">
      <c r="A46" s="364"/>
      <c r="B46" s="365"/>
      <c r="C46" s="365"/>
      <c r="D46" s="365"/>
      <c r="E46" s="365"/>
      <c r="F46" s="365"/>
      <c r="G46" s="365"/>
      <c r="H46" s="365"/>
      <c r="I46" s="365"/>
      <c r="J46" s="365"/>
      <c r="K46" s="395"/>
    </row>
    <row r="47" ht="18" customHeight="1" spans="1:11">
      <c r="A47" s="353"/>
      <c r="B47" s="354"/>
      <c r="C47" s="354"/>
      <c r="D47" s="354"/>
      <c r="E47" s="354"/>
      <c r="F47" s="354"/>
      <c r="G47" s="354"/>
      <c r="H47" s="354"/>
      <c r="I47" s="354"/>
      <c r="J47" s="354"/>
      <c r="K47" s="390"/>
    </row>
    <row r="48" ht="21" customHeight="1" spans="1:11">
      <c r="A48" s="366" t="s">
        <v>137</v>
      </c>
      <c r="B48" s="367" t="s">
        <v>138</v>
      </c>
      <c r="C48" s="367"/>
      <c r="D48" s="368" t="s">
        <v>139</v>
      </c>
      <c r="E48" s="369"/>
      <c r="F48" s="368" t="s">
        <v>141</v>
      </c>
      <c r="G48" s="370">
        <v>44890</v>
      </c>
      <c r="H48" s="371" t="s">
        <v>142</v>
      </c>
      <c r="I48" s="371"/>
      <c r="J48" s="367"/>
      <c r="K48" s="396"/>
    </row>
    <row r="49" customHeight="1" spans="1:11">
      <c r="A49" s="372" t="s">
        <v>143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97"/>
    </row>
    <row r="50" customHeight="1" spans="1:11">
      <c r="A50" s="374"/>
      <c r="B50" s="375"/>
      <c r="C50" s="375"/>
      <c r="D50" s="375"/>
      <c r="E50" s="375"/>
      <c r="F50" s="375"/>
      <c r="G50" s="375"/>
      <c r="H50" s="375"/>
      <c r="I50" s="375"/>
      <c r="J50" s="375"/>
      <c r="K50" s="398"/>
    </row>
    <row r="51" customHeight="1" spans="1:11">
      <c r="A51" s="376"/>
      <c r="B51" s="377"/>
      <c r="C51" s="377"/>
      <c r="D51" s="377"/>
      <c r="E51" s="377"/>
      <c r="F51" s="377"/>
      <c r="G51" s="377"/>
      <c r="H51" s="377"/>
      <c r="I51" s="377"/>
      <c r="J51" s="377"/>
      <c r="K51" s="399"/>
    </row>
    <row r="52" ht="21" customHeight="1" spans="1:11">
      <c r="A52" s="366" t="s">
        <v>137</v>
      </c>
      <c r="B52" s="367" t="s">
        <v>138</v>
      </c>
      <c r="C52" s="367"/>
      <c r="D52" s="368" t="s">
        <v>139</v>
      </c>
      <c r="E52" s="368"/>
      <c r="F52" s="368" t="s">
        <v>141</v>
      </c>
      <c r="G52" s="368"/>
      <c r="H52" s="371" t="s">
        <v>142</v>
      </c>
      <c r="I52" s="371"/>
      <c r="J52" s="400"/>
      <c r="K52" s="401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F31" sqref="F31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70" t="s">
        <v>145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="119" customFormat="1" ht="16" customHeight="1" spans="1:16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282"/>
      <c r="J2" s="283" t="s">
        <v>57</v>
      </c>
      <c r="K2" s="284" t="s">
        <v>146</v>
      </c>
      <c r="L2" s="284"/>
      <c r="M2" s="284"/>
      <c r="N2" s="284"/>
      <c r="O2" s="284"/>
      <c r="P2" s="285"/>
    </row>
    <row r="3" s="119" customFormat="1" ht="16" customHeight="1" spans="1:16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4"/>
      <c r="J3" s="165" t="s">
        <v>149</v>
      </c>
      <c r="K3" s="165"/>
      <c r="L3" s="165"/>
      <c r="M3" s="165"/>
      <c r="N3" s="165"/>
      <c r="O3" s="165"/>
      <c r="P3" s="286"/>
    </row>
    <row r="4" s="119" customFormat="1" ht="16" customHeight="1" spans="1:16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4"/>
      <c r="J4" s="168" t="s">
        <v>210</v>
      </c>
      <c r="K4" s="168" t="s">
        <v>210</v>
      </c>
      <c r="L4" s="168" t="s">
        <v>211</v>
      </c>
      <c r="M4" s="168" t="s">
        <v>211</v>
      </c>
      <c r="N4" s="168" t="s">
        <v>210</v>
      </c>
      <c r="O4" s="168"/>
      <c r="P4" s="287"/>
    </row>
    <row r="5" s="119" customFormat="1" ht="16" customHeight="1" spans="1:16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4"/>
      <c r="J5" s="132" t="s">
        <v>212</v>
      </c>
      <c r="K5" s="133" t="s">
        <v>213</v>
      </c>
      <c r="L5" s="133" t="s">
        <v>214</v>
      </c>
      <c r="M5" s="133" t="s">
        <v>215</v>
      </c>
      <c r="N5" s="133" t="s">
        <v>216</v>
      </c>
      <c r="O5" s="133"/>
      <c r="P5" s="288"/>
    </row>
    <row r="6" s="119" customFormat="1" ht="16" customHeight="1" spans="1:16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4"/>
      <c r="J6" s="289" t="s">
        <v>177</v>
      </c>
      <c r="K6" s="289" t="s">
        <v>217</v>
      </c>
      <c r="L6" s="289" t="s">
        <v>218</v>
      </c>
      <c r="M6" s="289" t="s">
        <v>177</v>
      </c>
      <c r="N6" s="289" t="s">
        <v>177</v>
      </c>
      <c r="O6" s="289"/>
      <c r="P6" s="290"/>
    </row>
    <row r="7" s="119" customFormat="1" ht="16" customHeight="1" spans="1:16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4"/>
      <c r="J7" s="289" t="s">
        <v>219</v>
      </c>
      <c r="K7" s="289" t="s">
        <v>220</v>
      </c>
      <c r="L7" s="289" t="s">
        <v>221</v>
      </c>
      <c r="M7" s="289" t="s">
        <v>222</v>
      </c>
      <c r="N7" s="289" t="s">
        <v>223</v>
      </c>
      <c r="O7" s="289"/>
      <c r="P7" s="290"/>
    </row>
    <row r="8" s="119" customFormat="1" ht="16" customHeight="1" spans="1:16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4"/>
      <c r="J8" s="289" t="s">
        <v>177</v>
      </c>
      <c r="K8" s="289" t="s">
        <v>224</v>
      </c>
      <c r="L8" s="289" t="s">
        <v>177</v>
      </c>
      <c r="M8" s="289" t="s">
        <v>220</v>
      </c>
      <c r="N8" s="289" t="s">
        <v>177</v>
      </c>
      <c r="O8" s="289"/>
      <c r="P8" s="290"/>
    </row>
    <row r="9" s="119" customFormat="1" ht="16" customHeight="1" spans="1:16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4"/>
      <c r="J9" s="289" t="s">
        <v>177</v>
      </c>
      <c r="K9" s="289" t="s">
        <v>171</v>
      </c>
      <c r="L9" s="289" t="s">
        <v>177</v>
      </c>
      <c r="M9" s="289" t="s">
        <v>177</v>
      </c>
      <c r="N9" s="289" t="s">
        <v>177</v>
      </c>
      <c r="O9" s="289"/>
      <c r="P9" s="290"/>
    </row>
    <row r="10" s="119" customFormat="1" ht="16" customHeight="1" spans="1:16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4"/>
      <c r="J10" s="289" t="s">
        <v>225</v>
      </c>
      <c r="K10" s="289" t="s">
        <v>226</v>
      </c>
      <c r="L10" s="289" t="s">
        <v>183</v>
      </c>
      <c r="M10" s="289" t="s">
        <v>227</v>
      </c>
      <c r="N10" s="289" t="s">
        <v>177</v>
      </c>
      <c r="O10" s="289"/>
      <c r="P10" s="290"/>
    </row>
    <row r="11" s="119" customFormat="1" ht="16" customHeight="1" spans="1:16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4"/>
      <c r="J11" s="289" t="s">
        <v>177</v>
      </c>
      <c r="K11" s="289" t="s">
        <v>228</v>
      </c>
      <c r="L11" s="289" t="s">
        <v>229</v>
      </c>
      <c r="M11" s="289" t="s">
        <v>173</v>
      </c>
      <c r="N11" s="289" t="s">
        <v>230</v>
      </c>
      <c r="O11" s="289"/>
      <c r="P11" s="290"/>
    </row>
    <row r="12" s="119" customFormat="1" ht="16" customHeight="1" spans="1:16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4"/>
      <c r="J12" s="289" t="s">
        <v>231</v>
      </c>
      <c r="K12" s="289" t="s">
        <v>232</v>
      </c>
      <c r="L12" s="289" t="s">
        <v>177</v>
      </c>
      <c r="M12" s="289" t="s">
        <v>177</v>
      </c>
      <c r="N12" s="289" t="s">
        <v>177</v>
      </c>
      <c r="O12" s="289"/>
      <c r="P12" s="290"/>
    </row>
    <row r="13" s="119" customFormat="1" ht="16" customHeight="1" spans="1:16">
      <c r="A13" s="133" t="s">
        <v>180</v>
      </c>
      <c r="B13" s="272">
        <f>C13-0.9</f>
        <v>31.2</v>
      </c>
      <c r="C13" s="272">
        <f>D13-0.9</f>
        <v>32.1</v>
      </c>
      <c r="D13" s="261">
        <v>33</v>
      </c>
      <c r="E13" s="272">
        <f>D13+1</f>
        <v>34</v>
      </c>
      <c r="F13" s="272">
        <f>E13+1</f>
        <v>35</v>
      </c>
      <c r="G13" s="272">
        <f>F13+1.1</f>
        <v>36.1</v>
      </c>
      <c r="H13" s="273">
        <f>G13+0.7</f>
        <v>36.8</v>
      </c>
      <c r="I13" s="154"/>
      <c r="J13" s="289" t="s">
        <v>177</v>
      </c>
      <c r="K13" s="289" t="s">
        <v>233</v>
      </c>
      <c r="L13" s="289" t="s">
        <v>183</v>
      </c>
      <c r="M13" s="289" t="s">
        <v>234</v>
      </c>
      <c r="N13" s="289" t="s">
        <v>235</v>
      </c>
      <c r="O13" s="289"/>
      <c r="P13" s="290"/>
    </row>
    <row r="14" s="119" customFormat="1" ht="16" customHeight="1" spans="1:16">
      <c r="A14" s="133" t="s">
        <v>182</v>
      </c>
      <c r="B14" s="139">
        <f>C14-0.7</f>
        <v>27.2</v>
      </c>
      <c r="C14" s="139">
        <f>D14-0.6</f>
        <v>27.9</v>
      </c>
      <c r="D14" s="140">
        <v>28.5</v>
      </c>
      <c r="E14" s="139">
        <f>D14+0.6</f>
        <v>29.1</v>
      </c>
      <c r="F14" s="139">
        <f>E14+0.7</f>
        <v>29.8</v>
      </c>
      <c r="G14" s="139">
        <f>F14+0.6</f>
        <v>30.4</v>
      </c>
      <c r="H14" s="141">
        <f>G14+0.7</f>
        <v>31.1</v>
      </c>
      <c r="I14" s="154"/>
      <c r="J14" s="289" t="s">
        <v>177</v>
      </c>
      <c r="K14" s="289" t="s">
        <v>177</v>
      </c>
      <c r="L14" s="289" t="s">
        <v>177</v>
      </c>
      <c r="M14" s="289" t="s">
        <v>177</v>
      </c>
      <c r="N14" s="289" t="s">
        <v>177</v>
      </c>
      <c r="O14" s="289"/>
      <c r="P14" s="290"/>
    </row>
    <row r="15" s="119" customFormat="1" ht="16" customHeight="1" spans="1:16">
      <c r="A15" s="133" t="s">
        <v>184</v>
      </c>
      <c r="B15" s="139">
        <f>C15-0.9</f>
        <v>38.2</v>
      </c>
      <c r="C15" s="139">
        <f>D15-0.9</f>
        <v>39.1</v>
      </c>
      <c r="D15" s="140">
        <v>40</v>
      </c>
      <c r="E15" s="139">
        <f t="shared" ref="E15:H15" si="9">D15+1.1</f>
        <v>41.1</v>
      </c>
      <c r="F15" s="139">
        <f t="shared" si="9"/>
        <v>42.2</v>
      </c>
      <c r="G15" s="139">
        <f t="shared" si="9"/>
        <v>43.3</v>
      </c>
      <c r="H15" s="141">
        <f t="shared" si="9"/>
        <v>44.4</v>
      </c>
      <c r="I15" s="154"/>
      <c r="J15" s="289" t="s">
        <v>228</v>
      </c>
      <c r="K15" s="289" t="s">
        <v>177</v>
      </c>
      <c r="L15" s="289" t="s">
        <v>177</v>
      </c>
      <c r="M15" s="289" t="s">
        <v>177</v>
      </c>
      <c r="N15" s="289" t="s">
        <v>177</v>
      </c>
      <c r="O15" s="289"/>
      <c r="P15" s="290"/>
    </row>
    <row r="16" s="119" customFormat="1" ht="16" customHeight="1" spans="1:16">
      <c r="A16" s="133" t="s">
        <v>185</v>
      </c>
      <c r="B16" s="139">
        <f>D16-0.5</f>
        <v>15</v>
      </c>
      <c r="C16" s="139">
        <f t="shared" ref="C16:H16" si="10">B16</f>
        <v>15</v>
      </c>
      <c r="D16" s="140">
        <v>15.5</v>
      </c>
      <c r="E16" s="139">
        <f t="shared" si="10"/>
        <v>15.5</v>
      </c>
      <c r="F16" s="139">
        <f>D16+1.5</f>
        <v>17</v>
      </c>
      <c r="G16" s="139">
        <f t="shared" si="10"/>
        <v>17</v>
      </c>
      <c r="H16" s="141">
        <f t="shared" si="10"/>
        <v>17</v>
      </c>
      <c r="I16" s="154"/>
      <c r="J16" s="289" t="s">
        <v>236</v>
      </c>
      <c r="K16" s="289" t="s">
        <v>177</v>
      </c>
      <c r="L16" s="289" t="s">
        <v>177</v>
      </c>
      <c r="M16" s="289" t="s">
        <v>177</v>
      </c>
      <c r="N16" s="289" t="s">
        <v>177</v>
      </c>
      <c r="O16" s="289"/>
      <c r="P16" s="290"/>
    </row>
    <row r="17" s="119" customFormat="1" ht="16" customHeight="1" spans="1:16">
      <c r="A17" s="274"/>
      <c r="B17" s="274"/>
      <c r="C17" s="274"/>
      <c r="D17" s="274"/>
      <c r="E17" s="254"/>
      <c r="F17" s="254"/>
      <c r="G17" s="254"/>
      <c r="H17" s="255"/>
      <c r="I17" s="154"/>
      <c r="J17" s="289" t="s">
        <v>177</v>
      </c>
      <c r="K17" s="289" t="s">
        <v>177</v>
      </c>
      <c r="L17" s="289" t="s">
        <v>177</v>
      </c>
      <c r="M17" s="289" t="s">
        <v>177</v>
      </c>
      <c r="N17" s="289" t="s">
        <v>177</v>
      </c>
      <c r="O17" s="289"/>
      <c r="P17" s="290"/>
    </row>
    <row r="18" s="119" customFormat="1" ht="16" customHeight="1" spans="1:16">
      <c r="A18" s="275" t="s">
        <v>186</v>
      </c>
      <c r="B18" s="254"/>
      <c r="C18" s="254"/>
      <c r="D18" s="140"/>
      <c r="E18" s="254"/>
      <c r="F18" s="254"/>
      <c r="G18" s="254"/>
      <c r="H18" s="255"/>
      <c r="I18" s="154"/>
      <c r="J18" s="289" t="s">
        <v>177</v>
      </c>
      <c r="K18" s="289" t="s">
        <v>177</v>
      </c>
      <c r="L18" s="289" t="s">
        <v>177</v>
      </c>
      <c r="M18" s="289" t="s">
        <v>177</v>
      </c>
      <c r="N18" s="289" t="s">
        <v>177</v>
      </c>
      <c r="O18" s="289"/>
      <c r="P18" s="290"/>
    </row>
    <row r="19" s="119" customFormat="1" ht="16" customHeight="1" spans="1:16">
      <c r="A19" s="276" t="s">
        <v>187</v>
      </c>
      <c r="B19" s="139">
        <f>C19-1</f>
        <v>23</v>
      </c>
      <c r="C19" s="139">
        <f>D19-1</f>
        <v>24</v>
      </c>
      <c r="D19" s="140">
        <v>25</v>
      </c>
      <c r="E19" s="139">
        <f t="shared" ref="E19:H19" si="11">D19+1</f>
        <v>26</v>
      </c>
      <c r="F19" s="139">
        <f t="shared" si="11"/>
        <v>27</v>
      </c>
      <c r="G19" s="139">
        <f t="shared" si="11"/>
        <v>28</v>
      </c>
      <c r="H19" s="141">
        <f t="shared" si="11"/>
        <v>29</v>
      </c>
      <c r="I19" s="154"/>
      <c r="J19" s="289" t="s">
        <v>219</v>
      </c>
      <c r="K19" s="289" t="s">
        <v>220</v>
      </c>
      <c r="L19" s="289" t="s">
        <v>221</v>
      </c>
      <c r="M19" s="289" t="s">
        <v>222</v>
      </c>
      <c r="N19" s="289" t="s">
        <v>223</v>
      </c>
      <c r="O19" s="289"/>
      <c r="P19" s="290"/>
    </row>
    <row r="20" s="119" customFormat="1" ht="16" customHeight="1" spans="1:16">
      <c r="A20" s="133" t="s">
        <v>162</v>
      </c>
      <c r="B20" s="139">
        <f>C20-0.5</f>
        <v>6</v>
      </c>
      <c r="C20" s="139">
        <f>D20-0.5</f>
        <v>6.5</v>
      </c>
      <c r="D20" s="140">
        <v>7</v>
      </c>
      <c r="E20" s="139">
        <f t="shared" ref="E20:G20" si="12">D20+0.5</f>
        <v>7.5</v>
      </c>
      <c r="F20" s="139">
        <f t="shared" si="12"/>
        <v>8</v>
      </c>
      <c r="G20" s="139">
        <f t="shared" si="12"/>
        <v>8.5</v>
      </c>
      <c r="H20" s="255"/>
      <c r="I20" s="154"/>
      <c r="J20" s="289" t="s">
        <v>177</v>
      </c>
      <c r="K20" s="289" t="s">
        <v>177</v>
      </c>
      <c r="L20" s="289" t="s">
        <v>177</v>
      </c>
      <c r="M20" s="289" t="s">
        <v>177</v>
      </c>
      <c r="N20" s="289" t="s">
        <v>177</v>
      </c>
      <c r="O20" s="291"/>
      <c r="P20" s="292"/>
    </row>
    <row r="21" s="119" customFormat="1" ht="16" customHeight="1" spans="1:16">
      <c r="A21" s="277" t="s">
        <v>188</v>
      </c>
      <c r="B21" s="272">
        <f>C21-0.9</f>
        <v>22.2</v>
      </c>
      <c r="C21" s="272">
        <f>D21-0.9</f>
        <v>23.1</v>
      </c>
      <c r="D21" s="140">
        <v>24</v>
      </c>
      <c r="E21" s="272">
        <f>D21+1</f>
        <v>25</v>
      </c>
      <c r="F21" s="272">
        <f>E21+1</f>
        <v>26</v>
      </c>
      <c r="G21" s="272">
        <f>F21+1.1</f>
        <v>27.1</v>
      </c>
      <c r="H21" s="141">
        <f>G21+0.7</f>
        <v>27.8</v>
      </c>
      <c r="I21" s="154"/>
      <c r="J21" s="289" t="s">
        <v>177</v>
      </c>
      <c r="K21" s="289" t="s">
        <v>177</v>
      </c>
      <c r="L21" s="289" t="s">
        <v>177</v>
      </c>
      <c r="M21" s="289" t="s">
        <v>177</v>
      </c>
      <c r="N21" s="289" t="s">
        <v>177</v>
      </c>
      <c r="O21" s="291"/>
      <c r="P21" s="292"/>
    </row>
    <row r="22" s="119" customFormat="1" ht="16" customHeight="1" spans="1:16">
      <c r="A22" s="133"/>
      <c r="B22" s="139"/>
      <c r="C22" s="139"/>
      <c r="D22" s="278"/>
      <c r="E22" s="139"/>
      <c r="F22" s="139"/>
      <c r="G22" s="139"/>
      <c r="H22" s="139"/>
      <c r="I22" s="154"/>
      <c r="J22" s="293"/>
      <c r="K22" s="294"/>
      <c r="L22" s="294"/>
      <c r="M22" s="294"/>
      <c r="N22" s="294"/>
      <c r="O22" s="294"/>
      <c r="P22" s="295"/>
    </row>
    <row r="23" s="119" customFormat="1" ht="16" customHeight="1" spans="1:16">
      <c r="A23" s="279"/>
      <c r="B23" s="280"/>
      <c r="C23" s="280"/>
      <c r="D23" s="280"/>
      <c r="E23" s="280"/>
      <c r="F23" s="280"/>
      <c r="G23" s="280"/>
      <c r="H23" s="281"/>
      <c r="I23" s="154"/>
      <c r="J23" s="293"/>
      <c r="K23" s="294"/>
      <c r="L23" s="294"/>
      <c r="M23" s="294"/>
      <c r="N23" s="294"/>
      <c r="O23" s="294"/>
      <c r="P23" s="295"/>
    </row>
    <row r="24" s="119" customFormat="1" ht="16" customHeight="1" spans="1:16">
      <c r="A24" s="279"/>
      <c r="B24" s="280"/>
      <c r="C24" s="280"/>
      <c r="D24" s="280"/>
      <c r="E24" s="280"/>
      <c r="F24" s="280"/>
      <c r="G24" s="280"/>
      <c r="H24" s="281"/>
      <c r="I24" s="154"/>
      <c r="J24" s="293"/>
      <c r="K24" s="294"/>
      <c r="L24" s="294"/>
      <c r="M24" s="294"/>
      <c r="N24" s="294"/>
      <c r="O24" s="294"/>
      <c r="P24" s="295"/>
    </row>
    <row r="25" s="119" customFormat="1" ht="16" customHeight="1" spans="1:16">
      <c r="A25" s="279"/>
      <c r="B25" s="280"/>
      <c r="C25" s="280"/>
      <c r="D25" s="280"/>
      <c r="E25" s="280"/>
      <c r="F25" s="280"/>
      <c r="G25" s="280"/>
      <c r="H25" s="281"/>
      <c r="I25" s="154"/>
      <c r="J25" s="293"/>
      <c r="K25" s="294"/>
      <c r="L25" s="294"/>
      <c r="M25" s="294"/>
      <c r="N25" s="294"/>
      <c r="O25" s="294"/>
      <c r="P25" s="295"/>
    </row>
    <row r="26" s="119" customFormat="1" ht="16" customHeight="1" spans="1:16">
      <c r="A26" s="279"/>
      <c r="B26" s="280"/>
      <c r="C26" s="280"/>
      <c r="D26" s="280"/>
      <c r="E26" s="280"/>
      <c r="F26" s="280"/>
      <c r="G26" s="280"/>
      <c r="H26" s="281"/>
      <c r="I26" s="154"/>
      <c r="J26" s="293"/>
      <c r="K26" s="294"/>
      <c r="L26" s="294"/>
      <c r="M26" s="294"/>
      <c r="N26" s="294"/>
      <c r="O26" s="294"/>
      <c r="P26" s="295"/>
    </row>
    <row r="27" s="119" customFormat="1" ht="16" customHeight="1" spans="1:16">
      <c r="A27" s="279"/>
      <c r="B27" s="280"/>
      <c r="C27" s="280"/>
      <c r="D27" s="280"/>
      <c r="E27" s="280"/>
      <c r="F27" s="280"/>
      <c r="G27" s="280"/>
      <c r="H27" s="281"/>
      <c r="I27" s="296"/>
      <c r="J27" s="293"/>
      <c r="K27" s="294"/>
      <c r="L27" s="294"/>
      <c r="M27" s="294"/>
      <c r="N27" s="294"/>
      <c r="O27" s="294"/>
      <c r="P27" s="295"/>
    </row>
    <row r="28" s="119" customFormat="1" ht="14.25" spans="1:16">
      <c r="A28" s="159" t="s">
        <v>189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</row>
    <row r="29" s="119" customFormat="1" ht="14.25" spans="1:16">
      <c r="A29" s="119" t="s">
        <v>190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</row>
    <row r="30" s="119" customFormat="1" ht="14.25" spans="1:15">
      <c r="A30" s="160"/>
      <c r="B30" s="160"/>
      <c r="C30" s="160"/>
      <c r="D30" s="160"/>
      <c r="E30" s="160"/>
      <c r="F30" s="160"/>
      <c r="G30" s="160"/>
      <c r="H30" s="160"/>
      <c r="I30" s="160"/>
      <c r="J30" s="159" t="s">
        <v>237</v>
      </c>
      <c r="K30" s="297"/>
      <c r="L30" s="297"/>
      <c r="M30" s="159" t="s">
        <v>192</v>
      </c>
      <c r="N30" s="159"/>
      <c r="O30" s="159" t="s">
        <v>193</v>
      </c>
    </row>
  </sheetData>
  <mergeCells count="17">
    <mergeCell ref="A1:P1"/>
    <mergeCell ref="B2:C2"/>
    <mergeCell ref="E2:G2"/>
    <mergeCell ref="K2:P2"/>
    <mergeCell ref="B3:H3"/>
    <mergeCell ref="J3:P3"/>
    <mergeCell ref="A23:H23"/>
    <mergeCell ref="J23:P23"/>
    <mergeCell ref="A24:H24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workbookViewId="0">
      <selection activeCell="F43" sqref="F4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  <c r="P1" s="161"/>
      <c r="Q1" s="161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162" t="s">
        <v>57</v>
      </c>
      <c r="K2" s="163" t="s">
        <v>238</v>
      </c>
      <c r="L2" s="163"/>
      <c r="M2" s="163"/>
      <c r="N2" s="163"/>
      <c r="O2" s="164"/>
      <c r="P2" s="164"/>
      <c r="Q2" s="175"/>
    </row>
    <row r="3" s="119" customFormat="1" ht="29.1" customHeight="1" spans="1:17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6"/>
      <c r="L3" s="166"/>
      <c r="M3" s="166"/>
      <c r="N3" s="166"/>
      <c r="O3" s="167"/>
      <c r="P3" s="167"/>
      <c r="Q3" s="176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168"/>
      <c r="K5" s="136" t="s">
        <v>150</v>
      </c>
      <c r="L5" s="137" t="s">
        <v>151</v>
      </c>
      <c r="M5" s="138" t="s">
        <v>152</v>
      </c>
      <c r="N5" s="137" t="s">
        <v>153</v>
      </c>
      <c r="O5" s="137" t="s">
        <v>154</v>
      </c>
      <c r="P5" s="137" t="s">
        <v>155</v>
      </c>
      <c r="Q5" s="137" t="s">
        <v>156</v>
      </c>
    </row>
    <row r="6" s="119" customFormat="1" ht="29.1" customHeight="1" spans="1:17">
      <c r="A6" s="253" t="s">
        <v>239</v>
      </c>
      <c r="B6" s="254">
        <f t="shared" ref="B6:B12" si="0">C6-1</f>
        <v>59</v>
      </c>
      <c r="C6" s="254">
        <f>D6-2</f>
        <v>60</v>
      </c>
      <c r="D6" s="140">
        <v>62</v>
      </c>
      <c r="E6" s="254">
        <f>D6+2</f>
        <v>64</v>
      </c>
      <c r="F6" s="254">
        <f>E6+2</f>
        <v>66</v>
      </c>
      <c r="G6" s="254">
        <f>F6+1</f>
        <v>67</v>
      </c>
      <c r="H6" s="255">
        <f>G6+1</f>
        <v>68</v>
      </c>
      <c r="I6" s="158"/>
      <c r="J6" s="253" t="s">
        <v>239</v>
      </c>
      <c r="K6" s="169" t="s">
        <v>240</v>
      </c>
      <c r="L6" s="170" t="s">
        <v>241</v>
      </c>
      <c r="M6" s="169" t="s">
        <v>240</v>
      </c>
      <c r="N6" s="170" t="s">
        <v>242</v>
      </c>
      <c r="O6" s="169" t="s">
        <v>240</v>
      </c>
      <c r="P6" s="170" t="s">
        <v>242</v>
      </c>
      <c r="Q6" s="137"/>
    </row>
    <row r="7" s="119" customFormat="1" ht="29.1" customHeight="1" spans="1:17">
      <c r="A7" s="133" t="s">
        <v>243</v>
      </c>
      <c r="B7" s="254">
        <f t="shared" si="0"/>
        <v>56</v>
      </c>
      <c r="C7" s="254">
        <f>D7-2</f>
        <v>57</v>
      </c>
      <c r="D7" s="140">
        <v>59</v>
      </c>
      <c r="E7" s="254">
        <f>D7+2</f>
        <v>61</v>
      </c>
      <c r="F7" s="254">
        <f>E7+2</f>
        <v>63</v>
      </c>
      <c r="G7" s="254">
        <f>F7+1</f>
        <v>64</v>
      </c>
      <c r="H7" s="255">
        <f>G7+1</f>
        <v>65</v>
      </c>
      <c r="I7" s="158"/>
      <c r="J7" s="133" t="s">
        <v>243</v>
      </c>
      <c r="K7" s="169" t="s">
        <v>240</v>
      </c>
      <c r="L7" s="171" t="s">
        <v>241</v>
      </c>
      <c r="M7" s="171" t="s">
        <v>241</v>
      </c>
      <c r="N7" s="171" t="s">
        <v>241</v>
      </c>
      <c r="O7" s="169" t="s">
        <v>240</v>
      </c>
      <c r="P7" s="172" t="s">
        <v>242</v>
      </c>
      <c r="Q7" s="137"/>
    </row>
    <row r="8" s="119" customFormat="1" ht="29.1" customHeight="1" spans="1:17">
      <c r="A8" s="133" t="s">
        <v>244</v>
      </c>
      <c r="B8" s="254">
        <f t="shared" ref="B8:B10" si="1">C8-4</f>
        <v>108</v>
      </c>
      <c r="C8" s="254">
        <f t="shared" ref="C8:C10" si="2">D8-4</f>
        <v>112</v>
      </c>
      <c r="D8" s="256" t="s">
        <v>245</v>
      </c>
      <c r="E8" s="254">
        <f t="shared" ref="E8:E10" si="3">D8+4</f>
        <v>120</v>
      </c>
      <c r="F8" s="254">
        <f>E8+4</f>
        <v>124</v>
      </c>
      <c r="G8" s="254">
        <f t="shared" ref="G8:G10" si="4">F8+6</f>
        <v>130</v>
      </c>
      <c r="H8" s="255">
        <f>G8+6</f>
        <v>136</v>
      </c>
      <c r="I8" s="158"/>
      <c r="J8" s="133" t="s">
        <v>244</v>
      </c>
      <c r="K8" s="171" t="s">
        <v>246</v>
      </c>
      <c r="L8" s="169" t="s">
        <v>240</v>
      </c>
      <c r="M8" s="171" t="s">
        <v>246</v>
      </c>
      <c r="N8" s="169" t="s">
        <v>240</v>
      </c>
      <c r="O8" s="171" t="s">
        <v>246</v>
      </c>
      <c r="P8" s="169" t="s">
        <v>240</v>
      </c>
      <c r="Q8" s="137"/>
    </row>
    <row r="9" s="119" customFormat="1" ht="29.1" customHeight="1" spans="1:17">
      <c r="A9" s="133" t="s">
        <v>247</v>
      </c>
      <c r="B9" s="254">
        <f t="shared" si="1"/>
        <v>-8</v>
      </c>
      <c r="C9" s="254">
        <f t="shared" si="2"/>
        <v>-4</v>
      </c>
      <c r="D9" s="256"/>
      <c r="E9" s="254">
        <f t="shared" si="3"/>
        <v>4</v>
      </c>
      <c r="F9" s="254">
        <f>E9+5</f>
        <v>9</v>
      </c>
      <c r="G9" s="254">
        <f t="shared" si="4"/>
        <v>15</v>
      </c>
      <c r="H9" s="255">
        <f>G9+7</f>
        <v>22</v>
      </c>
      <c r="I9" s="158"/>
      <c r="J9" s="133" t="s">
        <v>247</v>
      </c>
      <c r="K9" s="169" t="s">
        <v>240</v>
      </c>
      <c r="L9" s="169" t="s">
        <v>240</v>
      </c>
      <c r="M9" s="169" t="s">
        <v>248</v>
      </c>
      <c r="N9" s="171" t="s">
        <v>241</v>
      </c>
      <c r="O9" s="169" t="s">
        <v>248</v>
      </c>
      <c r="P9" s="169" t="s">
        <v>240</v>
      </c>
      <c r="Q9" s="137"/>
    </row>
    <row r="10" s="119" customFormat="1" ht="29.1" customHeight="1" spans="1:17">
      <c r="A10" s="133" t="s">
        <v>249</v>
      </c>
      <c r="B10" s="254">
        <f t="shared" si="1"/>
        <v>102</v>
      </c>
      <c r="C10" s="254">
        <f t="shared" si="2"/>
        <v>106</v>
      </c>
      <c r="D10" s="256" t="s">
        <v>250</v>
      </c>
      <c r="E10" s="254">
        <f t="shared" si="3"/>
        <v>114</v>
      </c>
      <c r="F10" s="254">
        <f>E10+5</f>
        <v>119</v>
      </c>
      <c r="G10" s="254">
        <f t="shared" si="4"/>
        <v>125</v>
      </c>
      <c r="H10" s="255">
        <f>G10+7</f>
        <v>132</v>
      </c>
      <c r="I10" s="158"/>
      <c r="J10" s="133" t="s">
        <v>249</v>
      </c>
      <c r="K10" s="169" t="s">
        <v>240</v>
      </c>
      <c r="L10" s="169" t="s">
        <v>240</v>
      </c>
      <c r="M10" s="169" t="s">
        <v>240</v>
      </c>
      <c r="N10" s="171" t="s">
        <v>246</v>
      </c>
      <c r="O10" s="169" t="s">
        <v>240</v>
      </c>
      <c r="P10" s="169" t="s">
        <v>240</v>
      </c>
      <c r="Q10" s="137"/>
    </row>
    <row r="11" s="119" customFormat="1" ht="29.1" customHeight="1" spans="1:17">
      <c r="A11" s="257" t="s">
        <v>251</v>
      </c>
      <c r="B11" s="258">
        <f t="shared" si="0"/>
        <v>-2</v>
      </c>
      <c r="C11" s="258">
        <f>D11-1</f>
        <v>-1</v>
      </c>
      <c r="D11" s="259"/>
      <c r="E11" s="258">
        <f>D11+1</f>
        <v>1</v>
      </c>
      <c r="F11" s="258">
        <f>E11+1</f>
        <v>2</v>
      </c>
      <c r="G11" s="258">
        <f>F11+1.2</f>
        <v>3.2</v>
      </c>
      <c r="H11" s="260">
        <f>G11+1.2</f>
        <v>4.4</v>
      </c>
      <c r="I11" s="158"/>
      <c r="J11" s="257" t="s">
        <v>251</v>
      </c>
      <c r="K11" s="169" t="s">
        <v>240</v>
      </c>
      <c r="L11" s="171" t="s">
        <v>241</v>
      </c>
      <c r="M11" s="169" t="s">
        <v>240</v>
      </c>
      <c r="N11" s="171" t="s">
        <v>241</v>
      </c>
      <c r="O11" s="169" t="s">
        <v>240</v>
      </c>
      <c r="P11" s="172" t="s">
        <v>242</v>
      </c>
      <c r="Q11" s="137"/>
    </row>
    <row r="12" s="119" customFormat="1" ht="29.1" customHeight="1" spans="1:17">
      <c r="A12" s="257" t="s">
        <v>252</v>
      </c>
      <c r="B12" s="258">
        <f t="shared" si="0"/>
        <v>76</v>
      </c>
      <c r="C12" s="258">
        <f>D12-1.5</f>
        <v>77</v>
      </c>
      <c r="D12" s="259">
        <v>78.5</v>
      </c>
      <c r="E12" s="258">
        <f>D12+1.5</f>
        <v>80</v>
      </c>
      <c r="F12" s="258">
        <f>E12+1.5</f>
        <v>81.5</v>
      </c>
      <c r="G12" s="258">
        <f>F12+1.1</f>
        <v>82.6</v>
      </c>
      <c r="H12" s="260">
        <f>G12+1.1</f>
        <v>83.7</v>
      </c>
      <c r="I12" s="158"/>
      <c r="J12" s="257" t="s">
        <v>252</v>
      </c>
      <c r="K12" s="169" t="s">
        <v>240</v>
      </c>
      <c r="L12" s="171" t="s">
        <v>241</v>
      </c>
      <c r="M12" s="169" t="s">
        <v>240</v>
      </c>
      <c r="N12" s="171" t="s">
        <v>241</v>
      </c>
      <c r="O12" s="169" t="s">
        <v>240</v>
      </c>
      <c r="P12" s="172" t="s">
        <v>242</v>
      </c>
      <c r="Q12" s="137"/>
    </row>
    <row r="13" s="119" customFormat="1" ht="29.1" customHeight="1" spans="1:17">
      <c r="A13" s="133" t="s">
        <v>253</v>
      </c>
      <c r="B13" s="254">
        <f>C13-0.8</f>
        <v>18.9</v>
      </c>
      <c r="C13" s="254">
        <f>D13-0.8</f>
        <v>19.7</v>
      </c>
      <c r="D13" s="140">
        <v>20.5</v>
      </c>
      <c r="E13" s="254">
        <f>D13+0.8</f>
        <v>21.3</v>
      </c>
      <c r="F13" s="254">
        <f>E13+0.8</f>
        <v>22.1</v>
      </c>
      <c r="G13" s="254">
        <f>F13+1.3</f>
        <v>23.4</v>
      </c>
      <c r="H13" s="255">
        <f>G13+1.3</f>
        <v>24.7</v>
      </c>
      <c r="I13" s="158"/>
      <c r="J13" s="133" t="s">
        <v>253</v>
      </c>
      <c r="K13" s="169" t="s">
        <v>240</v>
      </c>
      <c r="L13" s="171" t="s">
        <v>241</v>
      </c>
      <c r="M13" s="171" t="s">
        <v>241</v>
      </c>
      <c r="N13" s="171" t="s">
        <v>241</v>
      </c>
      <c r="O13" s="171" t="s">
        <v>254</v>
      </c>
      <c r="P13" s="169" t="s">
        <v>240</v>
      </c>
      <c r="Q13" s="137"/>
    </row>
    <row r="14" s="119" customFormat="1" ht="29.1" customHeight="1" spans="1:17">
      <c r="A14" s="133" t="s">
        <v>255</v>
      </c>
      <c r="B14" s="254">
        <f>C14-0.7</f>
        <v>-1.4</v>
      </c>
      <c r="C14" s="254">
        <f>D14-0.7</f>
        <v>-0.7</v>
      </c>
      <c r="D14" s="261"/>
      <c r="E14" s="254">
        <f>D14+0.7</f>
        <v>0.7</v>
      </c>
      <c r="F14" s="254">
        <f>E14+0.7</f>
        <v>1.4</v>
      </c>
      <c r="G14" s="262">
        <f>F14+0.9</f>
        <v>2.3</v>
      </c>
      <c r="H14" s="263">
        <f>G14+0.9</f>
        <v>3.2</v>
      </c>
      <c r="I14" s="158"/>
      <c r="J14" s="133" t="s">
        <v>255</v>
      </c>
      <c r="K14" s="171" t="s">
        <v>241</v>
      </c>
      <c r="L14" s="169" t="s">
        <v>240</v>
      </c>
      <c r="M14" s="171" t="s">
        <v>241</v>
      </c>
      <c r="N14" s="169" t="s">
        <v>240</v>
      </c>
      <c r="O14" s="171" t="s">
        <v>241</v>
      </c>
      <c r="P14" s="169" t="s">
        <v>240</v>
      </c>
      <c r="Q14" s="137"/>
    </row>
    <row r="15" s="119" customFormat="1" ht="29.1" customHeight="1" spans="1:17">
      <c r="A15" s="133" t="s">
        <v>256</v>
      </c>
      <c r="B15" s="254">
        <f t="shared" ref="B15:B20" si="5">C15-0.5</f>
        <v>9.5</v>
      </c>
      <c r="C15" s="254">
        <f t="shared" ref="C15:C20" si="6">D15-0.5</f>
        <v>10</v>
      </c>
      <c r="D15" s="140">
        <v>10.5</v>
      </c>
      <c r="E15" s="254">
        <f>D15+0.5</f>
        <v>11</v>
      </c>
      <c r="F15" s="254">
        <f>E15+0.5</f>
        <v>11.5</v>
      </c>
      <c r="G15" s="254">
        <f>F15+0.7</f>
        <v>12.2</v>
      </c>
      <c r="H15" s="255">
        <f>G15+0.7</f>
        <v>12.9</v>
      </c>
      <c r="I15" s="158"/>
      <c r="J15" s="133" t="s">
        <v>256</v>
      </c>
      <c r="K15" s="169" t="s">
        <v>240</v>
      </c>
      <c r="L15" s="169" t="s">
        <v>240</v>
      </c>
      <c r="M15" s="169" t="s">
        <v>248</v>
      </c>
      <c r="N15" s="171" t="s">
        <v>241</v>
      </c>
      <c r="O15" s="169" t="s">
        <v>248</v>
      </c>
      <c r="P15" s="171" t="s">
        <v>241</v>
      </c>
      <c r="Q15" s="137"/>
    </row>
    <row r="16" s="119" customFormat="1" ht="29.1" customHeight="1" spans="1:17">
      <c r="A16" s="142" t="s">
        <v>257</v>
      </c>
      <c r="B16" s="143">
        <v>19</v>
      </c>
      <c r="C16" s="143">
        <v>20</v>
      </c>
      <c r="D16" s="144">
        <v>21</v>
      </c>
      <c r="E16" s="143">
        <v>22</v>
      </c>
      <c r="F16" s="143">
        <v>23</v>
      </c>
      <c r="G16" s="143">
        <v>24.5</v>
      </c>
      <c r="H16" s="264"/>
      <c r="I16" s="158"/>
      <c r="J16" s="142" t="s">
        <v>257</v>
      </c>
      <c r="K16" s="169" t="s">
        <v>240</v>
      </c>
      <c r="L16" s="171" t="s">
        <v>246</v>
      </c>
      <c r="M16" s="169" t="s">
        <v>240</v>
      </c>
      <c r="N16" s="171" t="s">
        <v>246</v>
      </c>
      <c r="O16" s="169" t="s">
        <v>240</v>
      </c>
      <c r="P16" s="169" t="s">
        <v>240</v>
      </c>
      <c r="Q16" s="137"/>
    </row>
    <row r="17" s="119" customFormat="1" ht="29.1" customHeight="1" spans="1:17">
      <c r="A17" s="133" t="s">
        <v>258</v>
      </c>
      <c r="B17" s="254">
        <f>C17</f>
        <v>8</v>
      </c>
      <c r="C17" s="254">
        <f>D17</f>
        <v>8</v>
      </c>
      <c r="D17" s="265">
        <v>8</v>
      </c>
      <c r="E17" s="254">
        <f t="shared" ref="E17:H17" si="7">D17</f>
        <v>8</v>
      </c>
      <c r="F17" s="254">
        <f t="shared" si="7"/>
        <v>8</v>
      </c>
      <c r="G17" s="254">
        <f t="shared" si="7"/>
        <v>8</v>
      </c>
      <c r="H17" s="255">
        <f t="shared" si="7"/>
        <v>8</v>
      </c>
      <c r="I17" s="158"/>
      <c r="J17" s="133" t="s">
        <v>258</v>
      </c>
      <c r="K17" s="169" t="s">
        <v>240</v>
      </c>
      <c r="L17" s="171" t="s">
        <v>241</v>
      </c>
      <c r="M17" s="169" t="s">
        <v>240</v>
      </c>
      <c r="N17" s="171" t="s">
        <v>241</v>
      </c>
      <c r="O17" s="169" t="s">
        <v>240</v>
      </c>
      <c r="P17" s="172" t="s">
        <v>242</v>
      </c>
      <c r="Q17" s="137"/>
    </row>
    <row r="18" s="119" customFormat="1" ht="29.1" customHeight="1" spans="1:17">
      <c r="A18" s="133" t="s">
        <v>259</v>
      </c>
      <c r="B18" s="254">
        <f>C18-1</f>
        <v>49</v>
      </c>
      <c r="C18" s="254">
        <f>D18-1</f>
        <v>50</v>
      </c>
      <c r="D18" s="265">
        <v>51</v>
      </c>
      <c r="E18" s="254">
        <f>D18+1</f>
        <v>52</v>
      </c>
      <c r="F18" s="254">
        <f>E18+1</f>
        <v>53</v>
      </c>
      <c r="G18" s="254">
        <f>F18+1.5</f>
        <v>54.5</v>
      </c>
      <c r="H18" s="255">
        <f>G18+1.5</f>
        <v>56</v>
      </c>
      <c r="I18" s="158"/>
      <c r="J18" s="133" t="s">
        <v>259</v>
      </c>
      <c r="K18" s="169" t="s">
        <v>240</v>
      </c>
      <c r="L18" s="171" t="s">
        <v>241</v>
      </c>
      <c r="M18" s="171" t="s">
        <v>241</v>
      </c>
      <c r="N18" s="169" t="s">
        <v>240</v>
      </c>
      <c r="O18" s="169" t="s">
        <v>240</v>
      </c>
      <c r="P18" s="169" t="s">
        <v>240</v>
      </c>
      <c r="Q18" s="137"/>
    </row>
    <row r="19" s="119" customFormat="1" ht="29.1" customHeight="1" spans="1:17">
      <c r="A19" s="133" t="s">
        <v>260</v>
      </c>
      <c r="B19" s="254">
        <f t="shared" si="5"/>
        <v>33</v>
      </c>
      <c r="C19" s="254">
        <f t="shared" si="6"/>
        <v>33.5</v>
      </c>
      <c r="D19" s="266">
        <v>34</v>
      </c>
      <c r="E19" s="254">
        <f t="shared" ref="E19:G19" si="8">D19+0.5</f>
        <v>34.5</v>
      </c>
      <c r="F19" s="254">
        <f t="shared" si="8"/>
        <v>35</v>
      </c>
      <c r="G19" s="254">
        <f t="shared" si="8"/>
        <v>35.5</v>
      </c>
      <c r="H19" s="255">
        <f>G19</f>
        <v>35.5</v>
      </c>
      <c r="I19" s="158"/>
      <c r="J19" s="133" t="s">
        <v>260</v>
      </c>
      <c r="K19" s="171" t="s">
        <v>241</v>
      </c>
      <c r="L19" s="169" t="s">
        <v>240</v>
      </c>
      <c r="M19" s="171" t="s">
        <v>241</v>
      </c>
      <c r="N19" s="169" t="s">
        <v>240</v>
      </c>
      <c r="O19" s="171" t="s">
        <v>241</v>
      </c>
      <c r="P19" s="169" t="s">
        <v>240</v>
      </c>
      <c r="Q19" s="137"/>
    </row>
    <row r="20" s="119" customFormat="1" ht="29.1" customHeight="1" spans="1:17">
      <c r="A20" s="133" t="s">
        <v>261</v>
      </c>
      <c r="B20" s="254">
        <f t="shared" si="5"/>
        <v>24</v>
      </c>
      <c r="C20" s="254">
        <f t="shared" si="6"/>
        <v>24.5</v>
      </c>
      <c r="D20" s="140">
        <v>25</v>
      </c>
      <c r="E20" s="254">
        <f>D20+0.5</f>
        <v>25.5</v>
      </c>
      <c r="F20" s="254">
        <f>E20+0.5</f>
        <v>26</v>
      </c>
      <c r="G20" s="267">
        <f>F20+0.75</f>
        <v>26.75</v>
      </c>
      <c r="H20" s="268">
        <f>G20</f>
        <v>26.75</v>
      </c>
      <c r="I20" s="158"/>
      <c r="J20" s="133" t="s">
        <v>261</v>
      </c>
      <c r="K20" s="169" t="s">
        <v>240</v>
      </c>
      <c r="L20" s="171" t="s">
        <v>241</v>
      </c>
      <c r="M20" s="171" t="s">
        <v>241</v>
      </c>
      <c r="N20" s="171" t="s">
        <v>241</v>
      </c>
      <c r="O20" s="169" t="s">
        <v>240</v>
      </c>
      <c r="P20" s="169" t="s">
        <v>240</v>
      </c>
      <c r="Q20" s="137"/>
    </row>
    <row r="21" s="119" customFormat="1" ht="29.1" customHeight="1" spans="1:17">
      <c r="A21" s="133" t="s">
        <v>262</v>
      </c>
      <c r="B21" s="254">
        <f>C21</f>
        <v>14.5</v>
      </c>
      <c r="C21" s="254">
        <f>D21-1</f>
        <v>14.5</v>
      </c>
      <c r="D21" s="140">
        <v>15.5</v>
      </c>
      <c r="E21" s="254">
        <f>D21</f>
        <v>15.5</v>
      </c>
      <c r="F21" s="254">
        <f>D21+1.5</f>
        <v>17</v>
      </c>
      <c r="G21" s="254">
        <f>D21+1.5</f>
        <v>17</v>
      </c>
      <c r="H21" s="255">
        <f>F21</f>
        <v>17</v>
      </c>
      <c r="I21" s="158"/>
      <c r="J21" s="133" t="s">
        <v>262</v>
      </c>
      <c r="K21" s="169" t="s">
        <v>240</v>
      </c>
      <c r="L21" s="169" t="s">
        <v>240</v>
      </c>
      <c r="M21" s="169" t="s">
        <v>240</v>
      </c>
      <c r="N21" s="171" t="s">
        <v>241</v>
      </c>
      <c r="O21" s="169" t="s">
        <v>240</v>
      </c>
      <c r="P21" s="171" t="s">
        <v>241</v>
      </c>
      <c r="Q21" s="137"/>
    </row>
    <row r="22" s="119" customFormat="1" ht="29.1" customHeight="1" spans="1:17">
      <c r="A22" s="135"/>
      <c r="B22" s="136"/>
      <c r="C22" s="137"/>
      <c r="D22" s="138"/>
      <c r="E22" s="137"/>
      <c r="F22" s="137"/>
      <c r="G22" s="137"/>
      <c r="H22" s="137"/>
      <c r="I22" s="158"/>
      <c r="J22" s="168"/>
      <c r="K22" s="136"/>
      <c r="L22" s="269"/>
      <c r="M22" s="138"/>
      <c r="N22" s="269"/>
      <c r="O22" s="137"/>
      <c r="P22" s="137"/>
      <c r="Q22" s="137"/>
    </row>
    <row r="23" s="119" customFormat="1" ht="29.1" customHeight="1" spans="1:17">
      <c r="A23" s="133" t="s">
        <v>158</v>
      </c>
      <c r="B23" s="139">
        <f>C23-1</f>
        <v>33</v>
      </c>
      <c r="C23" s="139">
        <f>D23-1</f>
        <v>34</v>
      </c>
      <c r="D23" s="140">
        <v>35</v>
      </c>
      <c r="E23" s="139">
        <f t="shared" ref="E23:H23" si="9">D23+1</f>
        <v>36</v>
      </c>
      <c r="F23" s="139">
        <f t="shared" si="9"/>
        <v>37</v>
      </c>
      <c r="G23" s="139">
        <f t="shared" si="9"/>
        <v>38</v>
      </c>
      <c r="H23" s="141">
        <f t="shared" si="9"/>
        <v>39</v>
      </c>
      <c r="I23" s="158"/>
      <c r="J23" s="133" t="s">
        <v>158</v>
      </c>
      <c r="K23" s="169" t="s">
        <v>241</v>
      </c>
      <c r="L23" s="170">
        <f t="shared" ref="L23:P23" si="10">-0.5-1</f>
        <v>-1.5</v>
      </c>
      <c r="M23" s="169" t="s">
        <v>241</v>
      </c>
      <c r="N23" s="170">
        <f t="shared" si="10"/>
        <v>-1.5</v>
      </c>
      <c r="O23" s="169" t="s">
        <v>241</v>
      </c>
      <c r="P23" s="169" t="s">
        <v>240</v>
      </c>
      <c r="Q23" s="169"/>
    </row>
    <row r="24" s="119" customFormat="1" ht="29.1" customHeight="1" spans="1:17">
      <c r="A24" s="133" t="s">
        <v>162</v>
      </c>
      <c r="B24" s="139">
        <f>C24-0.5</f>
        <v>9</v>
      </c>
      <c r="C24" s="139">
        <f>D24-0.5</f>
        <v>9.5</v>
      </c>
      <c r="D24" s="140">
        <v>10</v>
      </c>
      <c r="E24" s="139">
        <f t="shared" ref="E24:G24" si="11">D24+0.5</f>
        <v>10.5</v>
      </c>
      <c r="F24" s="139">
        <f t="shared" si="11"/>
        <v>11</v>
      </c>
      <c r="G24" s="139">
        <f t="shared" si="11"/>
        <v>11.5</v>
      </c>
      <c r="H24" s="141"/>
      <c r="I24" s="158"/>
      <c r="J24" s="133" t="s">
        <v>162</v>
      </c>
      <c r="K24" s="169" t="s">
        <v>240</v>
      </c>
      <c r="L24" s="170" t="s">
        <v>242</v>
      </c>
      <c r="M24" s="169" t="s">
        <v>240</v>
      </c>
      <c r="N24" s="170" t="s">
        <v>242</v>
      </c>
      <c r="O24" s="169" t="s">
        <v>240</v>
      </c>
      <c r="P24" s="170" t="s">
        <v>242</v>
      </c>
      <c r="Q24" s="169"/>
    </row>
    <row r="25" s="119" customFormat="1" ht="29.1" customHeight="1" spans="1:17">
      <c r="A25" s="133" t="s">
        <v>165</v>
      </c>
      <c r="B25" s="139">
        <f t="shared" ref="B25:B27" si="12">C25-4</f>
        <v>64</v>
      </c>
      <c r="C25" s="139">
        <f t="shared" ref="C25:C27" si="13">D25-4</f>
        <v>68</v>
      </c>
      <c r="D25" s="140">
        <v>72</v>
      </c>
      <c r="E25" s="139">
        <f t="shared" ref="E25:E28" si="14">D25+4</f>
        <v>76</v>
      </c>
      <c r="F25" s="139">
        <f t="shared" ref="F25:F27" si="15">E25+5</f>
        <v>81</v>
      </c>
      <c r="G25" s="139">
        <f t="shared" ref="G25:G27" si="16">F25+6</f>
        <v>87</v>
      </c>
      <c r="H25" s="141">
        <f>G25+6</f>
        <v>93</v>
      </c>
      <c r="I25" s="158"/>
      <c r="J25" s="133" t="s">
        <v>165</v>
      </c>
      <c r="K25" s="171" t="s">
        <v>254</v>
      </c>
      <c r="L25" s="169" t="s">
        <v>240</v>
      </c>
      <c r="M25" s="169" t="s">
        <v>240</v>
      </c>
      <c r="N25" s="169" t="s">
        <v>240</v>
      </c>
      <c r="O25" s="171" t="s">
        <v>254</v>
      </c>
      <c r="P25" s="172" t="s">
        <v>242</v>
      </c>
      <c r="Q25" s="171"/>
    </row>
    <row r="26" s="119" customFormat="1" ht="29.1" customHeight="1" spans="1:17">
      <c r="A26" s="142" t="s">
        <v>166</v>
      </c>
      <c r="B26" s="143">
        <f t="shared" si="12"/>
        <v>64</v>
      </c>
      <c r="C26" s="143">
        <f t="shared" si="13"/>
        <v>68</v>
      </c>
      <c r="D26" s="144">
        <v>72</v>
      </c>
      <c r="E26" s="143">
        <f t="shared" si="14"/>
        <v>76</v>
      </c>
      <c r="F26" s="143">
        <f t="shared" si="15"/>
        <v>81</v>
      </c>
      <c r="G26" s="143">
        <f t="shared" si="16"/>
        <v>87</v>
      </c>
      <c r="H26" s="141"/>
      <c r="I26" s="158"/>
      <c r="J26" s="142" t="s">
        <v>166</v>
      </c>
      <c r="K26" s="171" t="s">
        <v>246</v>
      </c>
      <c r="L26" s="169" t="s">
        <v>240</v>
      </c>
      <c r="M26" s="171" t="s">
        <v>246</v>
      </c>
      <c r="N26" s="169" t="s">
        <v>240</v>
      </c>
      <c r="O26" s="171" t="s">
        <v>246</v>
      </c>
      <c r="P26" s="169" t="s">
        <v>240</v>
      </c>
      <c r="Q26" s="169"/>
    </row>
    <row r="27" s="119" customFormat="1" ht="29.1" customHeight="1" spans="1:17">
      <c r="A27" s="133" t="s">
        <v>168</v>
      </c>
      <c r="B27" s="139">
        <f t="shared" si="12"/>
        <v>88</v>
      </c>
      <c r="C27" s="139">
        <f t="shared" si="13"/>
        <v>92</v>
      </c>
      <c r="D27" s="140">
        <v>96</v>
      </c>
      <c r="E27" s="139">
        <f t="shared" si="14"/>
        <v>100</v>
      </c>
      <c r="F27" s="139">
        <f t="shared" si="15"/>
        <v>105</v>
      </c>
      <c r="G27" s="139">
        <f t="shared" si="16"/>
        <v>111</v>
      </c>
      <c r="H27" s="141">
        <f>G27+6</f>
        <v>117</v>
      </c>
      <c r="I27" s="158"/>
      <c r="J27" s="133" t="s">
        <v>168</v>
      </c>
      <c r="K27" s="169" t="s">
        <v>240</v>
      </c>
      <c r="L27" s="169" t="s">
        <v>240</v>
      </c>
      <c r="M27" s="169" t="s">
        <v>248</v>
      </c>
      <c r="N27" s="169" t="s">
        <v>240</v>
      </c>
      <c r="O27" s="171" t="s">
        <v>246</v>
      </c>
      <c r="P27" s="169" t="s">
        <v>240</v>
      </c>
      <c r="Q27" s="171"/>
    </row>
    <row r="28" s="119" customFormat="1" ht="29.1" customHeight="1" spans="1:17">
      <c r="A28" s="133" t="s">
        <v>172</v>
      </c>
      <c r="B28" s="139">
        <f>C28-3.6</f>
        <v>102.8</v>
      </c>
      <c r="C28" s="139">
        <f>D28-3.6</f>
        <v>106.4</v>
      </c>
      <c r="D28" s="140">
        <v>110</v>
      </c>
      <c r="E28" s="139">
        <f t="shared" si="14"/>
        <v>114</v>
      </c>
      <c r="F28" s="139">
        <f t="shared" ref="F28:H28" si="17">E28+4</f>
        <v>118</v>
      </c>
      <c r="G28" s="139">
        <f t="shared" si="17"/>
        <v>122</v>
      </c>
      <c r="H28" s="141">
        <f t="shared" si="17"/>
        <v>126</v>
      </c>
      <c r="I28" s="158"/>
      <c r="J28" s="133" t="s">
        <v>172</v>
      </c>
      <c r="K28" s="171" t="s">
        <v>263</v>
      </c>
      <c r="L28" s="169" t="s">
        <v>240</v>
      </c>
      <c r="M28" s="171" t="s">
        <v>263</v>
      </c>
      <c r="N28" s="169" t="s">
        <v>240</v>
      </c>
      <c r="O28" s="171" t="s">
        <v>263</v>
      </c>
      <c r="P28" s="169" t="s">
        <v>240</v>
      </c>
      <c r="Q28" s="171"/>
    </row>
    <row r="29" s="119" customFormat="1" ht="29.1" customHeight="1" spans="1:17">
      <c r="A29" s="133" t="s">
        <v>176</v>
      </c>
      <c r="B29" s="139">
        <f>C29-2.3/2</f>
        <v>31.7</v>
      </c>
      <c r="C29" s="139">
        <f>D29-2.3/2</f>
        <v>32.85</v>
      </c>
      <c r="D29" s="140">
        <v>34</v>
      </c>
      <c r="E29" s="139">
        <f t="shared" ref="E29:H29" si="18">D29+2.6/2</f>
        <v>35.3</v>
      </c>
      <c r="F29" s="139">
        <f t="shared" si="18"/>
        <v>36.6</v>
      </c>
      <c r="G29" s="139">
        <f t="shared" si="18"/>
        <v>37.9</v>
      </c>
      <c r="H29" s="141">
        <f t="shared" si="18"/>
        <v>39.2</v>
      </c>
      <c r="I29" s="158"/>
      <c r="J29" s="133" t="s">
        <v>176</v>
      </c>
      <c r="K29" s="171" t="s">
        <v>264</v>
      </c>
      <c r="L29" s="169" t="s">
        <v>240</v>
      </c>
      <c r="M29" s="171" t="s">
        <v>264</v>
      </c>
      <c r="N29" s="169" t="s">
        <v>240</v>
      </c>
      <c r="O29" s="171" t="s">
        <v>264</v>
      </c>
      <c r="P29" s="172" t="s">
        <v>265</v>
      </c>
      <c r="Q29" s="171"/>
    </row>
    <row r="30" s="119" customFormat="1" ht="29.1" customHeight="1" spans="1:17">
      <c r="A30" s="145" t="s">
        <v>180</v>
      </c>
      <c r="B30" s="146">
        <f>C30-0.9</f>
        <v>31.2</v>
      </c>
      <c r="C30" s="146">
        <f>D30-0.9</f>
        <v>32.1</v>
      </c>
      <c r="D30" s="147">
        <v>33</v>
      </c>
      <c r="E30" s="146">
        <f>D30+1</f>
        <v>34</v>
      </c>
      <c r="F30" s="146">
        <f>E30+1</f>
        <v>35</v>
      </c>
      <c r="G30" s="146">
        <f>F30+1.1</f>
        <v>36.1</v>
      </c>
      <c r="H30" s="148">
        <f>G30+0.7</f>
        <v>36.8</v>
      </c>
      <c r="I30" s="158"/>
      <c r="J30" s="145" t="s">
        <v>180</v>
      </c>
      <c r="K30" s="169" t="s">
        <v>240</v>
      </c>
      <c r="L30" s="172" t="s">
        <v>266</v>
      </c>
      <c r="M30" s="169" t="s">
        <v>240</v>
      </c>
      <c r="N30" s="172" t="s">
        <v>266</v>
      </c>
      <c r="O30" s="169" t="s">
        <v>240</v>
      </c>
      <c r="P30" s="169" t="s">
        <v>240</v>
      </c>
      <c r="Q30" s="171"/>
    </row>
    <row r="31" s="119" customFormat="1" ht="29.1" customHeight="1" spans="1:17">
      <c r="A31" s="145" t="s">
        <v>182</v>
      </c>
      <c r="B31" s="146">
        <f>C31-0.7</f>
        <v>27.2</v>
      </c>
      <c r="C31" s="146">
        <f>D31-0.6</f>
        <v>27.9</v>
      </c>
      <c r="D31" s="147">
        <v>28.5</v>
      </c>
      <c r="E31" s="146">
        <f>D31+0.6</f>
        <v>29.1</v>
      </c>
      <c r="F31" s="146">
        <f>E31+0.7</f>
        <v>29.8</v>
      </c>
      <c r="G31" s="146">
        <f>F31+0.6</f>
        <v>30.4</v>
      </c>
      <c r="H31" s="148">
        <f>G31+0.7</f>
        <v>31.1</v>
      </c>
      <c r="I31" s="158"/>
      <c r="J31" s="145" t="s">
        <v>182</v>
      </c>
      <c r="K31" s="171" t="s">
        <v>267</v>
      </c>
      <c r="L31" s="172" t="s">
        <v>268</v>
      </c>
      <c r="M31" s="171" t="s">
        <v>267</v>
      </c>
      <c r="N31" s="172" t="s">
        <v>268</v>
      </c>
      <c r="O31" s="171" t="s">
        <v>267</v>
      </c>
      <c r="P31" s="169" t="s">
        <v>240</v>
      </c>
      <c r="Q31" s="171"/>
    </row>
    <row r="32" s="119" customFormat="1" ht="29.1" customHeight="1" spans="1:17">
      <c r="A32" s="145" t="s">
        <v>184</v>
      </c>
      <c r="B32" s="146">
        <f>C32-0.9</f>
        <v>38.2</v>
      </c>
      <c r="C32" s="146">
        <f>D32-0.9</f>
        <v>39.1</v>
      </c>
      <c r="D32" s="147">
        <v>40</v>
      </c>
      <c r="E32" s="146">
        <f t="shared" ref="E32:H32" si="19">D32+1.1</f>
        <v>41.1</v>
      </c>
      <c r="F32" s="146">
        <f t="shared" si="19"/>
        <v>42.2</v>
      </c>
      <c r="G32" s="146">
        <f t="shared" si="19"/>
        <v>43.3</v>
      </c>
      <c r="H32" s="148">
        <f t="shared" si="19"/>
        <v>44.4</v>
      </c>
      <c r="I32" s="158"/>
      <c r="J32" s="145" t="s">
        <v>184</v>
      </c>
      <c r="K32" s="169" t="s">
        <v>240</v>
      </c>
      <c r="L32" s="169" t="s">
        <v>240</v>
      </c>
      <c r="M32" s="169" t="s">
        <v>240</v>
      </c>
      <c r="N32" s="169" t="s">
        <v>240</v>
      </c>
      <c r="O32" s="169" t="s">
        <v>240</v>
      </c>
      <c r="P32" s="169" t="s">
        <v>240</v>
      </c>
      <c r="Q32" s="171"/>
    </row>
    <row r="33" s="119" customFormat="1" ht="29.1" customHeight="1" spans="1:17">
      <c r="A33" s="145" t="s">
        <v>185</v>
      </c>
      <c r="B33" s="146">
        <f>D33-0.5</f>
        <v>15</v>
      </c>
      <c r="C33" s="146">
        <f t="shared" ref="C33:H33" si="20">B33</f>
        <v>15</v>
      </c>
      <c r="D33" s="147">
        <v>15.5</v>
      </c>
      <c r="E33" s="146">
        <f t="shared" si="20"/>
        <v>15.5</v>
      </c>
      <c r="F33" s="146">
        <f>D33+1.5</f>
        <v>17</v>
      </c>
      <c r="G33" s="146">
        <f t="shared" si="20"/>
        <v>17</v>
      </c>
      <c r="H33" s="148">
        <f t="shared" si="20"/>
        <v>17</v>
      </c>
      <c r="I33" s="158"/>
      <c r="J33" s="145" t="s">
        <v>185</v>
      </c>
      <c r="K33" s="169" t="s">
        <v>240</v>
      </c>
      <c r="L33" s="169" t="s">
        <v>240</v>
      </c>
      <c r="M33" s="169" t="s">
        <v>240</v>
      </c>
      <c r="N33" s="169" t="s">
        <v>240</v>
      </c>
      <c r="O33" s="169" t="s">
        <v>240</v>
      </c>
      <c r="P33" s="169" t="s">
        <v>240</v>
      </c>
      <c r="Q33" s="171"/>
    </row>
    <row r="34" s="119" customFormat="1" ht="29.1" customHeight="1" spans="1:17">
      <c r="A34" s="149"/>
      <c r="B34" s="149"/>
      <c r="C34" s="149"/>
      <c r="D34" s="149"/>
      <c r="E34" s="146"/>
      <c r="F34" s="146"/>
      <c r="G34" s="146"/>
      <c r="H34" s="148"/>
      <c r="I34" s="158"/>
      <c r="J34" s="149"/>
      <c r="K34" s="171"/>
      <c r="L34" s="169"/>
      <c r="M34" s="169"/>
      <c r="N34" s="169"/>
      <c r="O34" s="169"/>
      <c r="P34" s="169"/>
      <c r="Q34" s="171"/>
    </row>
    <row r="35" s="119" customFormat="1" ht="29.1" customHeight="1" spans="1:17">
      <c r="A35" s="150" t="s">
        <v>186</v>
      </c>
      <c r="B35" s="146"/>
      <c r="C35" s="146"/>
      <c r="D35" s="147"/>
      <c r="E35" s="146"/>
      <c r="F35" s="146"/>
      <c r="G35" s="146"/>
      <c r="H35" s="148"/>
      <c r="I35" s="158"/>
      <c r="J35" s="150" t="s">
        <v>186</v>
      </c>
      <c r="K35" s="171" t="s">
        <v>241</v>
      </c>
      <c r="L35" s="169" t="s">
        <v>240</v>
      </c>
      <c r="M35" s="169" t="s">
        <v>240</v>
      </c>
      <c r="N35" s="172" t="s">
        <v>269</v>
      </c>
      <c r="O35" s="169" t="s">
        <v>240</v>
      </c>
      <c r="P35" s="172" t="s">
        <v>269</v>
      </c>
      <c r="Q35" s="171"/>
    </row>
    <row r="36" s="119" customFormat="1" ht="29.1" customHeight="1" spans="1:17">
      <c r="A36" s="151" t="s">
        <v>187</v>
      </c>
      <c r="B36" s="146">
        <f>C36-1</f>
        <v>23</v>
      </c>
      <c r="C36" s="146">
        <f>D36-1</f>
        <v>24</v>
      </c>
      <c r="D36" s="147">
        <v>25</v>
      </c>
      <c r="E36" s="146">
        <f t="shared" ref="E36:H36" si="21">D36+1</f>
        <v>26</v>
      </c>
      <c r="F36" s="146">
        <f t="shared" si="21"/>
        <v>27</v>
      </c>
      <c r="G36" s="146">
        <f t="shared" si="21"/>
        <v>28</v>
      </c>
      <c r="H36" s="148">
        <f t="shared" si="21"/>
        <v>29</v>
      </c>
      <c r="I36" s="158"/>
      <c r="J36" s="151" t="s">
        <v>187</v>
      </c>
      <c r="K36" s="169" t="s">
        <v>240</v>
      </c>
      <c r="L36" s="169" t="s">
        <v>240</v>
      </c>
      <c r="M36" s="171" t="s">
        <v>267</v>
      </c>
      <c r="N36" s="169" t="s">
        <v>240</v>
      </c>
      <c r="O36" s="169" t="s">
        <v>240</v>
      </c>
      <c r="P36" s="172" t="s">
        <v>269</v>
      </c>
      <c r="Q36" s="171"/>
    </row>
    <row r="37" s="119" customFormat="1" ht="29.1" customHeight="1" spans="1:17">
      <c r="A37" s="145" t="s">
        <v>162</v>
      </c>
      <c r="B37" s="146">
        <f>C37-0.5</f>
        <v>6</v>
      </c>
      <c r="C37" s="146">
        <f>D37-0.5</f>
        <v>6.5</v>
      </c>
      <c r="D37" s="147">
        <v>7</v>
      </c>
      <c r="E37" s="146">
        <f t="shared" ref="E37:G37" si="22">D37+0.5</f>
        <v>7.5</v>
      </c>
      <c r="F37" s="146">
        <f t="shared" si="22"/>
        <v>8</v>
      </c>
      <c r="G37" s="146">
        <f t="shared" si="22"/>
        <v>8.5</v>
      </c>
      <c r="H37" s="148"/>
      <c r="I37" s="158"/>
      <c r="J37" s="145" t="s">
        <v>162</v>
      </c>
      <c r="K37" s="169" t="s">
        <v>240</v>
      </c>
      <c r="L37" s="169" t="s">
        <v>240</v>
      </c>
      <c r="M37" s="171" t="s">
        <v>264</v>
      </c>
      <c r="N37" s="172" t="s">
        <v>269</v>
      </c>
      <c r="O37" s="169" t="s">
        <v>240</v>
      </c>
      <c r="P37" s="169" t="s">
        <v>240</v>
      </c>
      <c r="Q37" s="171"/>
    </row>
    <row r="38" s="119" customFormat="1" ht="29.1" customHeight="1" spans="1:17">
      <c r="A38" s="152" t="s">
        <v>188</v>
      </c>
      <c r="B38" s="146">
        <f>C38-0.9</f>
        <v>22.2</v>
      </c>
      <c r="C38" s="146">
        <f>D38-0.9</f>
        <v>23.1</v>
      </c>
      <c r="D38" s="147">
        <v>24</v>
      </c>
      <c r="E38" s="146">
        <f>D38+1</f>
        <v>25</v>
      </c>
      <c r="F38" s="146">
        <f>E38+1</f>
        <v>26</v>
      </c>
      <c r="G38" s="146">
        <f>F38+1.1</f>
        <v>27.1</v>
      </c>
      <c r="H38" s="148">
        <f>G38+0.7</f>
        <v>27.8</v>
      </c>
      <c r="I38" s="158"/>
      <c r="J38" s="152" t="s">
        <v>188</v>
      </c>
      <c r="K38" s="169" t="s">
        <v>240</v>
      </c>
      <c r="L38" s="169" t="s">
        <v>240</v>
      </c>
      <c r="M38" s="169" t="s">
        <v>240</v>
      </c>
      <c r="N38" s="169" t="s">
        <v>240</v>
      </c>
      <c r="O38" s="169" t="s">
        <v>240</v>
      </c>
      <c r="P38" s="169" t="s">
        <v>240</v>
      </c>
      <c r="Q38" s="171"/>
    </row>
    <row r="39" s="119" customFormat="1" ht="29.1" customHeight="1" spans="1:17">
      <c r="A39" s="145"/>
      <c r="B39" s="146"/>
      <c r="C39" s="146"/>
      <c r="D39" s="153"/>
      <c r="E39" s="146"/>
      <c r="F39" s="146"/>
      <c r="G39" s="146"/>
      <c r="H39" s="146"/>
      <c r="I39" s="158"/>
      <c r="J39" s="171"/>
      <c r="K39" s="171"/>
      <c r="L39" s="171"/>
      <c r="M39" s="171"/>
      <c r="N39" s="172"/>
      <c r="O39" s="171"/>
      <c r="P39" s="171"/>
      <c r="Q39" s="171"/>
    </row>
    <row r="40" s="119" customFormat="1" ht="29.1" customHeight="1" spans="1:17">
      <c r="A40" s="145"/>
      <c r="B40" s="146"/>
      <c r="C40" s="146"/>
      <c r="D40" s="153"/>
      <c r="E40" s="146"/>
      <c r="F40" s="146"/>
      <c r="G40" s="146"/>
      <c r="H40" s="146"/>
      <c r="I40" s="158"/>
      <c r="J40" s="171"/>
      <c r="K40" s="171"/>
      <c r="L40" s="171"/>
      <c r="M40" s="171"/>
      <c r="N40" s="171"/>
      <c r="O40" s="171"/>
      <c r="P40" s="171"/>
      <c r="Q40" s="171"/>
    </row>
    <row r="41" s="119" customFormat="1" ht="29.1" customHeight="1" spans="1:17">
      <c r="A41" s="154"/>
      <c r="B41" s="155"/>
      <c r="C41" s="156"/>
      <c r="D41" s="156"/>
      <c r="E41" s="157"/>
      <c r="F41" s="157"/>
      <c r="G41" s="155"/>
      <c r="H41" s="158"/>
      <c r="I41" s="158"/>
      <c r="J41" s="155"/>
      <c r="K41" s="155"/>
      <c r="L41" s="171"/>
      <c r="M41" s="155"/>
      <c r="N41" s="155"/>
      <c r="O41" s="155"/>
      <c r="P41" s="155"/>
      <c r="Q41" s="155"/>
    </row>
    <row r="42" s="119" customFormat="1" ht="14.25" spans="1:17">
      <c r="A42" s="159" t="s">
        <v>189</v>
      </c>
      <c r="D42" s="160"/>
      <c r="E42" s="160"/>
      <c r="F42" s="160"/>
      <c r="G42" s="160"/>
      <c r="H42" s="160"/>
      <c r="I42" s="160"/>
      <c r="J42" s="160"/>
      <c r="K42" s="173"/>
      <c r="L42" s="173"/>
      <c r="M42" s="173"/>
      <c r="N42" s="173"/>
      <c r="O42" s="173"/>
      <c r="P42" s="173"/>
      <c r="Q42" s="173"/>
    </row>
    <row r="43" s="119" customFormat="1" ht="14.25" spans="1:17">
      <c r="A43" s="119" t="s">
        <v>190</v>
      </c>
      <c r="B43" s="160"/>
      <c r="C43" s="160"/>
      <c r="D43" s="160"/>
      <c r="E43" s="160"/>
      <c r="F43" s="160"/>
      <c r="G43" s="160"/>
      <c r="H43" s="160"/>
      <c r="I43" s="160"/>
      <c r="J43" s="159" t="s">
        <v>237</v>
      </c>
      <c r="K43" s="174"/>
      <c r="L43" s="174" t="s">
        <v>192</v>
      </c>
      <c r="M43" s="174"/>
      <c r="N43" s="174" t="s">
        <v>193</v>
      </c>
      <c r="O43" s="174"/>
      <c r="P43" s="174"/>
      <c r="Q43" s="120"/>
    </row>
    <row r="44" s="119" customFormat="1" customHeight="1" spans="1:17">
      <c r="A44" s="160"/>
      <c r="K44" s="120"/>
      <c r="L44" s="120"/>
      <c r="M44" s="120"/>
      <c r="N44" s="120"/>
      <c r="O44" s="120"/>
      <c r="P44" s="120"/>
      <c r="Q44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2" sqref="A32:K32"/>
    </sheetView>
  </sheetViews>
  <sheetFormatPr defaultColWidth="10.125" defaultRowHeight="14.25"/>
  <cols>
    <col min="1" max="1" width="9.625" style="177" customWidth="1"/>
    <col min="2" max="2" width="11.125" style="177" customWidth="1"/>
    <col min="3" max="3" width="9.125" style="177" customWidth="1"/>
    <col min="4" max="4" width="9.5" style="177" customWidth="1"/>
    <col min="5" max="5" width="9.125" style="177" customWidth="1"/>
    <col min="6" max="6" width="10.375" style="177" customWidth="1"/>
    <col min="7" max="7" width="9.5" style="177" customWidth="1"/>
    <col min="8" max="8" width="9.125" style="177" customWidth="1"/>
    <col min="9" max="9" width="8.125" style="177" customWidth="1"/>
    <col min="10" max="10" width="10.5" style="177" customWidth="1"/>
    <col min="11" max="11" width="12.125" style="177" customWidth="1"/>
    <col min="12" max="16384" width="10.125" style="177"/>
  </cols>
  <sheetData>
    <row r="1" s="177" customFormat="1" ht="26.25" spans="1:11">
      <c r="A1" s="180" t="s">
        <v>270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="177" customFormat="1" spans="1:11">
      <c r="A2" s="181" t="s">
        <v>53</v>
      </c>
      <c r="B2" s="182" t="s">
        <v>54</v>
      </c>
      <c r="C2" s="182"/>
      <c r="D2" s="183" t="s">
        <v>62</v>
      </c>
      <c r="E2" s="184"/>
      <c r="F2" s="185" t="s">
        <v>271</v>
      </c>
      <c r="G2" s="186" t="s">
        <v>69</v>
      </c>
      <c r="H2" s="186"/>
      <c r="I2" s="216" t="s">
        <v>57</v>
      </c>
      <c r="J2" s="186" t="s">
        <v>272</v>
      </c>
      <c r="K2" s="237"/>
    </row>
    <row r="3" s="177" customFormat="1" ht="27" customHeight="1" spans="1:11">
      <c r="A3" s="187" t="s">
        <v>75</v>
      </c>
      <c r="B3" s="188">
        <v>675</v>
      </c>
      <c r="C3" s="188"/>
      <c r="D3" s="189" t="s">
        <v>273</v>
      </c>
      <c r="E3" s="190" t="s">
        <v>274</v>
      </c>
      <c r="F3" s="191"/>
      <c r="G3" s="191"/>
      <c r="H3" s="192" t="s">
        <v>275</v>
      </c>
      <c r="I3" s="192"/>
      <c r="J3" s="192"/>
      <c r="K3" s="238"/>
    </row>
    <row r="4" s="177" customFormat="1" spans="1:11">
      <c r="A4" s="193" t="s">
        <v>72</v>
      </c>
      <c r="B4" s="194">
        <v>2</v>
      </c>
      <c r="C4" s="194">
        <v>6</v>
      </c>
      <c r="D4" s="195" t="s">
        <v>276</v>
      </c>
      <c r="E4" s="196" t="s">
        <v>277</v>
      </c>
      <c r="F4" s="196"/>
      <c r="G4" s="196"/>
      <c r="H4" s="195" t="s">
        <v>278</v>
      </c>
      <c r="I4" s="195"/>
      <c r="J4" s="209" t="s">
        <v>66</v>
      </c>
      <c r="K4" s="239" t="s">
        <v>67</v>
      </c>
    </row>
    <row r="5" s="177" customFormat="1" spans="1:11">
      <c r="A5" s="193" t="s">
        <v>279</v>
      </c>
      <c r="B5" s="188">
        <v>1</v>
      </c>
      <c r="C5" s="188"/>
      <c r="D5" s="189" t="s">
        <v>280</v>
      </c>
      <c r="E5" s="189" t="s">
        <v>281</v>
      </c>
      <c r="F5" s="189" t="s">
        <v>282</v>
      </c>
      <c r="G5" s="189" t="s">
        <v>283</v>
      </c>
      <c r="H5" s="195" t="s">
        <v>284</v>
      </c>
      <c r="I5" s="195"/>
      <c r="J5" s="209" t="s">
        <v>66</v>
      </c>
      <c r="K5" s="239" t="s">
        <v>67</v>
      </c>
    </row>
    <row r="6" s="177" customFormat="1" ht="15" spans="1:11">
      <c r="A6" s="197" t="s">
        <v>285</v>
      </c>
      <c r="B6" s="198">
        <v>80</v>
      </c>
      <c r="C6" s="198"/>
      <c r="D6" s="199" t="s">
        <v>286</v>
      </c>
      <c r="E6" s="200"/>
      <c r="F6" s="201">
        <v>691</v>
      </c>
      <c r="G6" s="199"/>
      <c r="H6" s="202" t="s">
        <v>287</v>
      </c>
      <c r="I6" s="202"/>
      <c r="J6" s="201" t="s">
        <v>66</v>
      </c>
      <c r="K6" s="240" t="s">
        <v>67</v>
      </c>
    </row>
    <row r="7" s="177" customFormat="1" ht="15" spans="1:11">
      <c r="A7" s="203"/>
      <c r="B7" s="204"/>
      <c r="C7" s="204"/>
      <c r="D7" s="203"/>
      <c r="E7" s="204"/>
      <c r="F7" s="205"/>
      <c r="G7" s="203"/>
      <c r="H7" s="205"/>
      <c r="I7" s="204"/>
      <c r="J7" s="204"/>
      <c r="K7" s="204"/>
    </row>
    <row r="8" s="177" customFormat="1" spans="1:11">
      <c r="A8" s="206" t="s">
        <v>288</v>
      </c>
      <c r="B8" s="185" t="s">
        <v>289</v>
      </c>
      <c r="C8" s="185" t="s">
        <v>290</v>
      </c>
      <c r="D8" s="185" t="s">
        <v>291</v>
      </c>
      <c r="E8" s="185" t="s">
        <v>292</v>
      </c>
      <c r="F8" s="185" t="s">
        <v>293</v>
      </c>
      <c r="G8" s="207" t="s">
        <v>294</v>
      </c>
      <c r="H8" s="208"/>
      <c r="I8" s="208"/>
      <c r="J8" s="208"/>
      <c r="K8" s="241"/>
    </row>
    <row r="9" s="177" customFormat="1" spans="1:11">
      <c r="A9" s="193" t="s">
        <v>295</v>
      </c>
      <c r="B9" s="195"/>
      <c r="C9" s="209" t="s">
        <v>66</v>
      </c>
      <c r="D9" s="209" t="s">
        <v>67</v>
      </c>
      <c r="E9" s="189" t="s">
        <v>296</v>
      </c>
      <c r="F9" s="210" t="s">
        <v>297</v>
      </c>
      <c r="G9" s="211"/>
      <c r="H9" s="212"/>
      <c r="I9" s="212"/>
      <c r="J9" s="212"/>
      <c r="K9" s="242"/>
    </row>
    <row r="10" s="177" customFormat="1" spans="1:11">
      <c r="A10" s="193" t="s">
        <v>298</v>
      </c>
      <c r="B10" s="195"/>
      <c r="C10" s="209" t="s">
        <v>66</v>
      </c>
      <c r="D10" s="209" t="s">
        <v>67</v>
      </c>
      <c r="E10" s="189" t="s">
        <v>299</v>
      </c>
      <c r="F10" s="210" t="s">
        <v>300</v>
      </c>
      <c r="G10" s="211" t="s">
        <v>301</v>
      </c>
      <c r="H10" s="212"/>
      <c r="I10" s="212"/>
      <c r="J10" s="212"/>
      <c r="K10" s="242"/>
    </row>
    <row r="11" s="177" customFormat="1" spans="1:11">
      <c r="A11" s="213" t="s">
        <v>198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43"/>
    </row>
    <row r="12" s="177" customFormat="1" spans="1:11">
      <c r="A12" s="187" t="s">
        <v>88</v>
      </c>
      <c r="B12" s="209" t="s">
        <v>84</v>
      </c>
      <c r="C12" s="209" t="s">
        <v>85</v>
      </c>
      <c r="D12" s="210"/>
      <c r="E12" s="189" t="s">
        <v>86</v>
      </c>
      <c r="F12" s="209" t="s">
        <v>84</v>
      </c>
      <c r="G12" s="209" t="s">
        <v>85</v>
      </c>
      <c r="H12" s="209"/>
      <c r="I12" s="189" t="s">
        <v>302</v>
      </c>
      <c r="J12" s="209" t="s">
        <v>84</v>
      </c>
      <c r="K12" s="239" t="s">
        <v>85</v>
      </c>
    </row>
    <row r="13" s="177" customFormat="1" spans="1:11">
      <c r="A13" s="187" t="s">
        <v>91</v>
      </c>
      <c r="B13" s="209" t="s">
        <v>84</v>
      </c>
      <c r="C13" s="209" t="s">
        <v>85</v>
      </c>
      <c r="D13" s="210"/>
      <c r="E13" s="189" t="s">
        <v>96</v>
      </c>
      <c r="F13" s="209" t="s">
        <v>84</v>
      </c>
      <c r="G13" s="209" t="s">
        <v>85</v>
      </c>
      <c r="H13" s="209"/>
      <c r="I13" s="189" t="s">
        <v>303</v>
      </c>
      <c r="J13" s="209" t="s">
        <v>84</v>
      </c>
      <c r="K13" s="239" t="s">
        <v>85</v>
      </c>
    </row>
    <row r="14" s="177" customFormat="1" ht="15" spans="1:11">
      <c r="A14" s="197" t="s">
        <v>304</v>
      </c>
      <c r="B14" s="201" t="s">
        <v>84</v>
      </c>
      <c r="C14" s="201" t="s">
        <v>85</v>
      </c>
      <c r="D14" s="200"/>
      <c r="E14" s="199" t="s">
        <v>305</v>
      </c>
      <c r="F14" s="201" t="s">
        <v>84</v>
      </c>
      <c r="G14" s="201" t="s">
        <v>85</v>
      </c>
      <c r="H14" s="201"/>
      <c r="I14" s="199" t="s">
        <v>306</v>
      </c>
      <c r="J14" s="201" t="s">
        <v>84</v>
      </c>
      <c r="K14" s="240" t="s">
        <v>85</v>
      </c>
    </row>
    <row r="15" s="177" customFormat="1" ht="15" spans="1:11">
      <c r="A15" s="203"/>
      <c r="B15" s="215"/>
      <c r="C15" s="215"/>
      <c r="D15" s="204"/>
      <c r="E15" s="203"/>
      <c r="F15" s="215"/>
      <c r="G15" s="215"/>
      <c r="H15" s="215"/>
      <c r="I15" s="203"/>
      <c r="J15" s="215"/>
      <c r="K15" s="215"/>
    </row>
    <row r="16" s="178" customFormat="1" spans="1:11">
      <c r="A16" s="181" t="s">
        <v>307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44"/>
    </row>
    <row r="17" s="177" customFormat="1" spans="1:11">
      <c r="A17" s="193" t="s">
        <v>308</v>
      </c>
      <c r="B17" s="195"/>
      <c r="C17" s="195"/>
      <c r="D17" s="195"/>
      <c r="E17" s="195"/>
      <c r="F17" s="195"/>
      <c r="G17" s="195"/>
      <c r="H17" s="195"/>
      <c r="I17" s="195"/>
      <c r="J17" s="195"/>
      <c r="K17" s="245"/>
    </row>
    <row r="18" s="177" customFormat="1" spans="1:11">
      <c r="A18" s="193" t="s">
        <v>309</v>
      </c>
      <c r="B18" s="195"/>
      <c r="C18" s="195"/>
      <c r="D18" s="195"/>
      <c r="E18" s="195"/>
      <c r="F18" s="195"/>
      <c r="G18" s="195"/>
      <c r="H18" s="195"/>
      <c r="I18" s="195"/>
      <c r="J18" s="195"/>
      <c r="K18" s="245"/>
    </row>
    <row r="19" s="177" customFormat="1" spans="1:11">
      <c r="A19" s="217" t="s">
        <v>310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46"/>
    </row>
    <row r="20" s="177" customFormat="1" spans="1:11">
      <c r="A20" s="217" t="s">
        <v>311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46"/>
    </row>
    <row r="21" s="177" customFormat="1" spans="1:11">
      <c r="A21" s="217" t="s">
        <v>312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46"/>
    </row>
    <row r="22" s="177" customFormat="1" spans="1:1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46"/>
    </row>
    <row r="23" s="177" customFormat="1" spans="1:11">
      <c r="A23" s="217"/>
      <c r="B23" s="218"/>
      <c r="C23" s="218"/>
      <c r="D23" s="218"/>
      <c r="E23" s="218"/>
      <c r="F23" s="218"/>
      <c r="G23" s="218"/>
      <c r="H23" s="218"/>
      <c r="I23" s="218"/>
      <c r="J23" s="218"/>
      <c r="K23" s="246"/>
    </row>
    <row r="24" s="177" customFormat="1" spans="1:11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47"/>
    </row>
    <row r="25" s="177" customFormat="1" spans="1:11">
      <c r="A25" s="193" t="s">
        <v>125</v>
      </c>
      <c r="B25" s="195"/>
      <c r="C25" s="209" t="s">
        <v>66</v>
      </c>
      <c r="D25" s="209" t="s">
        <v>67</v>
      </c>
      <c r="E25" s="192"/>
      <c r="F25" s="192"/>
      <c r="G25" s="192"/>
      <c r="H25" s="192"/>
      <c r="I25" s="192"/>
      <c r="J25" s="192"/>
      <c r="K25" s="238"/>
    </row>
    <row r="26" s="177" customFormat="1" ht="15" spans="1:11">
      <c r="A26" s="221" t="s">
        <v>313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48"/>
    </row>
    <row r="27" s="177" customFormat="1" ht="15" spans="1:11">
      <c r="A27" s="223"/>
      <c r="B27" s="223"/>
      <c r="C27" s="223"/>
      <c r="D27" s="223"/>
      <c r="E27" s="223"/>
      <c r="F27" s="223"/>
      <c r="G27" s="223"/>
      <c r="H27" s="223"/>
      <c r="I27" s="223"/>
      <c r="J27" s="223"/>
      <c r="K27" s="223"/>
    </row>
    <row r="28" s="177" customFormat="1" spans="1:11">
      <c r="A28" s="224" t="s">
        <v>314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41"/>
    </row>
    <row r="29" s="177" customFormat="1" ht="17.25" customHeight="1" spans="1:11">
      <c r="A29" s="225" t="s">
        <v>315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49"/>
    </row>
    <row r="30" s="177" customFormat="1" ht="17.25" customHeight="1" spans="1:11">
      <c r="A30" s="225" t="s">
        <v>316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49"/>
    </row>
    <row r="31" s="177" customFormat="1" ht="24" customHeight="1" spans="1:1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49"/>
    </row>
    <row r="32" s="177" customFormat="1" ht="17.25" customHeight="1" spans="1:11">
      <c r="A32" s="225"/>
      <c r="B32" s="226"/>
      <c r="C32" s="226"/>
      <c r="D32" s="226"/>
      <c r="E32" s="226"/>
      <c r="F32" s="226"/>
      <c r="G32" s="226"/>
      <c r="H32" s="226"/>
      <c r="I32" s="226"/>
      <c r="J32" s="226"/>
      <c r="K32" s="249"/>
    </row>
    <row r="33" s="177" customFormat="1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49"/>
    </row>
    <row r="34" s="177" customFormat="1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6"/>
    </row>
    <row r="35" s="177" customFormat="1" ht="17.25" customHeight="1" spans="1:11">
      <c r="A35" s="227"/>
      <c r="B35" s="218"/>
      <c r="C35" s="218"/>
      <c r="D35" s="218"/>
      <c r="E35" s="218"/>
      <c r="F35" s="218"/>
      <c r="G35" s="218"/>
      <c r="H35" s="218"/>
      <c r="I35" s="218"/>
      <c r="J35" s="218"/>
      <c r="K35" s="246"/>
    </row>
    <row r="36" s="177" customFormat="1" ht="17.25" customHeight="1" spans="1:11">
      <c r="A36" s="228"/>
      <c r="B36" s="229"/>
      <c r="C36" s="229"/>
      <c r="D36" s="229"/>
      <c r="E36" s="229"/>
      <c r="F36" s="229"/>
      <c r="G36" s="229"/>
      <c r="H36" s="229"/>
      <c r="I36" s="229"/>
      <c r="J36" s="229"/>
      <c r="K36" s="250"/>
    </row>
    <row r="37" s="177" customFormat="1" ht="18.75" customHeight="1" spans="1:11">
      <c r="A37" s="230" t="s">
        <v>317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51"/>
    </row>
    <row r="38" s="179" customFormat="1" ht="18.75" customHeight="1" spans="1:11">
      <c r="A38" s="193" t="s">
        <v>318</v>
      </c>
      <c r="B38" s="195"/>
      <c r="C38" s="195"/>
      <c r="D38" s="192" t="s">
        <v>319</v>
      </c>
      <c r="E38" s="192"/>
      <c r="F38" s="232" t="s">
        <v>320</v>
      </c>
      <c r="G38" s="233"/>
      <c r="H38" s="195" t="s">
        <v>321</v>
      </c>
      <c r="I38" s="195"/>
      <c r="J38" s="195" t="s">
        <v>322</v>
      </c>
      <c r="K38" s="245"/>
    </row>
    <row r="39" s="177" customFormat="1" ht="18.75" customHeight="1" spans="1:13">
      <c r="A39" s="193" t="s">
        <v>189</v>
      </c>
      <c r="B39" s="195"/>
      <c r="C39" s="195"/>
      <c r="D39" s="195"/>
      <c r="E39" s="195"/>
      <c r="F39" s="195"/>
      <c r="G39" s="195"/>
      <c r="H39" s="195"/>
      <c r="I39" s="195"/>
      <c r="J39" s="195"/>
      <c r="K39" s="245"/>
      <c r="M39" s="179"/>
    </row>
    <row r="40" s="177" customFormat="1" ht="30.95" customHeight="1" spans="1:11">
      <c r="A40" s="193"/>
      <c r="B40" s="195"/>
      <c r="C40" s="195"/>
      <c r="D40" s="195"/>
      <c r="E40" s="195"/>
      <c r="F40" s="195"/>
      <c r="G40" s="195"/>
      <c r="H40" s="195"/>
      <c r="I40" s="195"/>
      <c r="J40" s="195"/>
      <c r="K40" s="245"/>
    </row>
    <row r="41" s="177" customFormat="1" ht="18.75" customHeight="1" spans="1:11">
      <c r="A41" s="193"/>
      <c r="B41" s="195"/>
      <c r="C41" s="195"/>
      <c r="D41" s="195"/>
      <c r="E41" s="195"/>
      <c r="F41" s="195"/>
      <c r="G41" s="195"/>
      <c r="H41" s="195"/>
      <c r="I41" s="195"/>
      <c r="J41" s="195"/>
      <c r="K41" s="245"/>
    </row>
    <row r="42" s="177" customFormat="1" ht="32.1" customHeight="1" spans="1:11">
      <c r="A42" s="197" t="s">
        <v>137</v>
      </c>
      <c r="B42" s="234" t="s">
        <v>323</v>
      </c>
      <c r="C42" s="234"/>
      <c r="D42" s="199" t="s">
        <v>324</v>
      </c>
      <c r="E42" s="200" t="s">
        <v>325</v>
      </c>
      <c r="F42" s="199" t="s">
        <v>141</v>
      </c>
      <c r="G42" s="235">
        <v>44904</v>
      </c>
      <c r="H42" s="236" t="s">
        <v>142</v>
      </c>
      <c r="I42" s="236"/>
      <c r="J42" s="234" t="s">
        <v>326</v>
      </c>
      <c r="K42" s="252"/>
    </row>
    <row r="43" s="177" customFormat="1" ht="16.5" customHeight="1"/>
    <row r="44" s="177" customFormat="1" ht="16.5" customHeight="1"/>
    <row r="45" s="177" customFormat="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L23" sqref="L23"/>
    </sheetView>
  </sheetViews>
  <sheetFormatPr defaultColWidth="9" defaultRowHeight="26.1" customHeight="1"/>
  <cols>
    <col min="1" max="1" width="17.125" style="119" customWidth="1"/>
    <col min="2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0" customWidth="1"/>
    <col min="12" max="12" width="20" style="120" customWidth="1"/>
    <col min="13" max="13" width="17.9666666666667" style="120" customWidth="1"/>
    <col min="14" max="14" width="15.775" style="120" customWidth="1"/>
    <col min="15" max="15" width="16.4" style="120" customWidth="1"/>
    <col min="16" max="16" width="16.0916666666667" style="120" customWidth="1"/>
    <col min="17" max="17" width="16.375" style="120" customWidth="1"/>
    <col min="18" max="16384" width="9" style="119"/>
  </cols>
  <sheetData>
    <row r="1" s="119" customFormat="1" ht="30" customHeight="1" spans="1:17">
      <c r="A1" s="121" t="s">
        <v>145</v>
      </c>
      <c r="B1" s="122"/>
      <c r="C1" s="122"/>
      <c r="D1" s="122"/>
      <c r="E1" s="122"/>
      <c r="F1" s="122"/>
      <c r="G1" s="122"/>
      <c r="H1" s="122"/>
      <c r="I1" s="122"/>
      <c r="J1" s="122"/>
      <c r="K1" s="161"/>
      <c r="L1" s="161"/>
      <c r="M1" s="161"/>
      <c r="N1" s="161"/>
      <c r="O1" s="161"/>
      <c r="P1" s="161"/>
      <c r="Q1" s="161"/>
    </row>
    <row r="2" s="119" customFormat="1" ht="29.1" customHeight="1" spans="1:17">
      <c r="A2" s="123" t="s">
        <v>62</v>
      </c>
      <c r="B2" s="124" t="s">
        <v>63</v>
      </c>
      <c r="C2" s="124"/>
      <c r="D2" s="125" t="s">
        <v>68</v>
      </c>
      <c r="E2" s="124" t="s">
        <v>69</v>
      </c>
      <c r="F2" s="124"/>
      <c r="G2" s="124"/>
      <c r="H2" s="126"/>
      <c r="I2" s="126"/>
      <c r="J2" s="162" t="s">
        <v>57</v>
      </c>
      <c r="K2" s="163" t="s">
        <v>238</v>
      </c>
      <c r="L2" s="163"/>
      <c r="M2" s="163"/>
      <c r="N2" s="163"/>
      <c r="O2" s="164"/>
      <c r="P2" s="164"/>
      <c r="Q2" s="175"/>
    </row>
    <row r="3" s="119" customFormat="1" ht="29.1" customHeight="1" spans="1:17">
      <c r="A3" s="127" t="s">
        <v>147</v>
      </c>
      <c r="B3" s="128" t="s">
        <v>148</v>
      </c>
      <c r="C3" s="129"/>
      <c r="D3" s="129"/>
      <c r="E3" s="129"/>
      <c r="F3" s="129"/>
      <c r="G3" s="129"/>
      <c r="H3" s="130"/>
      <c r="I3" s="158"/>
      <c r="J3" s="165" t="s">
        <v>149</v>
      </c>
      <c r="K3" s="166"/>
      <c r="L3" s="166"/>
      <c r="M3" s="166"/>
      <c r="N3" s="166"/>
      <c r="O3" s="167"/>
      <c r="P3" s="167"/>
      <c r="Q3" s="176"/>
    </row>
    <row r="4" s="119" customFormat="1" ht="29.1" customHeight="1" spans="1:17">
      <c r="A4" s="131"/>
      <c r="B4" s="132" t="s">
        <v>110</v>
      </c>
      <c r="C4" s="133" t="s">
        <v>111</v>
      </c>
      <c r="D4" s="134" t="s">
        <v>112</v>
      </c>
      <c r="E4" s="133" t="s">
        <v>113</v>
      </c>
      <c r="F4" s="133" t="s">
        <v>114</v>
      </c>
      <c r="G4" s="133" t="s">
        <v>115</v>
      </c>
      <c r="H4" s="133" t="s">
        <v>116</v>
      </c>
      <c r="I4" s="158"/>
      <c r="J4" s="168"/>
      <c r="K4" s="132" t="s">
        <v>110</v>
      </c>
      <c r="L4" s="133" t="s">
        <v>111</v>
      </c>
      <c r="M4" s="134" t="s">
        <v>112</v>
      </c>
      <c r="N4" s="133" t="s">
        <v>113</v>
      </c>
      <c r="O4" s="133" t="s">
        <v>114</v>
      </c>
      <c r="P4" s="133" t="s">
        <v>115</v>
      </c>
      <c r="Q4" s="133" t="s">
        <v>116</v>
      </c>
    </row>
    <row r="5" s="119" customFormat="1" ht="29.1" customHeight="1" spans="1:17">
      <c r="A5" s="135"/>
      <c r="B5" s="136" t="s">
        <v>150</v>
      </c>
      <c r="C5" s="137" t="s">
        <v>151</v>
      </c>
      <c r="D5" s="138" t="s">
        <v>152</v>
      </c>
      <c r="E5" s="137" t="s">
        <v>153</v>
      </c>
      <c r="F5" s="137" t="s">
        <v>154</v>
      </c>
      <c r="G5" s="137" t="s">
        <v>155</v>
      </c>
      <c r="H5" s="137" t="s">
        <v>156</v>
      </c>
      <c r="I5" s="158"/>
      <c r="J5" s="168"/>
      <c r="K5" s="136" t="s">
        <v>150</v>
      </c>
      <c r="L5" s="137" t="s">
        <v>151</v>
      </c>
      <c r="M5" s="138" t="s">
        <v>152</v>
      </c>
      <c r="N5" s="137" t="s">
        <v>153</v>
      </c>
      <c r="O5" s="137" t="s">
        <v>154</v>
      </c>
      <c r="P5" s="137" t="s">
        <v>155</v>
      </c>
      <c r="Q5" s="137" t="s">
        <v>156</v>
      </c>
    </row>
    <row r="6" s="119" customFormat="1" ht="29.1" customHeight="1" spans="1:17">
      <c r="A6" s="133" t="s">
        <v>158</v>
      </c>
      <c r="B6" s="139">
        <f>C6-1</f>
        <v>33</v>
      </c>
      <c r="C6" s="139">
        <f>D6-1</f>
        <v>34</v>
      </c>
      <c r="D6" s="140">
        <v>35</v>
      </c>
      <c r="E6" s="139">
        <f t="shared" ref="E6:H6" si="0">D6+1</f>
        <v>36</v>
      </c>
      <c r="F6" s="139">
        <f t="shared" si="0"/>
        <v>37</v>
      </c>
      <c r="G6" s="139">
        <f t="shared" si="0"/>
        <v>38</v>
      </c>
      <c r="H6" s="141">
        <f t="shared" si="0"/>
        <v>39</v>
      </c>
      <c r="I6" s="158"/>
      <c r="J6" s="133" t="s">
        <v>158</v>
      </c>
      <c r="K6" s="169" t="s">
        <v>240</v>
      </c>
      <c r="L6" s="169" t="s">
        <v>240</v>
      </c>
      <c r="M6" s="169" t="s">
        <v>240</v>
      </c>
      <c r="N6" s="170">
        <f>-0.5-1</f>
        <v>-1.5</v>
      </c>
      <c r="O6" s="169" t="s">
        <v>240</v>
      </c>
      <c r="P6" s="169" t="s">
        <v>240</v>
      </c>
      <c r="Q6" s="169"/>
    </row>
    <row r="7" s="119" customFormat="1" ht="29.1" customHeight="1" spans="1:17">
      <c r="A7" s="133" t="s">
        <v>162</v>
      </c>
      <c r="B7" s="139">
        <f>C7-0.5</f>
        <v>9</v>
      </c>
      <c r="C7" s="139">
        <f>D7-0.5</f>
        <v>9.5</v>
      </c>
      <c r="D7" s="140">
        <v>10</v>
      </c>
      <c r="E7" s="139">
        <f t="shared" ref="E7:G7" si="1">D7+0.5</f>
        <v>10.5</v>
      </c>
      <c r="F7" s="139">
        <f t="shared" si="1"/>
        <v>11</v>
      </c>
      <c r="G7" s="139">
        <f t="shared" si="1"/>
        <v>11.5</v>
      </c>
      <c r="H7" s="141"/>
      <c r="I7" s="158"/>
      <c r="J7" s="133" t="s">
        <v>162</v>
      </c>
      <c r="K7" s="169" t="s">
        <v>240</v>
      </c>
      <c r="L7" s="170" t="s">
        <v>242</v>
      </c>
      <c r="M7" s="169" t="s">
        <v>240</v>
      </c>
      <c r="N7" s="170" t="s">
        <v>242</v>
      </c>
      <c r="O7" s="169" t="s">
        <v>240</v>
      </c>
      <c r="P7" s="170" t="s">
        <v>242</v>
      </c>
      <c r="Q7" s="169"/>
    </row>
    <row r="8" s="119" customFormat="1" ht="29.1" customHeight="1" spans="1:17">
      <c r="A8" s="133" t="s">
        <v>165</v>
      </c>
      <c r="B8" s="139">
        <f t="shared" ref="B8:B10" si="2">C8-4</f>
        <v>64</v>
      </c>
      <c r="C8" s="139">
        <f t="shared" ref="C8:C10" si="3">D8-4</f>
        <v>68</v>
      </c>
      <c r="D8" s="140">
        <v>72</v>
      </c>
      <c r="E8" s="139">
        <f t="shared" ref="E8:E11" si="4">D8+4</f>
        <v>76</v>
      </c>
      <c r="F8" s="139">
        <f t="shared" ref="F8:F10" si="5">E8+5</f>
        <v>81</v>
      </c>
      <c r="G8" s="139">
        <f t="shared" ref="G8:G10" si="6">F8+6</f>
        <v>87</v>
      </c>
      <c r="H8" s="141">
        <f>G8+6</f>
        <v>93</v>
      </c>
      <c r="I8" s="158"/>
      <c r="J8" s="133" t="s">
        <v>165</v>
      </c>
      <c r="K8" s="171" t="s">
        <v>254</v>
      </c>
      <c r="L8" s="172" t="s">
        <v>327</v>
      </c>
      <c r="M8" s="171" t="s">
        <v>254</v>
      </c>
      <c r="N8" s="172" t="s">
        <v>327</v>
      </c>
      <c r="O8" s="171" t="s">
        <v>254</v>
      </c>
      <c r="P8" s="172" t="s">
        <v>242</v>
      </c>
      <c r="Q8" s="171"/>
    </row>
    <row r="9" s="119" customFormat="1" ht="29.1" customHeight="1" spans="1:17">
      <c r="A9" s="142" t="s">
        <v>166</v>
      </c>
      <c r="B9" s="143">
        <f t="shared" si="2"/>
        <v>64</v>
      </c>
      <c r="C9" s="143">
        <f t="shared" si="3"/>
        <v>68</v>
      </c>
      <c r="D9" s="144">
        <v>72</v>
      </c>
      <c r="E9" s="143">
        <f t="shared" si="4"/>
        <v>76</v>
      </c>
      <c r="F9" s="143">
        <f t="shared" si="5"/>
        <v>81</v>
      </c>
      <c r="G9" s="143">
        <f t="shared" si="6"/>
        <v>87</v>
      </c>
      <c r="H9" s="141"/>
      <c r="I9" s="158"/>
      <c r="J9" s="142" t="s">
        <v>166</v>
      </c>
      <c r="K9" s="171" t="s">
        <v>246</v>
      </c>
      <c r="L9" s="169" t="s">
        <v>240</v>
      </c>
      <c r="M9" s="171" t="s">
        <v>246</v>
      </c>
      <c r="N9" s="169" t="s">
        <v>240</v>
      </c>
      <c r="O9" s="171" t="s">
        <v>246</v>
      </c>
      <c r="P9" s="169" t="s">
        <v>240</v>
      </c>
      <c r="Q9" s="169"/>
    </row>
    <row r="10" s="119" customFormat="1" ht="29.1" customHeight="1" spans="1:17">
      <c r="A10" s="133" t="s">
        <v>168</v>
      </c>
      <c r="B10" s="139">
        <f t="shared" si="2"/>
        <v>88</v>
      </c>
      <c r="C10" s="139">
        <f t="shared" si="3"/>
        <v>92</v>
      </c>
      <c r="D10" s="140">
        <v>96</v>
      </c>
      <c r="E10" s="139">
        <f t="shared" si="4"/>
        <v>100</v>
      </c>
      <c r="F10" s="139">
        <f t="shared" si="5"/>
        <v>105</v>
      </c>
      <c r="G10" s="139">
        <f t="shared" si="6"/>
        <v>111</v>
      </c>
      <c r="H10" s="141">
        <f>G10+6</f>
        <v>117</v>
      </c>
      <c r="I10" s="158"/>
      <c r="J10" s="133" t="s">
        <v>168</v>
      </c>
      <c r="K10" s="169" t="s">
        <v>240</v>
      </c>
      <c r="L10" s="169" t="s">
        <v>240</v>
      </c>
      <c r="M10" s="169" t="s">
        <v>248</v>
      </c>
      <c r="N10" s="172" t="s">
        <v>327</v>
      </c>
      <c r="O10" s="169" t="s">
        <v>248</v>
      </c>
      <c r="P10" s="172" t="s">
        <v>327</v>
      </c>
      <c r="Q10" s="171"/>
    </row>
    <row r="11" s="119" customFormat="1" ht="29.1" customHeight="1" spans="1:17">
      <c r="A11" s="133" t="s">
        <v>172</v>
      </c>
      <c r="B11" s="139">
        <f>C11-3.6</f>
        <v>102.8</v>
      </c>
      <c r="C11" s="139">
        <f>D11-3.6</f>
        <v>106.4</v>
      </c>
      <c r="D11" s="140">
        <v>110</v>
      </c>
      <c r="E11" s="139">
        <f t="shared" si="4"/>
        <v>114</v>
      </c>
      <c r="F11" s="139">
        <f t="shared" ref="F11:H11" si="7">E11+4</f>
        <v>118</v>
      </c>
      <c r="G11" s="139">
        <f t="shared" si="7"/>
        <v>122</v>
      </c>
      <c r="H11" s="141">
        <f t="shared" si="7"/>
        <v>126</v>
      </c>
      <c r="I11" s="158"/>
      <c r="J11" s="133" t="s">
        <v>172</v>
      </c>
      <c r="K11" s="171" t="s">
        <v>263</v>
      </c>
      <c r="L11" s="169" t="s">
        <v>240</v>
      </c>
      <c r="M11" s="171" t="s">
        <v>263</v>
      </c>
      <c r="N11" s="169" t="s">
        <v>240</v>
      </c>
      <c r="O11" s="171" t="s">
        <v>263</v>
      </c>
      <c r="P11" s="169" t="s">
        <v>240</v>
      </c>
      <c r="Q11" s="171"/>
    </row>
    <row r="12" s="119" customFormat="1" ht="29.1" customHeight="1" spans="1:17">
      <c r="A12" s="133" t="s">
        <v>176</v>
      </c>
      <c r="B12" s="139">
        <f>C12-2.3/2</f>
        <v>31.7</v>
      </c>
      <c r="C12" s="139">
        <f>D12-2.3/2</f>
        <v>32.85</v>
      </c>
      <c r="D12" s="140">
        <v>34</v>
      </c>
      <c r="E12" s="139">
        <f t="shared" ref="E12:H12" si="8">D12+2.6/2</f>
        <v>35.3</v>
      </c>
      <c r="F12" s="139">
        <f t="shared" si="8"/>
        <v>36.6</v>
      </c>
      <c r="G12" s="139">
        <f t="shared" si="8"/>
        <v>37.9</v>
      </c>
      <c r="H12" s="141">
        <f t="shared" si="8"/>
        <v>39.2</v>
      </c>
      <c r="I12" s="158"/>
      <c r="J12" s="133" t="s">
        <v>176</v>
      </c>
      <c r="K12" s="169" t="s">
        <v>240</v>
      </c>
      <c r="L12" s="169" t="s">
        <v>240</v>
      </c>
      <c r="M12" s="171" t="s">
        <v>264</v>
      </c>
      <c r="N12" s="169" t="s">
        <v>240</v>
      </c>
      <c r="O12" s="171" t="s">
        <v>264</v>
      </c>
      <c r="P12" s="172" t="s">
        <v>265</v>
      </c>
      <c r="Q12" s="171"/>
    </row>
    <row r="13" s="119" customFormat="1" ht="29.1" customHeight="1" spans="1:17">
      <c r="A13" s="145" t="s">
        <v>180</v>
      </c>
      <c r="B13" s="146">
        <f>C13-0.9</f>
        <v>31.2</v>
      </c>
      <c r="C13" s="146">
        <f>D13-0.9</f>
        <v>32.1</v>
      </c>
      <c r="D13" s="147">
        <v>33</v>
      </c>
      <c r="E13" s="146">
        <f>D13+1</f>
        <v>34</v>
      </c>
      <c r="F13" s="146">
        <f>E13+1</f>
        <v>35</v>
      </c>
      <c r="G13" s="146">
        <f>F13+1.1</f>
        <v>36.1</v>
      </c>
      <c r="H13" s="148">
        <f>G13+0.7</f>
        <v>36.8</v>
      </c>
      <c r="I13" s="158"/>
      <c r="J13" s="145" t="s">
        <v>180</v>
      </c>
      <c r="K13" s="169" t="s">
        <v>240</v>
      </c>
      <c r="L13" s="172" t="s">
        <v>266</v>
      </c>
      <c r="M13" s="169" t="s">
        <v>240</v>
      </c>
      <c r="N13" s="172" t="s">
        <v>266</v>
      </c>
      <c r="O13" s="169" t="s">
        <v>240</v>
      </c>
      <c r="P13" s="169" t="s">
        <v>240</v>
      </c>
      <c r="Q13" s="171"/>
    </row>
    <row r="14" s="119" customFormat="1" ht="29.1" customHeight="1" spans="1:17">
      <c r="A14" s="145" t="s">
        <v>182</v>
      </c>
      <c r="B14" s="146">
        <f>C14-0.7</f>
        <v>27.2</v>
      </c>
      <c r="C14" s="146">
        <f>D14-0.6</f>
        <v>27.9</v>
      </c>
      <c r="D14" s="147">
        <v>28.5</v>
      </c>
      <c r="E14" s="146">
        <f>D14+0.6</f>
        <v>29.1</v>
      </c>
      <c r="F14" s="146">
        <f>E14+0.7</f>
        <v>29.8</v>
      </c>
      <c r="G14" s="146">
        <f>F14+0.6</f>
        <v>30.4</v>
      </c>
      <c r="H14" s="148">
        <f>G14+0.7</f>
        <v>31.1</v>
      </c>
      <c r="I14" s="158"/>
      <c r="J14" s="145" t="s">
        <v>182</v>
      </c>
      <c r="K14" s="171" t="s">
        <v>267</v>
      </c>
      <c r="L14" s="169" t="s">
        <v>240</v>
      </c>
      <c r="M14" s="169" t="s">
        <v>240</v>
      </c>
      <c r="N14" s="169" t="s">
        <v>240</v>
      </c>
      <c r="O14" s="171" t="s">
        <v>267</v>
      </c>
      <c r="P14" s="172" t="s">
        <v>268</v>
      </c>
      <c r="Q14" s="171"/>
    </row>
    <row r="15" s="119" customFormat="1" ht="29.1" customHeight="1" spans="1:17">
      <c r="A15" s="145" t="s">
        <v>184</v>
      </c>
      <c r="B15" s="146">
        <f>C15-0.9</f>
        <v>38.2</v>
      </c>
      <c r="C15" s="146">
        <f>D15-0.9</f>
        <v>39.1</v>
      </c>
      <c r="D15" s="147">
        <v>40</v>
      </c>
      <c r="E15" s="146">
        <f t="shared" ref="E15:H15" si="9">D15+1.1</f>
        <v>41.1</v>
      </c>
      <c r="F15" s="146">
        <f t="shared" si="9"/>
        <v>42.2</v>
      </c>
      <c r="G15" s="146">
        <f t="shared" si="9"/>
        <v>43.3</v>
      </c>
      <c r="H15" s="148">
        <f t="shared" si="9"/>
        <v>44.4</v>
      </c>
      <c r="I15" s="158"/>
      <c r="J15" s="145" t="s">
        <v>184</v>
      </c>
      <c r="K15" s="169" t="s">
        <v>240</v>
      </c>
      <c r="L15" s="169" t="s">
        <v>240</v>
      </c>
      <c r="M15" s="169" t="s">
        <v>240</v>
      </c>
      <c r="N15" s="169" t="s">
        <v>240</v>
      </c>
      <c r="O15" s="169" t="s">
        <v>240</v>
      </c>
      <c r="P15" s="169" t="s">
        <v>240</v>
      </c>
      <c r="Q15" s="171"/>
    </row>
    <row r="16" s="119" customFormat="1" ht="29.1" customHeight="1" spans="1:17">
      <c r="A16" s="145" t="s">
        <v>185</v>
      </c>
      <c r="B16" s="146">
        <f>D16-0.5</f>
        <v>15</v>
      </c>
      <c r="C16" s="146">
        <f t="shared" ref="C16:H16" si="10">B16</f>
        <v>15</v>
      </c>
      <c r="D16" s="147">
        <v>15.5</v>
      </c>
      <c r="E16" s="146">
        <f t="shared" si="10"/>
        <v>15.5</v>
      </c>
      <c r="F16" s="146">
        <f>D16+1.5</f>
        <v>17</v>
      </c>
      <c r="G16" s="146">
        <f t="shared" si="10"/>
        <v>17</v>
      </c>
      <c r="H16" s="148">
        <f t="shared" si="10"/>
        <v>17</v>
      </c>
      <c r="I16" s="158"/>
      <c r="J16" s="145" t="s">
        <v>185</v>
      </c>
      <c r="K16" s="169" t="s">
        <v>240</v>
      </c>
      <c r="L16" s="169" t="s">
        <v>240</v>
      </c>
      <c r="M16" s="169" t="s">
        <v>240</v>
      </c>
      <c r="N16" s="169" t="s">
        <v>240</v>
      </c>
      <c r="O16" s="169" t="s">
        <v>240</v>
      </c>
      <c r="P16" s="169" t="s">
        <v>240</v>
      </c>
      <c r="Q16" s="171"/>
    </row>
    <row r="17" s="119" customFormat="1" ht="29.1" customHeight="1" spans="1:17">
      <c r="A17" s="149"/>
      <c r="B17" s="149"/>
      <c r="C17" s="149"/>
      <c r="D17" s="149"/>
      <c r="E17" s="146"/>
      <c r="F17" s="146"/>
      <c r="G17" s="146"/>
      <c r="H17" s="148"/>
      <c r="I17" s="158"/>
      <c r="J17" s="149"/>
      <c r="K17" s="171"/>
      <c r="L17" s="169"/>
      <c r="M17" s="169"/>
      <c r="N17" s="169"/>
      <c r="O17" s="169"/>
      <c r="P17" s="169"/>
      <c r="Q17" s="171"/>
    </row>
    <row r="18" s="119" customFormat="1" ht="29.1" customHeight="1" spans="1:17">
      <c r="A18" s="150" t="s">
        <v>186</v>
      </c>
      <c r="B18" s="146"/>
      <c r="C18" s="146"/>
      <c r="D18" s="147"/>
      <c r="E18" s="146"/>
      <c r="F18" s="146"/>
      <c r="G18" s="146"/>
      <c r="H18" s="148"/>
      <c r="I18" s="158"/>
      <c r="J18" s="150" t="s">
        <v>186</v>
      </c>
      <c r="K18" s="169" t="s">
        <v>240</v>
      </c>
      <c r="L18" s="169" t="s">
        <v>240</v>
      </c>
      <c r="M18" s="169" t="s">
        <v>240</v>
      </c>
      <c r="N18" s="169" t="s">
        <v>240</v>
      </c>
      <c r="O18" s="171" t="s">
        <v>241</v>
      </c>
      <c r="P18" s="172" t="s">
        <v>269</v>
      </c>
      <c r="Q18" s="171"/>
    </row>
    <row r="19" s="119" customFormat="1" ht="29.1" customHeight="1" spans="1:17">
      <c r="A19" s="151" t="s">
        <v>187</v>
      </c>
      <c r="B19" s="146">
        <f>C19-1</f>
        <v>23</v>
      </c>
      <c r="C19" s="146">
        <f>D19-1</f>
        <v>24</v>
      </c>
      <c r="D19" s="147">
        <v>25</v>
      </c>
      <c r="E19" s="146">
        <f t="shared" ref="E19:H19" si="11">D19+1</f>
        <v>26</v>
      </c>
      <c r="F19" s="146">
        <f t="shared" si="11"/>
        <v>27</v>
      </c>
      <c r="G19" s="146">
        <f t="shared" si="11"/>
        <v>28</v>
      </c>
      <c r="H19" s="148">
        <f t="shared" si="11"/>
        <v>29</v>
      </c>
      <c r="I19" s="158"/>
      <c r="J19" s="151" t="s">
        <v>187</v>
      </c>
      <c r="K19" s="169" t="s">
        <v>240</v>
      </c>
      <c r="L19" s="169" t="s">
        <v>240</v>
      </c>
      <c r="M19" s="171" t="s">
        <v>267</v>
      </c>
      <c r="N19" s="169" t="s">
        <v>240</v>
      </c>
      <c r="O19" s="169" t="s">
        <v>240</v>
      </c>
      <c r="P19" s="172" t="s">
        <v>269</v>
      </c>
      <c r="Q19" s="171"/>
    </row>
    <row r="20" s="119" customFormat="1" ht="29.1" customHeight="1" spans="1:17">
      <c r="A20" s="145" t="s">
        <v>162</v>
      </c>
      <c r="B20" s="146">
        <f>C20-0.5</f>
        <v>6</v>
      </c>
      <c r="C20" s="146">
        <f>D20-0.5</f>
        <v>6.5</v>
      </c>
      <c r="D20" s="147">
        <v>7</v>
      </c>
      <c r="E20" s="146">
        <f t="shared" ref="E20:G20" si="12">D20+0.5</f>
        <v>7.5</v>
      </c>
      <c r="F20" s="146">
        <f t="shared" si="12"/>
        <v>8</v>
      </c>
      <c r="G20" s="146">
        <f t="shared" si="12"/>
        <v>8.5</v>
      </c>
      <c r="H20" s="148"/>
      <c r="I20" s="158"/>
      <c r="J20" s="145" t="s">
        <v>162</v>
      </c>
      <c r="K20" s="169" t="s">
        <v>240</v>
      </c>
      <c r="L20" s="169" t="s">
        <v>240</v>
      </c>
      <c r="M20" s="171" t="s">
        <v>264</v>
      </c>
      <c r="N20" s="172" t="s">
        <v>269</v>
      </c>
      <c r="O20" s="169" t="s">
        <v>240</v>
      </c>
      <c r="P20" s="169" t="s">
        <v>240</v>
      </c>
      <c r="Q20" s="171"/>
    </row>
    <row r="21" s="119" customFormat="1" ht="29.1" customHeight="1" spans="1:17">
      <c r="A21" s="152" t="s">
        <v>188</v>
      </c>
      <c r="B21" s="146">
        <f>C21-0.9</f>
        <v>22.2</v>
      </c>
      <c r="C21" s="146">
        <f>D21-0.9</f>
        <v>23.1</v>
      </c>
      <c r="D21" s="147">
        <v>24</v>
      </c>
      <c r="E21" s="146">
        <f>D21+1</f>
        <v>25</v>
      </c>
      <c r="F21" s="146">
        <f>E21+1</f>
        <v>26</v>
      </c>
      <c r="G21" s="146">
        <f>F21+1.1</f>
        <v>27.1</v>
      </c>
      <c r="H21" s="148">
        <f>G21+0.7</f>
        <v>27.8</v>
      </c>
      <c r="I21" s="158"/>
      <c r="J21" s="152" t="s">
        <v>188</v>
      </c>
      <c r="K21" s="169" t="s">
        <v>240</v>
      </c>
      <c r="L21" s="169" t="s">
        <v>240</v>
      </c>
      <c r="M21" s="169" t="s">
        <v>240</v>
      </c>
      <c r="N21" s="169" t="s">
        <v>240</v>
      </c>
      <c r="O21" s="169" t="s">
        <v>240</v>
      </c>
      <c r="P21" s="169" t="s">
        <v>240</v>
      </c>
      <c r="Q21" s="171"/>
    </row>
    <row r="22" s="119" customFormat="1" ht="29.1" customHeight="1" spans="1:17">
      <c r="A22" s="145"/>
      <c r="B22" s="146"/>
      <c r="C22" s="146"/>
      <c r="D22" s="153"/>
      <c r="E22" s="146"/>
      <c r="F22" s="146"/>
      <c r="G22" s="146"/>
      <c r="H22" s="146"/>
      <c r="I22" s="158"/>
      <c r="J22" s="171"/>
      <c r="K22" s="171"/>
      <c r="L22" s="171"/>
      <c r="M22" s="171"/>
      <c r="N22" s="172"/>
      <c r="O22" s="171"/>
      <c r="P22" s="171"/>
      <c r="Q22" s="171"/>
    </row>
    <row r="23" s="119" customFormat="1" ht="29.1" customHeight="1" spans="1:17">
      <c r="A23" s="145"/>
      <c r="B23" s="146"/>
      <c r="C23" s="146"/>
      <c r="D23" s="153"/>
      <c r="E23" s="146"/>
      <c r="F23" s="146"/>
      <c r="G23" s="146"/>
      <c r="H23" s="146"/>
      <c r="I23" s="158"/>
      <c r="J23" s="171"/>
      <c r="K23" s="171"/>
      <c r="L23" s="171"/>
      <c r="M23" s="171"/>
      <c r="N23" s="171"/>
      <c r="O23" s="171"/>
      <c r="P23" s="171"/>
      <c r="Q23" s="171"/>
    </row>
    <row r="24" s="119" customFormat="1" ht="29.1" customHeight="1" spans="1:17">
      <c r="A24" s="154"/>
      <c r="B24" s="155"/>
      <c r="C24" s="156"/>
      <c r="D24" s="156"/>
      <c r="E24" s="157"/>
      <c r="F24" s="157"/>
      <c r="G24" s="155"/>
      <c r="H24" s="158"/>
      <c r="I24" s="158"/>
      <c r="J24" s="155"/>
      <c r="K24" s="155"/>
      <c r="L24" s="171"/>
      <c r="M24" s="155"/>
      <c r="N24" s="155"/>
      <c r="O24" s="155"/>
      <c r="P24" s="155"/>
      <c r="Q24" s="155"/>
    </row>
    <row r="25" s="119" customFormat="1" ht="14.25" spans="1:17">
      <c r="A25" s="159" t="s">
        <v>189</v>
      </c>
      <c r="D25" s="160"/>
      <c r="E25" s="160"/>
      <c r="F25" s="160"/>
      <c r="G25" s="160"/>
      <c r="H25" s="160"/>
      <c r="I25" s="160"/>
      <c r="J25" s="160"/>
      <c r="K25" s="173"/>
      <c r="L25" s="173"/>
      <c r="M25" s="173"/>
      <c r="N25" s="173"/>
      <c r="O25" s="173"/>
      <c r="P25" s="173"/>
      <c r="Q25" s="173"/>
    </row>
    <row r="26" s="119" customFormat="1" ht="14.25" spans="1:17">
      <c r="A26" s="119" t="s">
        <v>190</v>
      </c>
      <c r="B26" s="160"/>
      <c r="C26" s="160"/>
      <c r="D26" s="160"/>
      <c r="E26" s="160"/>
      <c r="F26" s="160"/>
      <c r="G26" s="160"/>
      <c r="H26" s="160"/>
      <c r="I26" s="160"/>
      <c r="J26" s="159" t="s">
        <v>328</v>
      </c>
      <c r="K26" s="174"/>
      <c r="L26" s="174" t="s">
        <v>192</v>
      </c>
      <c r="M26" s="174"/>
      <c r="N26" s="174" t="s">
        <v>329</v>
      </c>
      <c r="O26" s="174"/>
      <c r="P26" s="174"/>
      <c r="Q26" s="120"/>
    </row>
    <row r="27" s="119" customFormat="1" customHeight="1" spans="1:17">
      <c r="A27" s="160"/>
      <c r="K27" s="120"/>
      <c r="L27" s="120"/>
      <c r="M27" s="120"/>
      <c r="N27" s="120"/>
      <c r="O27" s="120"/>
      <c r="P27" s="120"/>
      <c r="Q27" s="120"/>
    </row>
  </sheetData>
  <mergeCells count="7">
    <mergeCell ref="A1:Q1"/>
    <mergeCell ref="B2:C2"/>
    <mergeCell ref="E2:G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331</v>
      </c>
      <c r="B2" s="62" t="s">
        <v>332</v>
      </c>
      <c r="C2" s="62" t="s">
        <v>333</v>
      </c>
      <c r="D2" s="62" t="s">
        <v>334</v>
      </c>
      <c r="E2" s="62" t="s">
        <v>335</v>
      </c>
      <c r="F2" s="62" t="s">
        <v>336</v>
      </c>
      <c r="G2" s="62" t="s">
        <v>337</v>
      </c>
      <c r="H2" s="62" t="s">
        <v>338</v>
      </c>
      <c r="I2" s="67" t="s">
        <v>339</v>
      </c>
      <c r="J2" s="67" t="s">
        <v>340</v>
      </c>
      <c r="K2" s="67" t="s">
        <v>341</v>
      </c>
      <c r="L2" s="67" t="s">
        <v>342</v>
      </c>
      <c r="M2" s="67" t="s">
        <v>343</v>
      </c>
      <c r="N2" s="62" t="s">
        <v>344</v>
      </c>
      <c r="O2" s="62" t="s">
        <v>345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346</v>
      </c>
      <c r="J3" s="67" t="s">
        <v>346</v>
      </c>
      <c r="K3" s="67" t="s">
        <v>346</v>
      </c>
      <c r="L3" s="67" t="s">
        <v>346</v>
      </c>
      <c r="M3" s="67" t="s">
        <v>346</v>
      </c>
      <c r="N3" s="65"/>
      <c r="O3" s="65"/>
    </row>
    <row r="4" s="56" customFormat="1" spans="1:15">
      <c r="A4" s="104">
        <v>1</v>
      </c>
      <c r="B4" s="105" t="s">
        <v>347</v>
      </c>
      <c r="C4" s="72" t="s">
        <v>348</v>
      </c>
      <c r="D4" s="104" t="s">
        <v>210</v>
      </c>
      <c r="E4" s="104" t="s">
        <v>63</v>
      </c>
      <c r="F4" s="72" t="s">
        <v>54</v>
      </c>
      <c r="G4" s="72"/>
      <c r="H4" s="72"/>
      <c r="I4" s="72">
        <v>1</v>
      </c>
      <c r="J4" s="72"/>
      <c r="K4" s="72"/>
      <c r="L4" s="72"/>
      <c r="M4" s="72">
        <v>1</v>
      </c>
      <c r="N4" s="72">
        <f t="shared" ref="N4:N6" si="0">SUM(I4:M4)</f>
        <v>2</v>
      </c>
      <c r="O4" s="72" t="s">
        <v>349</v>
      </c>
    </row>
    <row r="5" s="56" customFormat="1" spans="1:15">
      <c r="A5" s="104">
        <v>2</v>
      </c>
      <c r="B5" s="105" t="s">
        <v>350</v>
      </c>
      <c r="C5" s="72" t="s">
        <v>348</v>
      </c>
      <c r="D5" s="104" t="s">
        <v>351</v>
      </c>
      <c r="E5" s="104" t="s">
        <v>63</v>
      </c>
      <c r="F5" s="72" t="s">
        <v>54</v>
      </c>
      <c r="G5" s="72"/>
      <c r="H5" s="104"/>
      <c r="I5" s="72"/>
      <c r="J5" s="72"/>
      <c r="K5" s="72">
        <v>1</v>
      </c>
      <c r="L5" s="72"/>
      <c r="M5" s="72"/>
      <c r="N5" s="72">
        <f t="shared" si="0"/>
        <v>1</v>
      </c>
      <c r="O5" s="72" t="s">
        <v>349</v>
      </c>
    </row>
    <row r="6" s="56" customFormat="1" spans="1:15">
      <c r="A6" s="104">
        <v>3</v>
      </c>
      <c r="B6" s="105" t="s">
        <v>352</v>
      </c>
      <c r="C6" s="72" t="s">
        <v>348</v>
      </c>
      <c r="D6" s="104" t="s">
        <v>211</v>
      </c>
      <c r="E6" s="104" t="s">
        <v>63</v>
      </c>
      <c r="F6" s="72" t="s">
        <v>54</v>
      </c>
      <c r="G6" s="104"/>
      <c r="H6" s="104"/>
      <c r="I6" s="104">
        <v>1</v>
      </c>
      <c r="J6" s="104"/>
      <c r="K6" s="104"/>
      <c r="L6" s="104"/>
      <c r="M6" s="104"/>
      <c r="N6" s="72">
        <f t="shared" si="0"/>
        <v>1</v>
      </c>
      <c r="O6" s="72" t="s">
        <v>349</v>
      </c>
    </row>
    <row r="7" s="56" customFormat="1" spans="1:15">
      <c r="A7" s="104"/>
      <c r="B7" s="104"/>
      <c r="C7" s="72"/>
      <c r="D7" s="104"/>
      <c r="E7" s="104"/>
      <c r="F7" s="72"/>
      <c r="G7" s="72"/>
      <c r="H7" s="104"/>
      <c r="I7" s="72"/>
      <c r="J7" s="72"/>
      <c r="K7" s="72"/>
      <c r="L7" s="72"/>
      <c r="M7" s="72"/>
      <c r="N7" s="72"/>
      <c r="O7" s="72"/>
    </row>
    <row r="8" s="56" customFormat="1" spans="1:15">
      <c r="A8" s="104"/>
      <c r="B8" s="104"/>
      <c r="C8" s="72"/>
      <c r="D8" s="104"/>
      <c r="E8" s="104"/>
      <c r="F8" s="72"/>
      <c r="G8" s="104"/>
      <c r="H8" s="104"/>
      <c r="I8" s="104"/>
      <c r="J8" s="104"/>
      <c r="K8" s="104"/>
      <c r="L8" s="104"/>
      <c r="M8" s="104"/>
      <c r="N8" s="72"/>
      <c r="O8" s="72"/>
    </row>
    <row r="9" s="56" customFormat="1" spans="1:15">
      <c r="A9" s="104"/>
      <c r="B9" s="104"/>
      <c r="C9" s="72"/>
      <c r="D9" s="104"/>
      <c r="E9" s="104"/>
      <c r="F9" s="72"/>
      <c r="G9" s="104"/>
      <c r="H9" s="104"/>
      <c r="I9" s="104"/>
      <c r="J9" s="104"/>
      <c r="K9" s="104"/>
      <c r="L9" s="104"/>
      <c r="M9" s="104"/>
      <c r="N9" s="72"/>
      <c r="O9" s="72"/>
    </row>
    <row r="10" s="56" customFormat="1" spans="1:15">
      <c r="A10" s="104"/>
      <c r="B10" s="104"/>
      <c r="C10" s="72"/>
      <c r="D10" s="104"/>
      <c r="E10" s="104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="56" customFormat="1" spans="1:15">
      <c r="A11" s="104"/>
      <c r="B11" s="104"/>
      <c r="C11" s="72"/>
      <c r="D11" s="104"/>
      <c r="E11" s="104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="56" customFormat="1" spans="1:15">
      <c r="A12" s="104"/>
      <c r="B12" s="104"/>
      <c r="C12" s="72"/>
      <c r="D12" s="104"/>
      <c r="E12" s="104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="56" customFormat="1" spans="1:15">
      <c r="A13" s="104"/>
      <c r="B13" s="104"/>
      <c r="C13" s="72"/>
      <c r="D13" s="104"/>
      <c r="E13" s="104"/>
      <c r="F13" s="72"/>
      <c r="G13" s="72"/>
      <c r="H13" s="72"/>
      <c r="I13" s="104"/>
      <c r="J13" s="104"/>
      <c r="K13" s="104"/>
      <c r="L13" s="104"/>
      <c r="M13" s="104"/>
      <c r="N13" s="72"/>
      <c r="O13" s="72"/>
    </row>
    <row r="14" s="56" customFormat="1" spans="1:15">
      <c r="A14" s="104"/>
      <c r="B14" s="104"/>
      <c r="C14" s="72"/>
      <c r="D14" s="104"/>
      <c r="E14" s="104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5" t="s">
        <v>353</v>
      </c>
      <c r="B17" s="86"/>
      <c r="C17" s="86"/>
      <c r="D17" s="87"/>
      <c r="E17" s="88"/>
      <c r="F17" s="90"/>
      <c r="G17" s="90"/>
      <c r="H17" s="90"/>
      <c r="I17" s="89"/>
      <c r="J17" s="85" t="s">
        <v>354</v>
      </c>
      <c r="K17" s="86"/>
      <c r="L17" s="86"/>
      <c r="M17" s="87"/>
      <c r="N17" s="86"/>
      <c r="O17" s="100"/>
    </row>
    <row r="18" s="56" customFormat="1" ht="16.5" spans="1:15">
      <c r="A18" s="91" t="s">
        <v>355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331</v>
      </c>
      <c r="B2" s="62" t="s">
        <v>336</v>
      </c>
      <c r="C2" s="102" t="s">
        <v>332</v>
      </c>
      <c r="D2" s="62" t="s">
        <v>333</v>
      </c>
      <c r="E2" s="62" t="s">
        <v>334</v>
      </c>
      <c r="F2" s="62" t="s">
        <v>335</v>
      </c>
      <c r="G2" s="63" t="s">
        <v>357</v>
      </c>
      <c r="H2" s="93"/>
      <c r="I2" s="63" t="s">
        <v>358</v>
      </c>
      <c r="J2" s="93"/>
      <c r="K2" s="111" t="s">
        <v>359</v>
      </c>
      <c r="L2" s="112" t="s">
        <v>360</v>
      </c>
      <c r="M2" s="113" t="s">
        <v>361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362</v>
      </c>
      <c r="H3" s="67" t="s">
        <v>363</v>
      </c>
      <c r="I3" s="67" t="s">
        <v>362</v>
      </c>
      <c r="J3" s="67" t="s">
        <v>363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347</v>
      </c>
      <c r="D4" s="72" t="s">
        <v>348</v>
      </c>
      <c r="E4" s="104" t="s">
        <v>210</v>
      </c>
      <c r="F4" s="104" t="s">
        <v>63</v>
      </c>
      <c r="G4" s="72" t="s">
        <v>54</v>
      </c>
      <c r="H4" s="106">
        <v>0.02</v>
      </c>
      <c r="I4" s="106"/>
      <c r="J4" s="106"/>
      <c r="K4" s="106"/>
      <c r="L4" s="72"/>
      <c r="M4" s="72" t="s">
        <v>349</v>
      </c>
    </row>
    <row r="5" s="56" customFormat="1" spans="1:13">
      <c r="A5" s="104"/>
      <c r="B5" s="105" t="s">
        <v>54</v>
      </c>
      <c r="C5" s="105" t="s">
        <v>350</v>
      </c>
      <c r="D5" s="72" t="s">
        <v>348</v>
      </c>
      <c r="E5" s="104" t="s">
        <v>351</v>
      </c>
      <c r="F5" s="104" t="s">
        <v>63</v>
      </c>
      <c r="G5" s="72" t="s">
        <v>54</v>
      </c>
      <c r="H5" s="106">
        <v>0.02</v>
      </c>
      <c r="I5" s="106"/>
      <c r="J5" s="106"/>
      <c r="K5" s="106"/>
      <c r="L5" s="72"/>
      <c r="M5" s="72" t="s">
        <v>349</v>
      </c>
    </row>
    <row r="6" s="56" customFormat="1" spans="1:13">
      <c r="A6" s="104"/>
      <c r="B6" s="105" t="s">
        <v>54</v>
      </c>
      <c r="C6" s="105" t="s">
        <v>352</v>
      </c>
      <c r="D6" s="72" t="s">
        <v>348</v>
      </c>
      <c r="E6" s="104" t="s">
        <v>211</v>
      </c>
      <c r="F6" s="104" t="s">
        <v>63</v>
      </c>
      <c r="G6" s="72" t="s">
        <v>54</v>
      </c>
      <c r="H6" s="106">
        <v>0.02</v>
      </c>
      <c r="I6" s="106"/>
      <c r="J6" s="106"/>
      <c r="K6" s="106"/>
      <c r="L6" s="72"/>
      <c r="M6" s="72" t="s">
        <v>349</v>
      </c>
    </row>
    <row r="7" s="56" customFormat="1" spans="1:13">
      <c r="A7" s="104"/>
      <c r="B7" s="105"/>
      <c r="C7" s="105"/>
      <c r="D7" s="72"/>
      <c r="E7" s="104"/>
      <c r="F7" s="104"/>
      <c r="G7" s="107"/>
      <c r="H7" s="106"/>
      <c r="I7" s="104"/>
      <c r="J7" s="104"/>
      <c r="K7" s="104"/>
      <c r="L7" s="104"/>
      <c r="M7" s="72"/>
    </row>
    <row r="8" s="56" customFormat="1" spans="1:13">
      <c r="A8" s="104"/>
      <c r="B8" s="72"/>
      <c r="C8" s="104"/>
      <c r="D8" s="72"/>
      <c r="E8" s="104"/>
      <c r="F8" s="104"/>
      <c r="G8" s="107"/>
      <c r="H8" s="106"/>
      <c r="I8" s="104"/>
      <c r="J8" s="104"/>
      <c r="K8" s="104"/>
      <c r="L8" s="104"/>
      <c r="M8" s="72"/>
    </row>
    <row r="9" s="56" customFormat="1" spans="1:13">
      <c r="A9" s="104"/>
      <c r="B9" s="72"/>
      <c r="C9" s="104"/>
      <c r="D9" s="72"/>
      <c r="E9" s="104"/>
      <c r="F9" s="104"/>
      <c r="G9" s="107"/>
      <c r="H9" s="106"/>
      <c r="I9" s="106"/>
      <c r="J9" s="106"/>
      <c r="K9" s="106"/>
      <c r="L9" s="72"/>
      <c r="M9" s="72"/>
    </row>
    <row r="10" s="56" customFormat="1" spans="1:13">
      <c r="A10" s="104"/>
      <c r="B10" s="72"/>
      <c r="C10" s="104"/>
      <c r="D10" s="72"/>
      <c r="E10" s="104"/>
      <c r="F10" s="104"/>
      <c r="G10" s="107"/>
      <c r="H10" s="106"/>
      <c r="I10" s="106"/>
      <c r="J10" s="106"/>
      <c r="K10" s="106"/>
      <c r="L10" s="72"/>
      <c r="M10" s="72"/>
    </row>
    <row r="11" s="56" customFormat="1" spans="1:13">
      <c r="A11" s="104"/>
      <c r="B11" s="72"/>
      <c r="C11" s="104"/>
      <c r="D11" s="72"/>
      <c r="E11" s="104"/>
      <c r="F11" s="104"/>
      <c r="G11" s="107"/>
      <c r="H11" s="106"/>
      <c r="I11" s="104"/>
      <c r="J11" s="104"/>
      <c r="K11" s="104"/>
      <c r="L11" s="104"/>
      <c r="M11" s="72"/>
    </row>
    <row r="12" s="56" customFormat="1" spans="1:13">
      <c r="A12" s="104"/>
      <c r="B12" s="72"/>
      <c r="C12" s="104"/>
      <c r="D12" s="72"/>
      <c r="E12" s="104"/>
      <c r="F12" s="104"/>
      <c r="G12" s="107"/>
      <c r="H12" s="106"/>
      <c r="I12" s="104"/>
      <c r="J12" s="104"/>
      <c r="K12" s="104"/>
      <c r="L12" s="104"/>
      <c r="M12" s="72"/>
    </row>
    <row r="13" s="56" customFormat="1" spans="1:13">
      <c r="A13" s="104"/>
      <c r="B13" s="72"/>
      <c r="C13" s="104"/>
      <c r="D13" s="72"/>
      <c r="E13" s="104"/>
      <c r="F13" s="104"/>
      <c r="G13" s="107"/>
      <c r="H13" s="106"/>
      <c r="I13" s="106"/>
      <c r="J13" s="106"/>
      <c r="K13" s="106"/>
      <c r="L13" s="72"/>
      <c r="M13" s="72"/>
    </row>
    <row r="14" s="56" customFormat="1" spans="1:13">
      <c r="A14" s="104"/>
      <c r="B14" s="72"/>
      <c r="C14" s="104"/>
      <c r="D14" s="72"/>
      <c r="E14" s="104"/>
      <c r="F14" s="104"/>
      <c r="G14" s="107"/>
      <c r="H14" s="106"/>
      <c r="I14" s="106"/>
      <c r="J14" s="106"/>
      <c r="K14" s="106"/>
      <c r="L14" s="72"/>
      <c r="M14" s="72"/>
    </row>
    <row r="15" s="56" customFormat="1" spans="1:13">
      <c r="A15" s="104"/>
      <c r="B15" s="72"/>
      <c r="C15" s="104"/>
      <c r="D15" s="72"/>
      <c r="E15" s="104"/>
      <c r="F15" s="104"/>
      <c r="G15" s="107"/>
      <c r="H15" s="106"/>
      <c r="I15" s="106"/>
      <c r="J15" s="106"/>
      <c r="K15" s="106"/>
      <c r="L15" s="72"/>
      <c r="M15" s="72"/>
    </row>
    <row r="16" s="56" customFormat="1" spans="1:13">
      <c r="A16" s="104"/>
      <c r="B16" s="72"/>
      <c r="C16" s="104"/>
      <c r="D16" s="72"/>
      <c r="E16" s="104"/>
      <c r="F16" s="104"/>
      <c r="G16" s="107"/>
      <c r="H16" s="106"/>
      <c r="I16" s="106"/>
      <c r="J16" s="106"/>
      <c r="K16" s="106"/>
      <c r="L16" s="72"/>
      <c r="M16" s="72"/>
    </row>
    <row r="17" s="56" customFormat="1" spans="1:13">
      <c r="A17" s="104"/>
      <c r="B17" s="72"/>
      <c r="C17" s="108"/>
      <c r="D17" s="72"/>
      <c r="E17" s="72"/>
      <c r="F17" s="104"/>
      <c r="G17" s="107"/>
      <c r="H17" s="106"/>
      <c r="I17" s="106"/>
      <c r="J17" s="106"/>
      <c r="K17" s="106"/>
      <c r="L17" s="72"/>
      <c r="M17" s="72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5" t="s">
        <v>364</v>
      </c>
      <c r="B20" s="86"/>
      <c r="C20" s="86"/>
      <c r="D20" s="86"/>
      <c r="E20" s="87"/>
      <c r="F20" s="88"/>
      <c r="G20" s="89"/>
      <c r="H20" s="85" t="s">
        <v>354</v>
      </c>
      <c r="I20" s="86"/>
      <c r="J20" s="86"/>
      <c r="K20" s="87"/>
      <c r="L20" s="117"/>
      <c r="M20" s="100"/>
    </row>
    <row r="21" s="60" customFormat="1" ht="16.5" spans="1:13">
      <c r="A21" s="109" t="s">
        <v>365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366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367</v>
      </c>
      <c r="B2" s="62" t="s">
        <v>336</v>
      </c>
      <c r="C2" s="62" t="s">
        <v>332</v>
      </c>
      <c r="D2" s="62" t="s">
        <v>333</v>
      </c>
      <c r="E2" s="62" t="s">
        <v>334</v>
      </c>
      <c r="F2" s="62" t="s">
        <v>335</v>
      </c>
      <c r="G2" s="63" t="s">
        <v>368</v>
      </c>
      <c r="H2" s="64"/>
      <c r="I2" s="93"/>
      <c r="J2" s="63" t="s">
        <v>369</v>
      </c>
      <c r="K2" s="64"/>
      <c r="L2" s="93"/>
      <c r="M2" s="63" t="s">
        <v>370</v>
      </c>
      <c r="N2" s="64"/>
      <c r="O2" s="93"/>
      <c r="P2" s="63" t="s">
        <v>371</v>
      </c>
      <c r="Q2" s="64"/>
      <c r="R2" s="93"/>
      <c r="S2" s="64" t="s">
        <v>372</v>
      </c>
      <c r="T2" s="64"/>
      <c r="U2" s="93"/>
      <c r="V2" s="96" t="s">
        <v>373</v>
      </c>
      <c r="W2" s="96" t="s">
        <v>345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374</v>
      </c>
      <c r="H3" s="67" t="s">
        <v>68</v>
      </c>
      <c r="I3" s="67" t="s">
        <v>336</v>
      </c>
      <c r="J3" s="67" t="s">
        <v>374</v>
      </c>
      <c r="K3" s="67" t="s">
        <v>68</v>
      </c>
      <c r="L3" s="67" t="s">
        <v>336</v>
      </c>
      <c r="M3" s="67" t="s">
        <v>374</v>
      </c>
      <c r="N3" s="67" t="s">
        <v>68</v>
      </c>
      <c r="O3" s="67" t="s">
        <v>336</v>
      </c>
      <c r="P3" s="67" t="s">
        <v>374</v>
      </c>
      <c r="Q3" s="67" t="s">
        <v>68</v>
      </c>
      <c r="R3" s="67" t="s">
        <v>336</v>
      </c>
      <c r="S3" s="67" t="s">
        <v>374</v>
      </c>
      <c r="T3" s="67" t="s">
        <v>68</v>
      </c>
      <c r="U3" s="67" t="s">
        <v>336</v>
      </c>
      <c r="V3" s="97"/>
      <c r="W3" s="97"/>
    </row>
    <row r="4" s="56" customFormat="1" ht="54" spans="1:23">
      <c r="A4" s="68" t="s">
        <v>375</v>
      </c>
      <c r="B4" s="68" t="s">
        <v>376</v>
      </c>
      <c r="C4" s="69" t="s">
        <v>352</v>
      </c>
      <c r="D4" s="70" t="s">
        <v>348</v>
      </c>
      <c r="E4" s="68" t="s">
        <v>211</v>
      </c>
      <c r="F4" s="68" t="s">
        <v>63</v>
      </c>
      <c r="G4" s="71"/>
      <c r="H4" s="71" t="s">
        <v>377</v>
      </c>
      <c r="I4" s="71" t="s">
        <v>54</v>
      </c>
      <c r="J4" s="71"/>
      <c r="K4" s="94" t="s">
        <v>378</v>
      </c>
      <c r="L4" s="71" t="s">
        <v>54</v>
      </c>
      <c r="N4" s="95" t="s">
        <v>379</v>
      </c>
      <c r="O4" s="71" t="s">
        <v>54</v>
      </c>
      <c r="P4" s="71"/>
      <c r="Q4" s="95" t="s">
        <v>380</v>
      </c>
      <c r="R4" s="71" t="s">
        <v>54</v>
      </c>
      <c r="S4" s="71"/>
      <c r="T4" s="95" t="s">
        <v>381</v>
      </c>
      <c r="U4" s="71" t="s">
        <v>54</v>
      </c>
      <c r="V4" s="98" t="s">
        <v>382</v>
      </c>
      <c r="W4" s="72"/>
    </row>
    <row r="5" s="57" customFormat="1" ht="16.5" spans="1:23">
      <c r="A5" s="68"/>
      <c r="B5" s="68"/>
      <c r="C5" s="69"/>
      <c r="D5" s="70"/>
      <c r="E5" s="68"/>
      <c r="F5" s="68"/>
      <c r="G5" s="63" t="s">
        <v>383</v>
      </c>
      <c r="H5" s="64"/>
      <c r="I5" s="93"/>
      <c r="J5" s="63" t="s">
        <v>384</v>
      </c>
      <c r="K5" s="64"/>
      <c r="L5" s="93"/>
      <c r="M5" s="63" t="s">
        <v>385</v>
      </c>
      <c r="N5" s="64"/>
      <c r="O5" s="93"/>
      <c r="P5" s="63" t="s">
        <v>386</v>
      </c>
      <c r="Q5" s="64"/>
      <c r="R5" s="93"/>
      <c r="S5" s="64" t="s">
        <v>387</v>
      </c>
      <c r="T5" s="64"/>
      <c r="U5" s="93"/>
      <c r="V5" s="74"/>
      <c r="W5" s="99"/>
    </row>
    <row r="6" s="57" customFormat="1" ht="16.5" spans="1:23">
      <c r="A6" s="68"/>
      <c r="B6" s="68"/>
      <c r="C6" s="69"/>
      <c r="D6" s="70"/>
      <c r="E6" s="68"/>
      <c r="F6" s="68"/>
      <c r="G6" s="67" t="s">
        <v>374</v>
      </c>
      <c r="H6" s="67" t="s">
        <v>68</v>
      </c>
      <c r="I6" s="67" t="s">
        <v>336</v>
      </c>
      <c r="J6" s="67" t="s">
        <v>374</v>
      </c>
      <c r="K6" s="67" t="s">
        <v>68</v>
      </c>
      <c r="L6" s="67" t="s">
        <v>336</v>
      </c>
      <c r="M6" s="67" t="s">
        <v>374</v>
      </c>
      <c r="N6" s="67" t="s">
        <v>68</v>
      </c>
      <c r="O6" s="67" t="s">
        <v>336</v>
      </c>
      <c r="P6" s="67" t="s">
        <v>374</v>
      </c>
      <c r="Q6" s="67" t="s">
        <v>68</v>
      </c>
      <c r="R6" s="67" t="s">
        <v>336</v>
      </c>
      <c r="S6" s="67" t="s">
        <v>374</v>
      </c>
      <c r="T6" s="67" t="s">
        <v>68</v>
      </c>
      <c r="U6" s="67" t="s">
        <v>336</v>
      </c>
      <c r="V6" s="74"/>
      <c r="W6" s="99"/>
    </row>
    <row r="7" s="56" customFormat="1" ht="28.5" spans="1:23">
      <c r="A7" s="68"/>
      <c r="B7" s="68"/>
      <c r="C7" s="69"/>
      <c r="D7" s="70"/>
      <c r="E7" s="68"/>
      <c r="F7" s="68"/>
      <c r="G7" s="72"/>
      <c r="H7" s="73" t="s">
        <v>388</v>
      </c>
      <c r="I7" s="71" t="s">
        <v>54</v>
      </c>
      <c r="J7" s="72"/>
      <c r="K7" s="73" t="s">
        <v>389</v>
      </c>
      <c r="L7" s="71" t="s">
        <v>54</v>
      </c>
      <c r="M7" s="72"/>
      <c r="N7" s="72" t="s">
        <v>390</v>
      </c>
      <c r="O7" s="71" t="s">
        <v>54</v>
      </c>
      <c r="P7" s="72"/>
      <c r="Q7" s="72"/>
      <c r="R7" s="72"/>
      <c r="S7" s="72"/>
      <c r="T7" s="72"/>
      <c r="U7" s="72"/>
      <c r="V7" s="77"/>
      <c r="W7" s="72"/>
    </row>
    <row r="8" s="57" customFormat="1" ht="16.5" spans="1:23">
      <c r="A8" s="68"/>
      <c r="B8" s="68"/>
      <c r="C8" s="69"/>
      <c r="D8" s="70"/>
      <c r="E8" s="68"/>
      <c r="F8" s="68"/>
      <c r="G8" s="63" t="s">
        <v>391</v>
      </c>
      <c r="H8" s="64"/>
      <c r="I8" s="93"/>
      <c r="J8" s="63" t="s">
        <v>392</v>
      </c>
      <c r="K8" s="64"/>
      <c r="L8" s="93"/>
      <c r="M8" s="63" t="s">
        <v>393</v>
      </c>
      <c r="N8" s="64"/>
      <c r="O8" s="93"/>
      <c r="P8" s="63" t="s">
        <v>394</v>
      </c>
      <c r="Q8" s="64"/>
      <c r="R8" s="93"/>
      <c r="S8" s="64" t="s">
        <v>395</v>
      </c>
      <c r="T8" s="64"/>
      <c r="U8" s="93"/>
      <c r="V8" s="74"/>
      <c r="W8" s="99"/>
    </row>
    <row r="9" s="57" customFormat="1" ht="16.5" spans="1:23">
      <c r="A9" s="68"/>
      <c r="B9" s="68"/>
      <c r="C9" s="69"/>
      <c r="D9" s="70"/>
      <c r="E9" s="68"/>
      <c r="F9" s="68"/>
      <c r="G9" s="67" t="s">
        <v>374</v>
      </c>
      <c r="H9" s="67" t="s">
        <v>68</v>
      </c>
      <c r="I9" s="67" t="s">
        <v>336</v>
      </c>
      <c r="J9" s="67" t="s">
        <v>374</v>
      </c>
      <c r="K9" s="67" t="s">
        <v>68</v>
      </c>
      <c r="L9" s="67" t="s">
        <v>336</v>
      </c>
      <c r="M9" s="67" t="s">
        <v>374</v>
      </c>
      <c r="N9" s="67" t="s">
        <v>68</v>
      </c>
      <c r="O9" s="67" t="s">
        <v>336</v>
      </c>
      <c r="P9" s="67" t="s">
        <v>374</v>
      </c>
      <c r="Q9" s="67" t="s">
        <v>68</v>
      </c>
      <c r="R9" s="67" t="s">
        <v>336</v>
      </c>
      <c r="S9" s="67" t="s">
        <v>374</v>
      </c>
      <c r="T9" s="67" t="s">
        <v>68</v>
      </c>
      <c r="U9" s="67" t="s">
        <v>336</v>
      </c>
      <c r="V9" s="74"/>
      <c r="W9" s="99"/>
    </row>
    <row r="10" s="56" customFormat="1" spans="1:23">
      <c r="A10" s="68"/>
      <c r="B10" s="68"/>
      <c r="C10" s="69"/>
      <c r="D10" s="70"/>
      <c r="E10" s="68"/>
      <c r="F10" s="68"/>
      <c r="G10" s="72"/>
      <c r="H10" s="72"/>
      <c r="I10" s="71"/>
      <c r="J10" s="72"/>
      <c r="K10" s="72"/>
      <c r="L10" s="71"/>
      <c r="M10" s="72"/>
      <c r="N10" s="72"/>
      <c r="O10" s="71"/>
      <c r="P10" s="72"/>
      <c r="Q10" s="72"/>
      <c r="R10" s="71"/>
      <c r="S10" s="72"/>
      <c r="T10" s="72"/>
      <c r="U10" s="72"/>
      <c r="V10" s="77"/>
      <c r="W10" s="72"/>
    </row>
    <row r="11" s="54" customFormat="1" ht="16.5" spans="1:23">
      <c r="A11" s="68"/>
      <c r="B11" s="68"/>
      <c r="C11" s="69"/>
      <c r="D11" s="70"/>
      <c r="E11" s="68"/>
      <c r="F11" s="68"/>
      <c r="G11" s="63" t="s">
        <v>391</v>
      </c>
      <c r="H11" s="64"/>
      <c r="I11" s="93"/>
      <c r="J11" s="63" t="s">
        <v>392</v>
      </c>
      <c r="K11" s="64"/>
      <c r="L11" s="93"/>
      <c r="M11" s="63" t="s">
        <v>393</v>
      </c>
      <c r="N11" s="64"/>
      <c r="O11" s="93"/>
      <c r="P11" s="63" t="s">
        <v>394</v>
      </c>
      <c r="Q11" s="64"/>
      <c r="R11" s="93"/>
      <c r="S11" s="64" t="s">
        <v>395</v>
      </c>
      <c r="T11" s="64"/>
      <c r="U11" s="93"/>
      <c r="V11" s="74"/>
      <c r="W11" s="99"/>
    </row>
    <row r="12" s="54" customFormat="1" ht="16.5" spans="1:23">
      <c r="A12" s="74" t="s">
        <v>396</v>
      </c>
      <c r="B12" s="74" t="s">
        <v>376</v>
      </c>
      <c r="C12" s="75" t="s">
        <v>350</v>
      </c>
      <c r="D12" s="76" t="s">
        <v>348</v>
      </c>
      <c r="E12" s="74" t="s">
        <v>351</v>
      </c>
      <c r="F12" s="74" t="s">
        <v>63</v>
      </c>
      <c r="G12" s="67" t="s">
        <v>374</v>
      </c>
      <c r="H12" s="67" t="s">
        <v>68</v>
      </c>
      <c r="I12" s="67" t="s">
        <v>336</v>
      </c>
      <c r="J12" s="67" t="s">
        <v>374</v>
      </c>
      <c r="K12" s="67" t="s">
        <v>68</v>
      </c>
      <c r="L12" s="67" t="s">
        <v>336</v>
      </c>
      <c r="M12" s="67" t="s">
        <v>374</v>
      </c>
      <c r="N12" s="67" t="s">
        <v>68</v>
      </c>
      <c r="O12" s="67" t="s">
        <v>336</v>
      </c>
      <c r="P12" s="67" t="s">
        <v>374</v>
      </c>
      <c r="Q12" s="67" t="s">
        <v>68</v>
      </c>
      <c r="R12" s="67" t="s">
        <v>336</v>
      </c>
      <c r="S12" s="67" t="s">
        <v>374</v>
      </c>
      <c r="T12" s="67" t="s">
        <v>68</v>
      </c>
      <c r="U12" s="67" t="s">
        <v>336</v>
      </c>
      <c r="V12" s="74"/>
      <c r="W12" s="99"/>
    </row>
    <row r="13" s="56" customFormat="1" ht="54" spans="1:23">
      <c r="A13" s="74"/>
      <c r="B13" s="74"/>
      <c r="C13" s="75"/>
      <c r="D13" s="76"/>
      <c r="E13" s="74"/>
      <c r="F13" s="74"/>
      <c r="G13" s="71"/>
      <c r="H13" s="71" t="s">
        <v>377</v>
      </c>
      <c r="I13" s="71" t="s">
        <v>54</v>
      </c>
      <c r="J13" s="71"/>
      <c r="K13" s="94" t="s">
        <v>378</v>
      </c>
      <c r="L13" s="71" t="s">
        <v>54</v>
      </c>
      <c r="N13" s="95" t="s">
        <v>379</v>
      </c>
      <c r="O13" s="71" t="s">
        <v>54</v>
      </c>
      <c r="P13" s="71"/>
      <c r="Q13" s="95" t="s">
        <v>380</v>
      </c>
      <c r="R13" s="71" t="s">
        <v>54</v>
      </c>
      <c r="S13" s="71"/>
      <c r="T13" s="95" t="s">
        <v>381</v>
      </c>
      <c r="U13" s="71" t="s">
        <v>54</v>
      </c>
      <c r="V13" s="77"/>
      <c r="W13" s="72"/>
    </row>
    <row r="14" s="56" customFormat="1" ht="16.5" spans="1:23">
      <c r="A14" s="74"/>
      <c r="B14" s="74"/>
      <c r="C14" s="75"/>
      <c r="D14" s="76"/>
      <c r="E14" s="74"/>
      <c r="F14" s="74"/>
      <c r="G14" s="63" t="s">
        <v>383</v>
      </c>
      <c r="H14" s="64"/>
      <c r="I14" s="93"/>
      <c r="J14" s="63" t="s">
        <v>384</v>
      </c>
      <c r="K14" s="64"/>
      <c r="L14" s="93"/>
      <c r="M14" s="63" t="s">
        <v>385</v>
      </c>
      <c r="N14" s="64"/>
      <c r="O14" s="93"/>
      <c r="P14" s="63" t="s">
        <v>386</v>
      </c>
      <c r="Q14" s="64"/>
      <c r="R14" s="93"/>
      <c r="S14" s="64" t="s">
        <v>387</v>
      </c>
      <c r="T14" s="64"/>
      <c r="U14" s="93"/>
      <c r="V14" s="98" t="s">
        <v>382</v>
      </c>
      <c r="W14" s="72"/>
    </row>
    <row r="15" s="56" customFormat="1" ht="16.5" spans="1:23">
      <c r="A15" s="74"/>
      <c r="B15" s="74"/>
      <c r="C15" s="75"/>
      <c r="D15" s="76"/>
      <c r="E15" s="74"/>
      <c r="F15" s="74"/>
      <c r="G15" s="67" t="s">
        <v>374</v>
      </c>
      <c r="H15" s="67" t="s">
        <v>68</v>
      </c>
      <c r="I15" s="67" t="s">
        <v>336</v>
      </c>
      <c r="J15" s="67" t="s">
        <v>374</v>
      </c>
      <c r="K15" s="67" t="s">
        <v>68</v>
      </c>
      <c r="L15" s="67" t="s">
        <v>336</v>
      </c>
      <c r="M15" s="67" t="s">
        <v>374</v>
      </c>
      <c r="N15" s="67" t="s">
        <v>68</v>
      </c>
      <c r="O15" s="67" t="s">
        <v>336</v>
      </c>
      <c r="P15" s="67" t="s">
        <v>374</v>
      </c>
      <c r="Q15" s="67" t="s">
        <v>68</v>
      </c>
      <c r="R15" s="67" t="s">
        <v>336</v>
      </c>
      <c r="S15" s="67" t="s">
        <v>374</v>
      </c>
      <c r="T15" s="67" t="s">
        <v>68</v>
      </c>
      <c r="U15" s="67" t="s">
        <v>336</v>
      </c>
      <c r="V15" s="74"/>
      <c r="W15" s="72"/>
    </row>
    <row r="16" s="56" customFormat="1" ht="28.5" spans="1:23">
      <c r="A16" s="74"/>
      <c r="B16" s="74"/>
      <c r="C16" s="75"/>
      <c r="D16" s="76"/>
      <c r="E16" s="74"/>
      <c r="F16" s="74"/>
      <c r="G16" s="72"/>
      <c r="H16" s="73" t="s">
        <v>388</v>
      </c>
      <c r="I16" s="71" t="s">
        <v>54</v>
      </c>
      <c r="J16" s="72"/>
      <c r="K16" s="73" t="s">
        <v>389</v>
      </c>
      <c r="L16" s="71" t="s">
        <v>54</v>
      </c>
      <c r="M16" s="72"/>
      <c r="N16" s="72" t="s">
        <v>390</v>
      </c>
      <c r="O16" s="71" t="s">
        <v>54</v>
      </c>
      <c r="P16" s="72"/>
      <c r="Q16" s="72"/>
      <c r="R16" s="72"/>
      <c r="S16" s="72"/>
      <c r="T16" s="72"/>
      <c r="U16" s="72"/>
      <c r="V16" s="74"/>
      <c r="W16" s="72"/>
    </row>
    <row r="17" s="56" customFormat="1" ht="16.5" spans="1:23">
      <c r="A17" s="74"/>
      <c r="B17" s="74"/>
      <c r="C17" s="75"/>
      <c r="D17" s="76"/>
      <c r="E17" s="74"/>
      <c r="F17" s="74"/>
      <c r="G17" s="63" t="s">
        <v>391</v>
      </c>
      <c r="H17" s="64"/>
      <c r="I17" s="93"/>
      <c r="J17" s="63" t="s">
        <v>392</v>
      </c>
      <c r="K17" s="64"/>
      <c r="L17" s="93"/>
      <c r="M17" s="63" t="s">
        <v>393</v>
      </c>
      <c r="N17" s="64"/>
      <c r="O17" s="93"/>
      <c r="P17" s="63" t="s">
        <v>394</v>
      </c>
      <c r="Q17" s="64"/>
      <c r="R17" s="93"/>
      <c r="S17" s="64" t="s">
        <v>395</v>
      </c>
      <c r="T17" s="64"/>
      <c r="U17" s="93"/>
      <c r="V17" s="74"/>
      <c r="W17" s="72"/>
    </row>
    <row r="18" s="58" customFormat="1" ht="16.5" spans="1:23">
      <c r="A18" s="74"/>
      <c r="B18" s="74"/>
      <c r="C18" s="75"/>
      <c r="D18" s="76"/>
      <c r="E18" s="74"/>
      <c r="F18" s="74"/>
      <c r="G18" s="67" t="s">
        <v>374</v>
      </c>
      <c r="H18" s="67" t="s">
        <v>68</v>
      </c>
      <c r="I18" s="67" t="s">
        <v>336</v>
      </c>
      <c r="J18" s="67" t="s">
        <v>374</v>
      </c>
      <c r="K18" s="67" t="s">
        <v>68</v>
      </c>
      <c r="L18" s="67" t="s">
        <v>336</v>
      </c>
      <c r="M18" s="67" t="s">
        <v>374</v>
      </c>
      <c r="N18" s="67" t="s">
        <v>68</v>
      </c>
      <c r="O18" s="67" t="s">
        <v>336</v>
      </c>
      <c r="P18" s="67" t="s">
        <v>374</v>
      </c>
      <c r="Q18" s="67" t="s">
        <v>68</v>
      </c>
      <c r="R18" s="67" t="s">
        <v>336</v>
      </c>
      <c r="S18" s="67" t="s">
        <v>374</v>
      </c>
      <c r="T18" s="67" t="s">
        <v>68</v>
      </c>
      <c r="U18" s="67" t="s">
        <v>336</v>
      </c>
      <c r="V18" s="74"/>
      <c r="W18" s="81"/>
    </row>
    <row r="19" s="58" customFormat="1" spans="1:23">
      <c r="A19" s="74"/>
      <c r="B19" s="74"/>
      <c r="C19" s="75"/>
      <c r="D19" s="76"/>
      <c r="E19" s="74"/>
      <c r="F19" s="74"/>
      <c r="G19" s="72"/>
      <c r="H19" s="72"/>
      <c r="I19" s="71"/>
      <c r="J19" s="72"/>
      <c r="K19" s="72"/>
      <c r="L19" s="71"/>
      <c r="M19" s="72"/>
      <c r="N19" s="72"/>
      <c r="O19" s="71"/>
      <c r="P19" s="72"/>
      <c r="Q19" s="72"/>
      <c r="R19" s="71"/>
      <c r="S19" s="72"/>
      <c r="T19" s="72"/>
      <c r="U19" s="72"/>
      <c r="V19" s="77"/>
      <c r="W19" s="81"/>
    </row>
    <row r="20" s="58" customFormat="1" ht="16.5" spans="1:23">
      <c r="A20" s="74"/>
      <c r="B20" s="74"/>
      <c r="C20" s="75"/>
      <c r="D20" s="76"/>
      <c r="E20" s="74"/>
      <c r="F20" s="74"/>
      <c r="G20" s="63" t="s">
        <v>391</v>
      </c>
      <c r="H20" s="64"/>
      <c r="I20" s="93"/>
      <c r="J20" s="63" t="s">
        <v>392</v>
      </c>
      <c r="K20" s="64"/>
      <c r="L20" s="93"/>
      <c r="M20" s="63" t="s">
        <v>393</v>
      </c>
      <c r="N20" s="64"/>
      <c r="O20" s="93"/>
      <c r="P20" s="63" t="s">
        <v>394</v>
      </c>
      <c r="Q20" s="64"/>
      <c r="R20" s="93"/>
      <c r="S20" s="64" t="s">
        <v>395</v>
      </c>
      <c r="T20" s="64"/>
      <c r="U20" s="93"/>
      <c r="V20" s="74"/>
      <c r="W20" s="81"/>
    </row>
    <row r="21" s="58" customFormat="1" ht="16.5" spans="1:23">
      <c r="A21" s="74"/>
      <c r="B21" s="74"/>
      <c r="C21" s="75"/>
      <c r="D21" s="76"/>
      <c r="E21" s="74"/>
      <c r="F21" s="74"/>
      <c r="G21" s="67" t="s">
        <v>374</v>
      </c>
      <c r="H21" s="67" t="s">
        <v>68</v>
      </c>
      <c r="I21" s="67" t="s">
        <v>336</v>
      </c>
      <c r="J21" s="67" t="s">
        <v>374</v>
      </c>
      <c r="K21" s="67" t="s">
        <v>68</v>
      </c>
      <c r="L21" s="67" t="s">
        <v>336</v>
      </c>
      <c r="M21" s="67" t="s">
        <v>374</v>
      </c>
      <c r="N21" s="67" t="s">
        <v>68</v>
      </c>
      <c r="O21" s="67" t="s">
        <v>336</v>
      </c>
      <c r="P21" s="67" t="s">
        <v>374</v>
      </c>
      <c r="Q21" s="67" t="s">
        <v>68</v>
      </c>
      <c r="R21" s="67" t="s">
        <v>336</v>
      </c>
      <c r="S21" s="67" t="s">
        <v>374</v>
      </c>
      <c r="T21" s="67" t="s">
        <v>68</v>
      </c>
      <c r="U21" s="67" t="s">
        <v>336</v>
      </c>
      <c r="V21" s="74"/>
      <c r="W21" s="81"/>
    </row>
    <row r="22" s="58" customFormat="1" spans="1:23">
      <c r="A22" s="77"/>
      <c r="B22" s="77"/>
      <c r="C22" s="78"/>
      <c r="D22" s="79"/>
      <c r="E22" s="77"/>
      <c r="F22" s="77"/>
      <c r="G22" s="72"/>
      <c r="H22" s="72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7"/>
      <c r="W22" s="81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82"/>
      <c r="B24" s="82"/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</row>
    <row r="25" s="58" customFormat="1" spans="1:23">
      <c r="A25" s="80"/>
      <c r="B25" s="80"/>
      <c r="C25" s="80"/>
      <c r="D25" s="80"/>
      <c r="E25" s="80"/>
      <c r="F25" s="8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="58" customFormat="1" spans="1:23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</row>
    <row r="27" s="58" customFormat="1" ht="18.75" spans="1:23">
      <c r="A27" s="85" t="s">
        <v>364</v>
      </c>
      <c r="B27" s="86"/>
      <c r="C27" s="86"/>
      <c r="D27" s="86"/>
      <c r="E27" s="87"/>
      <c r="F27" s="88"/>
      <c r="G27" s="89"/>
      <c r="H27" s="90"/>
      <c r="I27" s="90"/>
      <c r="J27" s="85" t="s">
        <v>397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6"/>
      <c r="W27" s="100"/>
    </row>
    <row r="28" s="58" customFormat="1" ht="16.5" spans="1:23">
      <c r="A28" s="91" t="s">
        <v>398</v>
      </c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A27:E27"/>
    <mergeCell ref="F27:G27"/>
    <mergeCell ref="J27:U27"/>
    <mergeCell ref="A28:W28"/>
    <mergeCell ref="A2:A3"/>
    <mergeCell ref="A4:A11"/>
    <mergeCell ref="A12:A22"/>
    <mergeCell ref="A24:A25"/>
    <mergeCell ref="B2:B3"/>
    <mergeCell ref="B4:B11"/>
    <mergeCell ref="B12:B22"/>
    <mergeCell ref="B24:B25"/>
    <mergeCell ref="C2:C3"/>
    <mergeCell ref="C4:C11"/>
    <mergeCell ref="C12:C22"/>
    <mergeCell ref="C24:C25"/>
    <mergeCell ref="D2:D3"/>
    <mergeCell ref="D4:D11"/>
    <mergeCell ref="D12:D22"/>
    <mergeCell ref="D24:D25"/>
    <mergeCell ref="E2:E3"/>
    <mergeCell ref="E4:E11"/>
    <mergeCell ref="E12:E22"/>
    <mergeCell ref="E24:E25"/>
    <mergeCell ref="F2:F3"/>
    <mergeCell ref="F4:F11"/>
    <mergeCell ref="F12:F22"/>
    <mergeCell ref="F24:F25"/>
    <mergeCell ref="V2:V3"/>
    <mergeCell ref="V4:V13"/>
    <mergeCell ref="V14:V22"/>
    <mergeCell ref="W2:W3"/>
  </mergeCells>
  <dataValidations count="1">
    <dataValidation type="list" allowBlank="1" showInputMessage="1" showErrorMessage="1" sqref="W1 W17 W4:W13 W14:W16 W1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400</v>
      </c>
      <c r="B2" s="39" t="s">
        <v>401</v>
      </c>
      <c r="C2" s="40" t="s">
        <v>374</v>
      </c>
      <c r="D2" s="40" t="s">
        <v>334</v>
      </c>
      <c r="E2" s="41" t="s">
        <v>335</v>
      </c>
      <c r="F2" s="41" t="s">
        <v>336</v>
      </c>
      <c r="G2" s="42" t="s">
        <v>402</v>
      </c>
      <c r="H2" s="42" t="s">
        <v>403</v>
      </c>
      <c r="I2" s="42" t="s">
        <v>404</v>
      </c>
      <c r="J2" s="42" t="s">
        <v>403</v>
      </c>
      <c r="K2" s="42" t="s">
        <v>405</v>
      </c>
      <c r="L2" s="42" t="s">
        <v>403</v>
      </c>
      <c r="M2" s="41" t="s">
        <v>373</v>
      </c>
      <c r="N2" s="41" t="s">
        <v>345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382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382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382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382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382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382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382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382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382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382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382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382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382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382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382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382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382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382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382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382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382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382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382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382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382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382</v>
      </c>
      <c r="N28" s="27"/>
    </row>
    <row r="29" s="2" customFormat="1" ht="18.75" spans="1:14">
      <c r="A29" s="11" t="s">
        <v>364</v>
      </c>
      <c r="B29" s="12"/>
      <c r="C29" s="12"/>
      <c r="D29" s="13"/>
      <c r="E29" s="14"/>
      <c r="F29" s="52"/>
      <c r="G29" s="36"/>
      <c r="H29" s="52"/>
      <c r="I29" s="11" t="s">
        <v>406</v>
      </c>
      <c r="J29" s="12"/>
      <c r="K29" s="12"/>
      <c r="L29" s="12"/>
      <c r="M29" s="12"/>
      <c r="N29" s="19"/>
    </row>
    <row r="30" ht="53" customHeight="1" spans="1:14">
      <c r="A30" s="15" t="s">
        <v>407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408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367</v>
      </c>
      <c r="B2" s="5" t="s">
        <v>336</v>
      </c>
      <c r="C2" s="23" t="s">
        <v>332</v>
      </c>
      <c r="D2" s="5" t="s">
        <v>333</v>
      </c>
      <c r="E2" s="5" t="s">
        <v>334</v>
      </c>
      <c r="F2" s="5" t="s">
        <v>335</v>
      </c>
      <c r="G2" s="4" t="s">
        <v>409</v>
      </c>
      <c r="H2" s="4" t="s">
        <v>410</v>
      </c>
      <c r="I2" s="4" t="s">
        <v>411</v>
      </c>
      <c r="J2" s="4" t="s">
        <v>412</v>
      </c>
      <c r="K2" s="5" t="s">
        <v>373</v>
      </c>
      <c r="L2" s="5" t="s">
        <v>345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364</v>
      </c>
      <c r="B11" s="12"/>
      <c r="C11" s="35"/>
      <c r="D11" s="12"/>
      <c r="E11" s="13"/>
      <c r="F11" s="14"/>
      <c r="G11" s="36"/>
      <c r="H11" s="11" t="s">
        <v>406</v>
      </c>
      <c r="I11" s="12"/>
      <c r="J11" s="12"/>
      <c r="K11" s="12"/>
      <c r="L11" s="19"/>
    </row>
    <row r="12" ht="69" customHeight="1" spans="1:12">
      <c r="A12" s="15" t="s">
        <v>413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331</v>
      </c>
      <c r="B2" s="5" t="s">
        <v>336</v>
      </c>
      <c r="C2" s="5" t="s">
        <v>374</v>
      </c>
      <c r="D2" s="5" t="s">
        <v>334</v>
      </c>
      <c r="E2" s="5" t="s">
        <v>335</v>
      </c>
      <c r="F2" s="4" t="s">
        <v>415</v>
      </c>
      <c r="G2" s="4" t="s">
        <v>358</v>
      </c>
      <c r="H2" s="6" t="s">
        <v>359</v>
      </c>
      <c r="I2" s="17" t="s">
        <v>361</v>
      </c>
    </row>
    <row r="3" s="1" customFormat="1" ht="16.5" spans="1:9">
      <c r="A3" s="4"/>
      <c r="B3" s="7"/>
      <c r="C3" s="7"/>
      <c r="D3" s="7"/>
      <c r="E3" s="7"/>
      <c r="F3" s="4" t="s">
        <v>416</v>
      </c>
      <c r="G3" s="4" t="s">
        <v>362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364</v>
      </c>
      <c r="B12" s="12"/>
      <c r="C12" s="12"/>
      <c r="D12" s="13"/>
      <c r="E12" s="14"/>
      <c r="F12" s="11" t="s">
        <v>406</v>
      </c>
      <c r="G12" s="12"/>
      <c r="H12" s="13"/>
      <c r="I12" s="19"/>
    </row>
    <row r="13" ht="16.5" spans="1:9">
      <c r="A13" s="15" t="s">
        <v>417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2022-12-09T08:30:14Z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4712F23CF68645DD989C735E613B458B</vt:lpwstr>
  </property>
</Properties>
</file>