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786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<sst xmlns="http://schemas.openxmlformats.org/spreadsheetml/2006/main" count="93" uniqueCount="50">
  <si>
    <t>TOREAD服装跳档规范</t>
  </si>
  <si>
    <t>单位：cm</t>
  </si>
  <si>
    <t>产品代码：</t>
  </si>
  <si>
    <t>款号：</t>
  </si>
  <si>
    <t>TAZZAL82724</t>
  </si>
  <si>
    <t xml:space="preserve">                码号</t>
  </si>
  <si>
    <t>XS</t>
  </si>
  <si>
    <t>S</t>
  </si>
  <si>
    <t>M</t>
  </si>
  <si>
    <t>L</t>
  </si>
  <si>
    <t>XL</t>
  </si>
  <si>
    <t>XXL</t>
  </si>
  <si>
    <t>XXXL</t>
  </si>
  <si>
    <t xml:space="preserve">    号型</t>
  </si>
  <si>
    <t>155/80B</t>
  </si>
  <si>
    <t>155/84B</t>
  </si>
  <si>
    <t>160/88B</t>
  </si>
  <si>
    <t>165/92B</t>
  </si>
  <si>
    <t>170/96B</t>
  </si>
  <si>
    <t>175/100B</t>
  </si>
  <si>
    <t>180/104B</t>
  </si>
  <si>
    <t>后中长</t>
  </si>
  <si>
    <t>00-1</t>
  </si>
  <si>
    <t>-0-0-0</t>
  </si>
  <si>
    <t>+1-1-0</t>
  </si>
  <si>
    <t>+0.5+1+0.5</t>
  </si>
  <si>
    <t>胸围</t>
  </si>
  <si>
    <t>118</t>
  </si>
  <si>
    <t>+1-1-1</t>
  </si>
  <si>
    <t>-1+1-1</t>
  </si>
  <si>
    <t>摆围</t>
  </si>
  <si>
    <t>136</t>
  </si>
  <si>
    <t>-1+1+0.5</t>
  </si>
  <si>
    <t>后中袖长</t>
  </si>
  <si>
    <t>-0.5-0.5-0.5</t>
  </si>
  <si>
    <t>-0.6-0-0.6</t>
  </si>
  <si>
    <t>-0.5-0-0.5</t>
  </si>
  <si>
    <t>-0.7-0-0.5</t>
  </si>
  <si>
    <t>袖肥/2（参考值）</t>
  </si>
  <si>
    <t>-0.5-0-0</t>
  </si>
  <si>
    <t>-0.4-0.4-0</t>
  </si>
  <si>
    <t>-0.5-0.5-0</t>
  </si>
  <si>
    <t>-0.4-0-0.4</t>
  </si>
  <si>
    <t>袖肘围/2</t>
  </si>
  <si>
    <t>-0.5-0.5-0.4</t>
  </si>
  <si>
    <t>-0.4-0.4-0.3</t>
  </si>
  <si>
    <t>袖口围/2</t>
  </si>
  <si>
    <t>下领围</t>
  </si>
  <si>
    <t>帽高</t>
  </si>
  <si>
    <t>帽宽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</si>
</sst>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4">
    <font>
      <sz val="11"/>
      <color theme="1"/>
      <name val="宋体"/>
      <charset val="134"/>
      <scheme val="minor"/>
    </font>
    <font>
      <b/>
      <sz val="18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50" applyFont="1" applyAlignment="1">
      <alignment horizontal="center"/>
    </xf>
    <xf numFmtId="0" fontId="2" fillId="0" borderId="0" xfId="50" applyFont="1" applyAlignment="1">
      <alignment horizontal="center"/>
    </xf>
    <xf numFmtId="14" fontId="2" fillId="0" borderId="0" xfId="50" applyNumberFormat="1" applyFont="1" applyAlignment="1">
      <alignment horizontal="right"/>
    </xf>
    <xf numFmtId="0" fontId="2" fillId="0" borderId="0" xfId="50" applyFont="1" applyAlignment="1">
      <alignment horizontal="right"/>
    </xf>
    <xf numFmtId="0" fontId="2" fillId="0" borderId="1" xfId="50" applyFont="1" applyBorder="1" applyAlignment="1">
      <alignment horizontal="center"/>
    </xf>
    <xf numFmtId="0" fontId="2" fillId="0" borderId="2" xfId="50" applyFont="1" applyBorder="1" applyAlignment="1">
      <alignment horizontal="center"/>
    </xf>
    <xf numFmtId="0" fontId="2" fillId="0" borderId="2" xfId="49" applyFont="1" applyBorder="1" applyAlignment="1">
      <alignment horizontal="center"/>
    </xf>
    <xf numFmtId="0" fontId="2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/>
    </xf>
    <xf numFmtId="0" fontId="2" fillId="0" borderId="4" xfId="50" applyFont="1" applyBorder="1" applyAlignment="1">
      <alignment horizontal="center"/>
    </xf>
    <xf numFmtId="176" fontId="3" fillId="0" borderId="2" xfId="5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49" fontId="2" fillId="0" borderId="4" xfId="51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177" fontId="3" fillId="0" borderId="2" xfId="50" applyNumberFormat="1" applyFont="1" applyBorder="1" applyAlignment="1">
      <alignment horizontal="center"/>
    </xf>
    <xf numFmtId="49" fontId="0" fillId="0" borderId="2" xfId="0" applyNumberForma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8 2" xfId="49"/>
    <cellStyle name="常规 23" xfId="50"/>
    <cellStyle name="常规_110509_2006-09-28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3</xdr:row>
      <xdr:rowOff>9525</xdr:rowOff>
    </xdr:from>
    <xdr:to>
      <xdr:col>1</xdr:col>
      <xdr:colOff>0</xdr:colOff>
      <xdr:row>5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>
          <a:off x="0" y="742950"/>
          <a:ext cx="685800" cy="4191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24-&#22899;&#24335;&#38024;&#32455;&#30382;&#32932;&#34915;-&#28201;&#29814;-&#21016;&#26195;&#31243;-&#38463;&#37324;OD(3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艺说明"/>
      <sheetName val="开发规格-批办意见"/>
      <sheetName val="全码规格"/>
      <sheetName val="跳码样"/>
      <sheetName val="产前样"/>
      <sheetName val="bom"/>
    </sheetNames>
    <sheetDataSet>
      <sheetData sheetId="0">
        <row r="5">
          <cell r="E5" t="str">
            <v>女式针织皮肤衣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15"/>
  <sheetViews>
    <sheetView tabSelected="1" workbookViewId="0">
      <selection activeCell="I15" sqref="I15:M15"/>
    </sheetView>
  </sheetViews>
  <sheetFormatPr defaultColWidth="9" defaultRowHeight="13.5"/>
  <cols>
    <col min="9" max="13" width="13.625" customWidth="1"/>
  </cols>
  <sheetData>
    <row r="1" ht="24.75" spans="1:8">
      <c r="A1" s="1" t="s">
        <v>0</v>
      </c>
      <c r="B1" s="1"/>
      <c r="C1" s="1"/>
      <c r="D1" s="1"/>
      <c r="E1" s="1"/>
      <c r="F1" s="1"/>
      <c r="G1" s="1"/>
      <c r="H1" s="2"/>
    </row>
    <row r="2" ht="16.5" spans="1:8">
      <c r="A2" s="2" t="s">
        <v>1</v>
      </c>
      <c r="B2" s="2"/>
      <c r="C2" s="2"/>
      <c r="D2" s="2"/>
      <c r="E2" s="2"/>
      <c r="F2" s="2"/>
      <c r="G2" s="3"/>
      <c r="H2" s="4"/>
    </row>
    <row r="3" ht="16.5" spans="1:8">
      <c r="A3" s="5" t="s">
        <v>2</v>
      </c>
      <c r="B3" s="6" t="str">
        <f>[1]封面!E5</f>
        <v>女式针织皮肤衣</v>
      </c>
      <c r="C3" s="6"/>
      <c r="D3" s="6"/>
      <c r="E3" s="6"/>
      <c r="F3" s="7" t="s">
        <v>3</v>
      </c>
      <c r="G3" s="6" t="s">
        <v>4</v>
      </c>
      <c r="H3" s="6"/>
    </row>
    <row r="4" ht="16.5" spans="1:13">
      <c r="A4" s="5" t="s">
        <v>5</v>
      </c>
      <c r="B4" s="8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6" t="s">
        <v>7</v>
      </c>
      <c r="J4" s="6" t="s">
        <v>8</v>
      </c>
      <c r="K4" s="6" t="s">
        <v>9</v>
      </c>
      <c r="L4" s="6" t="s">
        <v>10</v>
      </c>
      <c r="M4" s="6" t="s">
        <v>11</v>
      </c>
    </row>
    <row r="5" ht="16.5" spans="1:13">
      <c r="A5" s="9" t="s">
        <v>13</v>
      </c>
      <c r="B5" s="8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15</v>
      </c>
      <c r="J5" s="6" t="s">
        <v>16</v>
      </c>
      <c r="K5" s="6" t="s">
        <v>17</v>
      </c>
      <c r="L5" s="6" t="s">
        <v>18</v>
      </c>
      <c r="M5" s="6" t="s">
        <v>19</v>
      </c>
    </row>
    <row r="6" ht="16.5" spans="1:13">
      <c r="A6" s="10" t="s">
        <v>21</v>
      </c>
      <c r="B6" s="11">
        <f>C6-1</f>
        <v>49</v>
      </c>
      <c r="C6" s="11">
        <f>D6-2</f>
        <v>50</v>
      </c>
      <c r="D6" s="12">
        <v>52</v>
      </c>
      <c r="E6" s="11">
        <f>D6+2</f>
        <v>54</v>
      </c>
      <c r="F6" s="11">
        <f>E6+2</f>
        <v>56</v>
      </c>
      <c r="G6" s="11">
        <f>F6+1</f>
        <v>57</v>
      </c>
      <c r="H6" s="11">
        <f>G6+1</f>
        <v>58</v>
      </c>
      <c r="I6" s="18" t="s">
        <v>22</v>
      </c>
      <c r="J6" s="18" t="s">
        <v>23</v>
      </c>
      <c r="K6" s="18" t="s">
        <v>22</v>
      </c>
      <c r="L6" s="18" t="s">
        <v>24</v>
      </c>
      <c r="M6" s="18" t="s">
        <v>25</v>
      </c>
    </row>
    <row r="7" ht="16.5" spans="1:13">
      <c r="A7" s="6" t="s">
        <v>26</v>
      </c>
      <c r="B7" s="11">
        <f>C7-4</f>
        <v>110</v>
      </c>
      <c r="C7" s="11">
        <f>D7-4</f>
        <v>114</v>
      </c>
      <c r="D7" s="13" t="s">
        <v>27</v>
      </c>
      <c r="E7" s="11">
        <f>D7+4</f>
        <v>122</v>
      </c>
      <c r="F7" s="11">
        <f>E7+4</f>
        <v>126</v>
      </c>
      <c r="G7" s="11">
        <f>F7+6</f>
        <v>132</v>
      </c>
      <c r="H7" s="11">
        <f>G7+6</f>
        <v>138</v>
      </c>
      <c r="I7" s="18" t="s">
        <v>28</v>
      </c>
      <c r="J7" s="18" t="s">
        <v>29</v>
      </c>
      <c r="K7" s="18" t="s">
        <v>28</v>
      </c>
      <c r="L7" s="18" t="s">
        <v>29</v>
      </c>
      <c r="M7" s="18" t="s">
        <v>23</v>
      </c>
    </row>
    <row r="8" ht="16.5" spans="1:13">
      <c r="A8" s="6" t="s">
        <v>30</v>
      </c>
      <c r="B8" s="11">
        <f>C8-4</f>
        <v>128</v>
      </c>
      <c r="C8" s="11">
        <f>D8-4</f>
        <v>132</v>
      </c>
      <c r="D8" s="13" t="s">
        <v>31</v>
      </c>
      <c r="E8" s="11">
        <f>D8+4</f>
        <v>140</v>
      </c>
      <c r="F8" s="11">
        <f>E8+5</f>
        <v>145</v>
      </c>
      <c r="G8" s="11">
        <f>F8+6</f>
        <v>151</v>
      </c>
      <c r="H8" s="11">
        <f>G8+7</f>
        <v>158</v>
      </c>
      <c r="I8" s="18" t="s">
        <v>28</v>
      </c>
      <c r="J8" s="18" t="s">
        <v>24</v>
      </c>
      <c r="K8" s="18" t="s">
        <v>28</v>
      </c>
      <c r="L8" s="18" t="s">
        <v>32</v>
      </c>
      <c r="M8" s="18" t="s">
        <v>24</v>
      </c>
    </row>
    <row r="9" ht="16.5" spans="1:13">
      <c r="A9" s="14" t="s">
        <v>33</v>
      </c>
      <c r="B9" s="15">
        <f>C9-1</f>
        <v>81.5</v>
      </c>
      <c r="C9" s="15">
        <f>D9-1.5</f>
        <v>82.5</v>
      </c>
      <c r="D9" s="14">
        <v>84</v>
      </c>
      <c r="E9" s="15">
        <f>D9+1.5</f>
        <v>85.5</v>
      </c>
      <c r="F9" s="15">
        <f>E9+1.5</f>
        <v>87</v>
      </c>
      <c r="G9" s="15">
        <f>F9+1.1</f>
        <v>88.1</v>
      </c>
      <c r="H9" s="15">
        <f>G9+1.1</f>
        <v>89.2</v>
      </c>
      <c r="I9" s="18" t="s">
        <v>34</v>
      </c>
      <c r="J9" s="18" t="s">
        <v>35</v>
      </c>
      <c r="K9" s="18" t="s">
        <v>34</v>
      </c>
      <c r="L9" s="18" t="s">
        <v>36</v>
      </c>
      <c r="M9" s="18" t="s">
        <v>37</v>
      </c>
    </row>
    <row r="10" ht="16.5" spans="1:13">
      <c r="A10" s="14" t="s">
        <v>38</v>
      </c>
      <c r="B10" s="15">
        <f>C10-0.7</f>
        <v>18.6</v>
      </c>
      <c r="C10" s="15">
        <f>D10-0.7</f>
        <v>19.3</v>
      </c>
      <c r="D10" s="14">
        <v>20</v>
      </c>
      <c r="E10" s="15">
        <f>D10+0.7</f>
        <v>20.7</v>
      </c>
      <c r="F10" s="15">
        <f>E10+0.7</f>
        <v>21.4</v>
      </c>
      <c r="G10" s="15">
        <f>F10+0.95</f>
        <v>22.35</v>
      </c>
      <c r="H10" s="15">
        <f>G10+0.95</f>
        <v>23.3</v>
      </c>
      <c r="I10" s="18" t="s">
        <v>39</v>
      </c>
      <c r="J10" s="18" t="s">
        <v>40</v>
      </c>
      <c r="K10" s="18" t="s">
        <v>39</v>
      </c>
      <c r="L10" s="18" t="s">
        <v>41</v>
      </c>
      <c r="M10" s="18" t="s">
        <v>42</v>
      </c>
    </row>
    <row r="11" ht="16.5" spans="1:13">
      <c r="A11" s="14" t="s">
        <v>43</v>
      </c>
      <c r="B11" s="15">
        <f>C11-0.6</f>
        <v>13.3</v>
      </c>
      <c r="C11" s="15">
        <f>D11-0.6</f>
        <v>13.9</v>
      </c>
      <c r="D11" s="14">
        <v>14.5</v>
      </c>
      <c r="E11" s="15">
        <f>D11+0.6</f>
        <v>15.1</v>
      </c>
      <c r="F11" s="15">
        <f>E11+0.6</f>
        <v>15.7</v>
      </c>
      <c r="G11" s="15">
        <f>F11+0.95</f>
        <v>16.65</v>
      </c>
      <c r="H11" s="15">
        <f>G11+0.95</f>
        <v>17.6</v>
      </c>
      <c r="I11" s="18" t="s">
        <v>44</v>
      </c>
      <c r="J11" s="18" t="s">
        <v>42</v>
      </c>
      <c r="K11" s="18" t="s">
        <v>44</v>
      </c>
      <c r="L11" s="18" t="s">
        <v>34</v>
      </c>
      <c r="M11" s="18" t="s">
        <v>45</v>
      </c>
    </row>
    <row r="12" ht="16.5" spans="1:13">
      <c r="A12" s="14" t="s">
        <v>46</v>
      </c>
      <c r="B12" s="15">
        <f>C12-0.4</f>
        <v>8.7</v>
      </c>
      <c r="C12" s="15">
        <f>D12-0.4</f>
        <v>9.1</v>
      </c>
      <c r="D12" s="14">
        <v>9.5</v>
      </c>
      <c r="E12" s="15">
        <f>D12+0.4</f>
        <v>9.9</v>
      </c>
      <c r="F12" s="15">
        <f>E12+0.4</f>
        <v>10.3</v>
      </c>
      <c r="G12" s="15">
        <f>F12+0.6</f>
        <v>10.9</v>
      </c>
      <c r="H12" s="15">
        <f>G12+0.6</f>
        <v>11.5</v>
      </c>
      <c r="I12" s="18" t="s">
        <v>34</v>
      </c>
      <c r="J12" s="18" t="s">
        <v>35</v>
      </c>
      <c r="K12" s="18" t="s">
        <v>34</v>
      </c>
      <c r="L12" s="18" t="s">
        <v>36</v>
      </c>
      <c r="M12" s="18" t="s">
        <v>37</v>
      </c>
    </row>
    <row r="13" ht="16.5" spans="1:13">
      <c r="A13" s="6" t="s">
        <v>47</v>
      </c>
      <c r="B13" s="11">
        <f>C13-1</f>
        <v>47</v>
      </c>
      <c r="C13" s="11">
        <f>D13-1</f>
        <v>48</v>
      </c>
      <c r="D13" s="12">
        <v>49</v>
      </c>
      <c r="E13" s="11">
        <f>D13+1</f>
        <v>50</v>
      </c>
      <c r="F13" s="11">
        <f>E13+1</f>
        <v>51</v>
      </c>
      <c r="G13" s="11">
        <f>F13+1.5</f>
        <v>52.5</v>
      </c>
      <c r="H13" s="11">
        <f>G13+1.5</f>
        <v>54</v>
      </c>
      <c r="I13" s="18" t="s">
        <v>39</v>
      </c>
      <c r="J13" s="18" t="s">
        <v>40</v>
      </c>
      <c r="K13" s="18" t="s">
        <v>39</v>
      </c>
      <c r="L13" s="18" t="s">
        <v>41</v>
      </c>
      <c r="M13" s="18" t="s">
        <v>42</v>
      </c>
    </row>
    <row r="14" ht="16.5" spans="1:13">
      <c r="A14" s="6" t="s">
        <v>48</v>
      </c>
      <c r="B14" s="11">
        <f>C14-0.5</f>
        <v>32.5</v>
      </c>
      <c r="C14" s="11">
        <f>D14-0.5</f>
        <v>33</v>
      </c>
      <c r="D14" s="16">
        <v>33.5</v>
      </c>
      <c r="E14" s="11">
        <f t="shared" ref="E14:G14" si="0">D14+0.5</f>
        <v>34</v>
      </c>
      <c r="F14" s="11">
        <f t="shared" si="0"/>
        <v>34.5</v>
      </c>
      <c r="G14" s="11">
        <f t="shared" si="0"/>
        <v>35</v>
      </c>
      <c r="H14" s="11">
        <f>G14</f>
        <v>35</v>
      </c>
      <c r="I14" s="18" t="s">
        <v>44</v>
      </c>
      <c r="J14" s="18" t="s">
        <v>42</v>
      </c>
      <c r="K14" s="18" t="s">
        <v>44</v>
      </c>
      <c r="L14" s="18" t="s">
        <v>34</v>
      </c>
      <c r="M14" s="18" t="s">
        <v>45</v>
      </c>
    </row>
    <row r="15" ht="16.5" spans="1:13">
      <c r="A15" s="6" t="s">
        <v>49</v>
      </c>
      <c r="B15" s="11">
        <f>C15-0.5</f>
        <v>21.5</v>
      </c>
      <c r="C15" s="11">
        <f>D15-0.5</f>
        <v>22</v>
      </c>
      <c r="D15" s="12">
        <v>22.5</v>
      </c>
      <c r="E15" s="11">
        <f>D15+0.5</f>
        <v>23</v>
      </c>
      <c r="F15" s="11">
        <f>E15+0.5</f>
        <v>23.5</v>
      </c>
      <c r="G15" s="17">
        <f>F15+0.75</f>
        <v>24.25</v>
      </c>
      <c r="H15" s="17">
        <f>G15</f>
        <v>24.25</v>
      </c>
      <c r="I15" s="18" t="s">
        <v>39</v>
      </c>
      <c r="J15" s="18" t="s">
        <v>40</v>
      </c>
      <c r="K15" s="18" t="s">
        <v>39</v>
      </c>
      <c r="L15" s="18" t="s">
        <v>41</v>
      </c>
      <c r="M15" s="18" t="s">
        <v>42</v>
      </c>
    </row>
  </sheetData>
  <mergeCells count="4">
    <mergeCell ref="A1:G1"/>
    <mergeCell ref="G2:H2"/>
    <mergeCell ref="B3:E3"/>
    <mergeCell ref="G3:H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2022-11-30T11:11:32Z</dcterms:created>
  <dcterms:modified xsi:type="dcterms:W3CDTF">2022-11-30T11:18:55Z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1FD11605B2FF4A5BBAA511181642C629</vt:lpwstr>
  </property>
  <property fmtid="{D5CDD505-2E9C-101B-9397-08002B2CF9AE}" pid="3" name="KSOProductBuildVer">
    <vt:lpwstr>2052-11.1.0.12975</vt:lpwstr>
  </property>
</Properties>
</file>