
<file path=[Content_Types].xml><?xml version="1.0" encoding="utf-8"?>
<Types xmlns="http://schemas.openxmlformats.org/package/2006/content-types">
  <Default Extension="emf" ContentType="image/x-e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40" tabRatio="727" firstSheet="6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<sst xmlns="http://schemas.openxmlformats.org/spreadsheetml/2006/main" count="892" uniqueCount="350">
  <si>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</si>
  <si>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</si>
  <si>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</si>
  <si>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</si>
  <si>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</si>
  <si>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</si>
  <si>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</si>
  <si>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</si>
  <si>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</si>
  <si>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</si>
  <si>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</si>
  <si>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</si>
  <si>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</si>
  <si>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</si>
  <si>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</si>
  <si>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</si>
  <si>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</si>
  <si>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</si>
  <si>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</si>
  <si>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</si>
  <si>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</si>
  <si>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</si>
  <si>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</si>
  <si>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</si>
  <si>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</si>
  <si>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</si>
  <si>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</si>
  <si>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</si>
  <si>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</si>
  <si>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</si>
  <si>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</si>
  <si>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</si>
  <si>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</si>
  <si>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</si>
  <si>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</si>
  <si>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</si>
  <si>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</si>
  <si>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</si>
  <si>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</si>
  <si>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</si>
  <si>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</si>
  <si>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</si>
  <si>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</si>
  <si>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</si>
  <si>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</si>
  <si>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</si>
  <si>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</si>
  <si>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</si>
  <si>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</si>
  <si>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</si>
  <si>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</si>
  <si>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</si>
  <si>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</si>
  <si>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</si>
  <si>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</si>
  <si>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</si>
  <si>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</si>
  <si>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</si>
  <si>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</si>
  <si>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</si>
  <si>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TAEECK92922</t>
  </si>
  <si>
    <t>合同交期</t>
  </si>
  <si>
    <t>产前确认样</t>
  </si>
  <si>
    <t>有</t>
  </si>
  <si>
    <t>无</t>
  </si>
  <si>
    <t>品名</t>
  </si>
  <si>
    <t>女式越野软壳外套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</si>
  <si>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</si>
  <si>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</si>
  <si>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</si>
  <si>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</si>
  <si>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</si>
  <si>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</si>
  <si>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</si>
  <si>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</si>
  <si>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</si>
  <si>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</si>
  <si>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</si>
  <si>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</si>
  <si>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</si>
  <si>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</si>
  <si>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</si>
  <si>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</si>
  <si>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</si>
  <si>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</si>
  <si>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</si>
  <si>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</si>
  <si>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</si>
  <si>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</si>
  <si>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</si>
  <si>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</si>
  <si>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</si>
  <si>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</si>
  <si>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</si>
  <si>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</si>
  <si>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</si>
  <si>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</si>
  <si>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</si>
  <si>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</si>
  <si>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</si>
  <si>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</si>
  <si>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</si>
  <si>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</si>
  <si>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</si>
  <si>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</si>
  <si>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</si>
  <si>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</si>
  <si>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</si>
  <si>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</si>
  <si>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</si>
  <si>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</si>
  <si>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</si>
  <si>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</si>
  <si>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</si>
  <si>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</si>
  <si>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</si>
  <si>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冷灰紫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</si>
  <si>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</si>
  <si>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冷灰紫XXL/3件。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</si>
  <si>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</si>
  <si>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</si>
  <si>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</si>
  <si>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</si>
  <si>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</si>
  <si>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1.下摆扭，</t>
  </si>
  <si>
    <t>2.包缝线有跳线现象。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</si>
  <si>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</si>
  <si>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</si>
  <si>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</si>
  <si>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</si>
  <si>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</si>
  <si>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</si>
  <si>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</si>
  <si>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</si>
  <si>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</si>
  <si>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</si>
  <si>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</si>
  <si>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</si>
  <si>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魏永军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</si>
  <si>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</si>
  <si>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</si>
  <si>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</si>
  <si>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</si>
  <si>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</si>
  <si>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</si>
  <si>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冷灰紫洗前XXL</t>
  </si>
  <si>
    <t>冷灰紫洗后XXL</t>
  </si>
  <si>
    <t>后中长</t>
  </si>
  <si>
    <t>155/84B</t>
  </si>
  <si>
    <t>160/88B</t>
  </si>
  <si>
    <t>165/92B</t>
  </si>
  <si>
    <t>170/96B</t>
  </si>
  <si>
    <t>175/100B</t>
  </si>
  <si>
    <t>190/108B</t>
  </si>
  <si>
    <t>前中长</t>
  </si>
  <si>
    <t>-0.8</t>
  </si>
  <si>
    <t>-1</t>
  </si>
  <si>
    <t>前中拉链长</t>
  </si>
  <si>
    <t>√</t>
  </si>
  <si>
    <t>胸围</t>
  </si>
  <si>
    <t>+0.5</t>
  </si>
  <si>
    <t>腰围</t>
  </si>
  <si>
    <t>摆围</t>
  </si>
  <si>
    <t>1</t>
  </si>
  <si>
    <t>肩宽</t>
  </si>
  <si>
    <t>下领围</t>
  </si>
  <si>
    <t>肩点袖长</t>
  </si>
  <si>
    <t>-0.5</t>
  </si>
  <si>
    <t>袖肥/2（参考值）</t>
  </si>
  <si>
    <t>袖肘围/2</t>
  </si>
  <si>
    <t>袖口围/2</t>
  </si>
  <si>
    <t>帽高</t>
  </si>
  <si>
    <t>帽宽</t>
  </si>
  <si>
    <t xml:space="preserve">     初期请洗测2-3件，有问题的另加测量数量。</t>
  </si>
  <si>
    <t>验货时间：2022-11-5</t>
  </si>
  <si>
    <t>跟单QC:</t>
  </si>
  <si>
    <t>工厂负责人：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</si>
  <si>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</si>
  <si>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</si>
  <si>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</si>
  <si>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</si>
  <si>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</si>
  <si>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</si>
  <si>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齐色、齐号10件</t>
  </si>
  <si>
    <t>【耐水洗测试】：耐洗水测试明细（要求齐色、齐号）</t>
  </si>
  <si>
    <t>齐色齐号2件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</si>
  <si>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</si>
  <si>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</si>
  <si>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1.结子不良，</t>
  </si>
  <si>
    <t>2.线头多。</t>
  </si>
  <si>
    <t>【整改的严重缺陷及整改复核时间】</t>
  </si>
  <si>
    <t>【整改结果】</t>
  </si>
  <si>
    <t>喜益祥</t>
  </si>
  <si>
    <t>冷灰紫S</t>
  </si>
  <si>
    <t>冷灰紫M</t>
  </si>
  <si>
    <t>冷灰紫L</t>
  </si>
  <si>
    <t>冷灰紫XL</t>
  </si>
  <si>
    <t>冷灰紫XXL</t>
  </si>
  <si>
    <t>号型</t>
  </si>
  <si>
    <t>-0.8-1.5√</t>
  </si>
  <si>
    <t>-1-0.8-1.2</t>
  </si>
  <si>
    <t>-0.2-0.3-1</t>
  </si>
  <si>
    <t>√-1.-1</t>
  </si>
  <si>
    <t>-1√√</t>
  </si>
  <si>
    <t>√√√</t>
  </si>
  <si>
    <t>√√</t>
  </si>
  <si>
    <t>1√√</t>
  </si>
  <si>
    <t>√-0.6</t>
  </si>
  <si>
    <t>1+0.6</t>
  </si>
  <si>
    <t>√+1.2+3</t>
  </si>
  <si>
    <t>√+0.6+0.7</t>
  </si>
  <si>
    <t>QC出货报告书</t>
  </si>
  <si>
    <t>定制款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</si>
  <si>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</si>
  <si>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</si>
  <si>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</si>
  <si>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</si>
  <si>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</si>
  <si>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</si>
  <si>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</si>
  <si>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</si>
  <si>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</si>
  <si>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</si>
  <si>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</si>
  <si>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</si>
  <si>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</si>
  <si>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</si>
  <si>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</si>
  <si>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</si>
  <si>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</si>
  <si>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</si>
  <si>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</si>
  <si>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</si>
  <si>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</si>
  <si>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</si>
  <si>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</si>
  <si>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</si>
  <si>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</si>
  <si>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</si>
  <si>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</si>
  <si>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</si>
  <si>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</si>
  <si>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</si>
  <si>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</si>
  <si>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</si>
  <si>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</si>
  <si>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</si>
  <si>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</si>
  <si>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</t>
  </si>
  <si>
    <t>情况说明：</t>
  </si>
  <si>
    <t xml:space="preserve">【问题点描述】  </t>
  </si>
  <si>
    <t>1.开线1</t>
  </si>
  <si>
    <t>2.脏污1件，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</si>
  <si>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</si>
  <si>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</si>
  <si>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</si>
  <si>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</si>
  <si>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</si>
  <si>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</si>
  <si>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</si>
  <si>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</si>
  <si>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</si>
  <si>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</si>
  <si>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</si>
  <si>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</si>
  <si>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</si>
  <si>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</si>
  <si>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</si>
  <si>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</si>
  <si>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</si>
  <si>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</si>
  <si>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</si>
  <si>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</si>
  <si>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</si>
  <si>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</si>
  <si>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</si>
  <si>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</si>
  <si>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</si>
  <si>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</si>
  <si>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上海汇良</t>
  </si>
  <si>
    <t>YES</t>
  </si>
  <si>
    <t>G17FW0650</t>
  </si>
  <si>
    <t>22FW冷灰紫/19SS高级灰</t>
  </si>
  <si>
    <t>制表时间：2022-10-26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</si>
  <si>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</si>
  <si>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</si>
  <si>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</si>
  <si>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</si>
  <si>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</si>
  <si>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</si>
  <si>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</si>
  <si>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</si>
  <si>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</si>
  <si>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</si>
  <si>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</si>
  <si>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</si>
  <si>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</si>
  <si>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</si>
  <si>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</si>
  <si>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</si>
  <si>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</si>
  <si>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</si>
  <si>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</si>
  <si>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</si>
  <si>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</si>
  <si>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</si>
  <si>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</si>
  <si>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LP00078</t>
  </si>
  <si>
    <t>5#Hypalon拉袢（含铆钉）</t>
  </si>
  <si>
    <t>常熟倍腾</t>
  </si>
  <si>
    <t>BB00003</t>
  </si>
  <si>
    <t xml:space="preserve">弹力包边带 </t>
  </si>
  <si>
    <t>东莞泰丰</t>
  </si>
  <si>
    <t>YK00021</t>
  </si>
  <si>
    <t xml:space="preserve">5#尼龙开尾反装，DABLH拉头，含注塑上止金属下止 </t>
  </si>
  <si>
    <t>YK</t>
  </si>
  <si>
    <t>物料6</t>
  </si>
  <si>
    <t>物料7</t>
  </si>
  <si>
    <t>物料8</t>
  </si>
  <si>
    <t>物料9</t>
  </si>
  <si>
    <t>物料10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</si>
  <si>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</si>
  <si>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</si>
  <si>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</si>
  <si>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</si>
  <si>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</si>
  <si>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</si>
  <si>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</si>
  <si>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</si>
  <si>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</si>
  <si>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</si>
  <si>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</si>
  <si>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</si>
  <si>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</si>
  <si>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</si>
  <si>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</si>
  <si>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</si>
  <si>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</si>
  <si>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</si>
  <si>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</si>
  <si>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 xml:space="preserve">袖袢、帽檐 </t>
  </si>
  <si>
    <t>双面胶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</si>
  <si>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</si>
  <si>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</si>
  <si>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</si>
  <si>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</si>
  <si>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</t>
  </si>
  <si>
    <t>弹力包边带</t>
  </si>
  <si>
    <t>22FW冷灰紫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</si>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</sst>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.0_ "/>
    <numFmt numFmtId="43" formatCode="_ * #,##0.00_ ;_ * \-#,##0.00_ ;_ * &quot;-&quot;??_ ;_ @_ "/>
    <numFmt numFmtId="42" formatCode="_ &quot;￥&quot;* #,##0_ ;_ &quot;￥&quot;* \-#,##0_ ;_ &quot;￥&quot;* &quot;-&quot;_ ;_ @_ "/>
  </numFmts>
  <fonts count="6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8"/>
      <name val="微软雅黑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4"/>
      <color theme="1"/>
      <name val="宋体"/>
      <charset val="134"/>
      <scheme val="minor"/>
    </font>
    <font>
      <sz val="8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color theme="1"/>
      <name val="仿宋_GB2312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1"/>
      <name val="宋体"/>
      <charset val="134"/>
    </font>
    <font>
      <sz val="12"/>
      <color indexed="10"/>
      <name val="仿宋_GB2312"/>
      <charset val="134"/>
    </font>
    <font>
      <sz val="11"/>
      <color indexed="8"/>
      <name val="宋体"/>
      <charset val="134"/>
    </font>
    <font>
      <sz val="11"/>
      <name val="微软雅黑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</font>
    <font>
      <sz val="10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微软雅黑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color rgb="FF000000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0000"/>
      <name val="微软雅黑"/>
      <charset val="134"/>
    </font>
    <font>
      <sz val="12"/>
      <name val="新細明體"/>
      <charset val="134"/>
    </font>
  </fonts>
  <fills count="40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3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0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/>
    <xf numFmtId="0" fontId="61" fillId="0" borderId="0" applyProtection="0">
      <alignment vertical="center"/>
    </xf>
    <xf numFmtId="0" fontId="60" fillId="0" borderId="0">
      <alignment horizontal="center" vertical="center"/>
    </xf>
    <xf numFmtId="0" fontId="57" fillId="0" borderId="0">
      <alignment horizontal="center" vertical="center"/>
    </xf>
    <xf numFmtId="0" fontId="21" fillId="0" borderId="0">
      <alignment vertical="center"/>
    </xf>
    <xf numFmtId="0" fontId="44" fillId="0" borderId="0">
      <alignment vertical="center"/>
    </xf>
    <xf numFmtId="0" fontId="14" fillId="0" borderId="0">
      <alignment vertical="center"/>
    </xf>
    <xf numFmtId="0" fontId="44" fillId="0" borderId="0">
      <alignment vertical="center"/>
    </xf>
    <xf numFmtId="0" fontId="40" fillId="31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59" fillId="37" borderId="77" applyNumberFormat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44" fontId="44" fillId="0" borderId="0" applyFont="0" applyFill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56" fillId="21" borderId="77" applyNumberFormat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8" fillId="0" borderId="74" applyNumberFormat="0" applyFill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8" fillId="36" borderId="78" applyNumberFormat="0" applyAlignment="0" applyProtection="0">
      <alignment vertical="center"/>
    </xf>
    <xf numFmtId="0" fontId="50" fillId="21" borderId="76" applyNumberFormat="0" applyAlignment="0" applyProtection="0">
      <alignment vertical="center"/>
    </xf>
    <xf numFmtId="0" fontId="49" fillId="0" borderId="75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42" fontId="44" fillId="0" borderId="0" applyFont="0" applyFill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43" fontId="44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4" fillId="15" borderId="73" applyNumberFormat="0" applyFont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0" fontId="53" fillId="0" borderId="75" applyNumberFormat="0" applyFill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0" borderId="72" applyNumberFormat="0" applyFill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14" fillId="0" borderId="0"/>
    <xf numFmtId="0" fontId="39" fillId="0" borderId="71" applyNumberFormat="0" applyFill="0" applyAlignment="0" applyProtection="0">
      <alignment vertical="center"/>
    </xf>
  </cellStyleXfs>
  <cellXfs count="38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2" xfId="1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4" fontId="4" fillId="0" borderId="2" xfId="1" applyNumberFormat="1" applyFont="1" applyFill="1" applyBorder="1" applyAlignment="1">
      <alignment horizontal="center" vertical="center" wrapText="1"/>
    </xf>
    <xf numFmtId="0" fontId="9" fillId="0" borderId="8" xfId="3" applyFont="1" applyBorder="1" applyAlignment="1">
      <alignment horizontal="center" vertical="center" wrapText="1"/>
    </xf>
    <xf numFmtId="0" fontId="9" fillId="0" borderId="0" xfId="3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3" borderId="2" xfId="1" applyNumberFormat="1" applyFont="1" applyFill="1" applyBorder="1" applyAlignment="1">
      <alignment horizontal="center" vertical="center" wrapText="1"/>
    </xf>
    <xf numFmtId="0" fontId="4" fillId="0" borderId="2" xfId="1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 wrapText="1"/>
    </xf>
    <xf numFmtId="0" fontId="11" fillId="0" borderId="8" xfId="2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0" fontId="9" fillId="0" borderId="10" xfId="3" applyFont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top"/>
    </xf>
    <xf numFmtId="0" fontId="12" fillId="4" borderId="0" xfId="55" applyFont="1" applyFill="1"/>
    <xf numFmtId="0" fontId="13" fillId="4" borderId="11" xfId="6" applyFont="1" applyFill="1" applyBorder="1" applyAlignment="1">
      <alignment horizontal="left" vertical="center"/>
    </xf>
    <xf numFmtId="0" fontId="12" fillId="4" borderId="12" xfId="6" applyFont="1" applyFill="1" applyBorder="1" applyAlignment="1">
      <alignment horizontal="center" vertical="center"/>
    </xf>
    <xf numFmtId="0" fontId="13" fillId="4" borderId="12" xfId="6" applyFont="1" applyFill="1" applyBorder="1" applyAlignment="1">
      <alignment vertical="center"/>
    </xf>
    <xf numFmtId="0" fontId="13" fillId="4" borderId="13" xfId="55" applyFont="1" applyFill="1" applyBorder="1" applyAlignment="1" applyProtection="1">
      <alignment horizontal="center" vertical="center"/>
    </xf>
    <xf numFmtId="0" fontId="13" fillId="4" borderId="2" xfId="55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7" fillId="5" borderId="2" xfId="0" applyFont="1" applyFill="1" applyBorder="1" applyAlignment="1">
      <alignment horizontal="center"/>
    </xf>
    <xf numFmtId="0" fontId="18" fillId="0" borderId="2" xfId="0" applyFont="1" applyFill="1" applyBorder="1" applyAlignment="1"/>
    <xf numFmtId="177" fontId="19" fillId="0" borderId="2" xfId="0" applyNumberFormat="1" applyFont="1" applyFill="1" applyBorder="1" applyAlignment="1">
      <alignment horizontal="center"/>
    </xf>
    <xf numFmtId="177" fontId="19" fillId="5" borderId="2" xfId="0" applyNumberFormat="1" applyFont="1" applyFill="1" applyBorder="1" applyAlignment="1">
      <alignment horizontal="center"/>
    </xf>
    <xf numFmtId="0" fontId="20" fillId="0" borderId="2" xfId="0" applyFont="1" applyFill="1" applyBorder="1" applyAlignment="1"/>
    <xf numFmtId="177" fontId="19" fillId="6" borderId="2" xfId="0" applyNumberFormat="1" applyFont="1" applyFill="1" applyBorder="1" applyAlignment="1">
      <alignment horizontal="center"/>
    </xf>
    <xf numFmtId="177" fontId="18" fillId="5" borderId="2" xfId="0" applyNumberFormat="1" applyFont="1" applyFill="1" applyBorder="1" applyAlignment="1">
      <alignment horizontal="center"/>
    </xf>
    <xf numFmtId="177" fontId="18" fillId="0" borderId="2" xfId="0" applyNumberFormat="1" applyFont="1" applyFill="1" applyBorder="1" applyAlignment="1">
      <alignment horizontal="center"/>
    </xf>
    <xf numFmtId="0" fontId="12" fillId="4" borderId="12" xfId="55" applyFont="1" applyFill="1" applyBorder="1" applyAlignment="1">
      <alignment horizontal="center"/>
    </xf>
    <xf numFmtId="0" fontId="13" fillId="4" borderId="12" xfId="6" applyFont="1" applyFill="1" applyBorder="1" applyAlignment="1">
      <alignment horizontal="left" vertical="center"/>
    </xf>
    <xf numFmtId="0" fontId="12" fillId="4" borderId="2" xfId="55" applyFont="1" applyFill="1" applyBorder="1" applyAlignment="1">
      <alignment horizontal="center"/>
    </xf>
    <xf numFmtId="0" fontId="13" fillId="4" borderId="2" xfId="55" applyFont="1" applyFill="1" applyBorder="1" applyAlignment="1" applyProtection="1">
      <alignment horizontal="center" vertical="center"/>
    </xf>
    <xf numFmtId="177" fontId="21" fillId="4" borderId="2" xfId="0" applyNumberFormat="1" applyFont="1" applyFill="1" applyBorder="1" applyAlignment="1">
      <alignment horizontal="center"/>
    </xf>
    <xf numFmtId="49" fontId="22" fillId="0" borderId="2" xfId="4" applyNumberFormat="1" applyFont="1" applyFill="1" applyBorder="1" applyAlignment="1">
      <alignment horizontal="center"/>
    </xf>
    <xf numFmtId="176" fontId="19" fillId="0" borderId="2" xfId="0" applyNumberFormat="1" applyFont="1" applyFill="1" applyBorder="1" applyAlignment="1">
      <alignment horizontal="center"/>
    </xf>
    <xf numFmtId="0" fontId="0" fillId="4" borderId="0" xfId="5" applyFont="1" applyFill="1">
      <alignment vertical="center"/>
    </xf>
    <xf numFmtId="177" fontId="13" fillId="4" borderId="2" xfId="0" applyNumberFormat="1" applyFont="1" applyFill="1" applyBorder="1" applyAlignment="1">
      <alignment horizontal="center"/>
    </xf>
    <xf numFmtId="0" fontId="14" fillId="0" borderId="0" xfId="6" applyFill="1" applyBorder="1" applyAlignment="1">
      <alignment horizontal="left" vertical="center"/>
    </xf>
    <xf numFmtId="0" fontId="14" fillId="0" borderId="0" xfId="6" applyFont="1" applyFill="1" applyAlignment="1">
      <alignment horizontal="left" vertical="center"/>
    </xf>
    <xf numFmtId="0" fontId="14" fillId="0" borderId="0" xfId="6" applyFill="1" applyAlignment="1">
      <alignment horizontal="left" vertical="center"/>
    </xf>
    <xf numFmtId="0" fontId="23" fillId="0" borderId="14" xfId="6" applyFont="1" applyFill="1" applyBorder="1" applyAlignment="1">
      <alignment horizontal="center" vertical="top"/>
    </xf>
    <xf numFmtId="0" fontId="24" fillId="0" borderId="15" xfId="6" applyFont="1" applyFill="1" applyBorder="1" applyAlignment="1">
      <alignment horizontal="left" vertical="center"/>
    </xf>
    <xf numFmtId="0" fontId="19" fillId="0" borderId="16" xfId="6" applyFont="1" applyFill="1" applyBorder="1" applyAlignment="1">
      <alignment horizontal="center" vertical="center"/>
    </xf>
    <xf numFmtId="0" fontId="24" fillId="0" borderId="16" xfId="6" applyFont="1" applyFill="1" applyBorder="1" applyAlignment="1">
      <alignment horizontal="center" vertical="center"/>
    </xf>
    <xf numFmtId="0" fontId="24" fillId="0" borderId="17" xfId="6" applyFont="1" applyFill="1" applyBorder="1" applyAlignment="1">
      <alignment vertical="center"/>
    </xf>
    <xf numFmtId="0" fontId="19" fillId="0" borderId="18" xfId="6" applyFont="1" applyFill="1" applyBorder="1" applyAlignment="1">
      <alignment horizontal="center" vertical="center"/>
    </xf>
    <xf numFmtId="0" fontId="24" fillId="0" borderId="18" xfId="6" applyFont="1" applyFill="1" applyBorder="1" applyAlignment="1">
      <alignment vertical="center"/>
    </xf>
    <xf numFmtId="0" fontId="24" fillId="0" borderId="17" xfId="6" applyFont="1" applyFill="1" applyBorder="1" applyAlignment="1">
      <alignment horizontal="left" vertical="center"/>
    </xf>
    <xf numFmtId="0" fontId="19" fillId="0" borderId="18" xfId="6" applyFont="1" applyBorder="1" applyAlignment="1">
      <alignment vertical="center"/>
    </xf>
    <xf numFmtId="0" fontId="19" fillId="0" borderId="19" xfId="6" applyFont="1" applyBorder="1" applyAlignment="1">
      <alignment vertical="center"/>
    </xf>
    <xf numFmtId="0" fontId="24" fillId="0" borderId="18" xfId="6" applyFont="1" applyFill="1" applyBorder="1" applyAlignment="1">
      <alignment horizontal="left" vertical="center"/>
    </xf>
    <xf numFmtId="0" fontId="24" fillId="0" borderId="20" xfId="6" applyFont="1" applyFill="1" applyBorder="1" applyAlignment="1">
      <alignment vertical="center"/>
    </xf>
    <xf numFmtId="0" fontId="19" fillId="0" borderId="21" xfId="6" applyFont="1" applyFill="1" applyBorder="1" applyAlignment="1">
      <alignment horizontal="right" vertical="center"/>
    </xf>
    <xf numFmtId="0" fontId="24" fillId="0" borderId="21" xfId="6" applyFont="1" applyFill="1" applyBorder="1" applyAlignment="1">
      <alignment vertical="center"/>
    </xf>
    <xf numFmtId="0" fontId="24" fillId="0" borderId="0" xfId="6" applyFont="1" applyFill="1" applyBorder="1" applyAlignment="1">
      <alignment vertical="center"/>
    </xf>
    <xf numFmtId="0" fontId="25" fillId="0" borderId="0" xfId="6" applyFont="1" applyFill="1" applyBorder="1" applyAlignment="1">
      <alignment vertical="center"/>
    </xf>
    <xf numFmtId="0" fontId="24" fillId="0" borderId="15" xfId="6" applyFont="1" applyFill="1" applyBorder="1" applyAlignment="1">
      <alignment vertical="center"/>
    </xf>
    <xf numFmtId="0" fontId="24" fillId="0" borderId="16" xfId="6" applyFont="1" applyFill="1" applyBorder="1" applyAlignment="1">
      <alignment vertical="center"/>
    </xf>
    <xf numFmtId="0" fontId="25" fillId="0" borderId="18" xfId="6" applyFont="1" applyFill="1" applyBorder="1" applyAlignment="1">
      <alignment horizontal="left" vertical="center"/>
    </xf>
    <xf numFmtId="0" fontId="17" fillId="0" borderId="22" xfId="6" applyFont="1" applyFill="1" applyBorder="1" applyAlignment="1">
      <alignment horizontal="left" vertical="center"/>
    </xf>
    <xf numFmtId="0" fontId="17" fillId="0" borderId="23" xfId="6" applyFont="1" applyFill="1" applyBorder="1" applyAlignment="1">
      <alignment horizontal="left" vertical="center"/>
    </xf>
    <xf numFmtId="0" fontId="25" fillId="0" borderId="18" xfId="6" applyFont="1" applyFill="1" applyBorder="1" applyAlignment="1">
      <alignment vertical="center"/>
    </xf>
    <xf numFmtId="0" fontId="25" fillId="0" borderId="21" xfId="6" applyFont="1" applyFill="1" applyBorder="1" applyAlignment="1">
      <alignment horizontal="left" vertical="center"/>
    </xf>
    <xf numFmtId="0" fontId="25" fillId="0" borderId="21" xfId="6" applyFont="1" applyFill="1" applyBorder="1" applyAlignment="1">
      <alignment vertical="center"/>
    </xf>
    <xf numFmtId="0" fontId="25" fillId="0" borderId="0" xfId="6" applyFont="1" applyFill="1" applyBorder="1" applyAlignment="1">
      <alignment horizontal="left" vertical="center"/>
    </xf>
    <xf numFmtId="0" fontId="24" fillId="0" borderId="16" xfId="6" applyFont="1" applyFill="1" applyBorder="1" applyAlignment="1">
      <alignment horizontal="left" vertical="center"/>
    </xf>
    <xf numFmtId="0" fontId="25" fillId="0" borderId="17" xfId="6" applyFont="1" applyFill="1" applyBorder="1" applyAlignment="1">
      <alignment horizontal="left" vertical="center"/>
    </xf>
    <xf numFmtId="0" fontId="25" fillId="0" borderId="22" xfId="6" applyFont="1" applyFill="1" applyBorder="1" applyAlignment="1">
      <alignment horizontal="left" vertical="center"/>
    </xf>
    <xf numFmtId="0" fontId="25" fillId="0" borderId="23" xfId="6" applyFont="1" applyFill="1" applyBorder="1" applyAlignment="1">
      <alignment horizontal="left" vertical="center"/>
    </xf>
    <xf numFmtId="0" fontId="25" fillId="0" borderId="17" xfId="6" applyFont="1" applyFill="1" applyBorder="1" applyAlignment="1">
      <alignment horizontal="left" vertical="center" wrapText="1"/>
    </xf>
    <xf numFmtId="0" fontId="25" fillId="0" borderId="18" xfId="6" applyFont="1" applyFill="1" applyBorder="1" applyAlignment="1">
      <alignment horizontal="left" vertical="center" wrapText="1"/>
    </xf>
    <xf numFmtId="0" fontId="24" fillId="0" borderId="20" xfId="6" applyFont="1" applyFill="1" applyBorder="1" applyAlignment="1">
      <alignment horizontal="left" vertical="center"/>
    </xf>
    <xf numFmtId="0" fontId="14" fillId="0" borderId="21" xfId="6" applyFill="1" applyBorder="1" applyAlignment="1">
      <alignment horizontal="center" vertical="center"/>
    </xf>
    <xf numFmtId="0" fontId="24" fillId="0" borderId="24" xfId="6" applyFont="1" applyFill="1" applyBorder="1" applyAlignment="1">
      <alignment horizontal="center" vertical="center"/>
    </xf>
    <xf numFmtId="0" fontId="24" fillId="0" borderId="25" xfId="6" applyFont="1" applyFill="1" applyBorder="1" applyAlignment="1">
      <alignment horizontal="left" vertical="center"/>
    </xf>
    <xf numFmtId="0" fontId="24" fillId="0" borderId="26" xfId="6" applyFont="1" applyFill="1" applyBorder="1" applyAlignment="1">
      <alignment horizontal="left" vertical="center"/>
    </xf>
    <xf numFmtId="0" fontId="14" fillId="0" borderId="22" xfId="6" applyFont="1" applyFill="1" applyBorder="1" applyAlignment="1">
      <alignment horizontal="left" vertical="center"/>
    </xf>
    <xf numFmtId="0" fontId="14" fillId="0" borderId="23" xfId="6" applyFont="1" applyFill="1" applyBorder="1" applyAlignment="1">
      <alignment horizontal="left" vertical="center"/>
    </xf>
    <xf numFmtId="0" fontId="15" fillId="0" borderId="22" xfId="6" applyFont="1" applyFill="1" applyBorder="1" applyAlignment="1">
      <alignment horizontal="left" vertical="center"/>
    </xf>
    <xf numFmtId="0" fontId="25" fillId="0" borderId="27" xfId="6" applyFont="1" applyFill="1" applyBorder="1" applyAlignment="1">
      <alignment horizontal="left" vertical="center"/>
    </xf>
    <xf numFmtId="0" fontId="25" fillId="0" borderId="28" xfId="6" applyFont="1" applyFill="1" applyBorder="1" applyAlignment="1">
      <alignment horizontal="left" vertical="center"/>
    </xf>
    <xf numFmtId="0" fontId="17" fillId="0" borderId="15" xfId="6" applyFont="1" applyFill="1" applyBorder="1" applyAlignment="1">
      <alignment horizontal="left" vertical="center"/>
    </xf>
    <xf numFmtId="0" fontId="17" fillId="0" borderId="16" xfId="6" applyFont="1" applyFill="1" applyBorder="1" applyAlignment="1">
      <alignment horizontal="left" vertical="center"/>
    </xf>
    <xf numFmtId="0" fontId="24" fillId="0" borderId="18" xfId="6" applyFont="1" applyFill="1" applyBorder="1" applyAlignment="1">
      <alignment horizontal="center" vertical="center"/>
    </xf>
    <xf numFmtId="0" fontId="25" fillId="0" borderId="21" xfId="6" applyFont="1" applyFill="1" applyBorder="1" applyAlignment="1">
      <alignment horizontal="center" vertical="center"/>
    </xf>
    <xf numFmtId="0" fontId="25" fillId="0" borderId="16" xfId="6" applyFont="1" applyFill="1" applyBorder="1" applyAlignment="1">
      <alignment vertical="center"/>
    </xf>
    <xf numFmtId="0" fontId="25" fillId="0" borderId="16" xfId="6" applyFont="1" applyFill="1" applyBorder="1" applyAlignment="1">
      <alignment horizontal="center" vertical="center"/>
    </xf>
    <xf numFmtId="58" fontId="25" fillId="0" borderId="18" xfId="6" applyNumberFormat="1" applyFont="1" applyFill="1" applyBorder="1" applyAlignment="1">
      <alignment horizontal="center" vertical="center"/>
    </xf>
    <xf numFmtId="0" fontId="25" fillId="0" borderId="18" xfId="6" applyFont="1" applyFill="1" applyBorder="1" applyAlignment="1">
      <alignment horizontal="center" vertical="center"/>
    </xf>
    <xf numFmtId="0" fontId="24" fillId="0" borderId="21" xfId="6" applyFont="1" applyFill="1" applyBorder="1" applyAlignment="1">
      <alignment horizontal="left" vertical="center"/>
    </xf>
    <xf numFmtId="0" fontId="25" fillId="0" borderId="0" xfId="6" applyFont="1" applyFill="1" applyAlignment="1">
      <alignment horizontal="left" vertical="center"/>
    </xf>
    <xf numFmtId="0" fontId="24" fillId="0" borderId="29" xfId="6" applyFont="1" applyFill="1" applyBorder="1" applyAlignment="1">
      <alignment horizontal="left" vertical="center"/>
    </xf>
    <xf numFmtId="0" fontId="25" fillId="0" borderId="30" xfId="6" applyFont="1" applyFill="1" applyBorder="1" applyAlignment="1">
      <alignment horizontal="center" vertical="center"/>
    </xf>
    <xf numFmtId="0" fontId="25" fillId="0" borderId="23" xfId="6" applyFont="1" applyFill="1" applyBorder="1" applyAlignment="1">
      <alignment horizontal="center" vertical="center"/>
    </xf>
    <xf numFmtId="0" fontId="24" fillId="0" borderId="30" xfId="6" applyFont="1" applyFill="1" applyBorder="1" applyAlignment="1">
      <alignment horizontal="left" vertical="center"/>
    </xf>
    <xf numFmtId="0" fontId="24" fillId="0" borderId="31" xfId="6" applyFont="1" applyFill="1" applyBorder="1" applyAlignment="1">
      <alignment horizontal="left" vertical="center"/>
    </xf>
    <xf numFmtId="58" fontId="25" fillId="0" borderId="21" xfId="6" applyNumberFormat="1" applyFont="1" applyFill="1" applyBorder="1" applyAlignment="1">
      <alignment vertical="center"/>
    </xf>
    <xf numFmtId="0" fontId="24" fillId="0" borderId="21" xfId="6" applyFont="1" applyFill="1" applyBorder="1" applyAlignment="1">
      <alignment horizontal="center" vertical="center"/>
    </xf>
    <xf numFmtId="0" fontId="25" fillId="0" borderId="32" xfId="6" applyFont="1" applyFill="1" applyBorder="1" applyAlignment="1">
      <alignment horizontal="center" vertical="center"/>
    </xf>
    <xf numFmtId="0" fontId="24" fillId="0" borderId="19" xfId="6" applyFont="1" applyFill="1" applyBorder="1" applyAlignment="1">
      <alignment horizontal="center" vertical="center"/>
    </xf>
    <xf numFmtId="0" fontId="25" fillId="0" borderId="19" xfId="6" applyFont="1" applyFill="1" applyBorder="1" applyAlignment="1">
      <alignment horizontal="left" vertical="center"/>
    </xf>
    <xf numFmtId="0" fontId="25" fillId="0" borderId="33" xfId="6" applyFont="1" applyFill="1" applyBorder="1" applyAlignment="1">
      <alignment horizontal="left" vertical="center"/>
    </xf>
    <xf numFmtId="0" fontId="24" fillId="0" borderId="34" xfId="6" applyFont="1" applyFill="1" applyBorder="1" applyAlignment="1">
      <alignment horizontal="left" vertical="center"/>
    </xf>
    <xf numFmtId="0" fontId="25" fillId="0" borderId="35" xfId="6" applyFont="1" applyFill="1" applyBorder="1" applyAlignment="1">
      <alignment horizontal="center" vertical="center"/>
    </xf>
    <xf numFmtId="0" fontId="17" fillId="0" borderId="35" xfId="6" applyFont="1" applyFill="1" applyBorder="1" applyAlignment="1">
      <alignment horizontal="left" vertical="center"/>
    </xf>
    <xf numFmtId="0" fontId="24" fillId="0" borderId="32" xfId="6" applyFont="1" applyFill="1" applyBorder="1" applyAlignment="1">
      <alignment horizontal="left" vertical="center"/>
    </xf>
    <xf numFmtId="0" fontId="24" fillId="0" borderId="19" xfId="6" applyFont="1" applyFill="1" applyBorder="1" applyAlignment="1">
      <alignment horizontal="left" vertical="center"/>
    </xf>
    <xf numFmtId="0" fontId="25" fillId="0" borderId="35" xfId="6" applyFont="1" applyFill="1" applyBorder="1" applyAlignment="1">
      <alignment horizontal="left" vertical="center"/>
    </xf>
    <xf numFmtId="0" fontId="25" fillId="0" borderId="19" xfId="6" applyFont="1" applyFill="1" applyBorder="1" applyAlignment="1">
      <alignment horizontal="left" vertical="center" wrapText="1"/>
    </xf>
    <xf numFmtId="0" fontId="14" fillId="0" borderId="33" xfId="6" applyFill="1" applyBorder="1" applyAlignment="1">
      <alignment horizontal="center" vertical="center"/>
    </xf>
    <xf numFmtId="0" fontId="14" fillId="0" borderId="35" xfId="6" applyFont="1" applyFill="1" applyBorder="1" applyAlignment="1">
      <alignment horizontal="left" vertical="center"/>
    </xf>
    <xf numFmtId="0" fontId="25" fillId="0" borderId="36" xfId="6" applyFont="1" applyFill="1" applyBorder="1" applyAlignment="1">
      <alignment horizontal="left" vertical="center"/>
    </xf>
    <xf numFmtId="0" fontId="17" fillId="0" borderId="32" xfId="6" applyFont="1" applyFill="1" applyBorder="1" applyAlignment="1">
      <alignment horizontal="left" vertical="center"/>
    </xf>
    <xf numFmtId="0" fontId="25" fillId="0" borderId="33" xfId="6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/>
    </xf>
    <xf numFmtId="0" fontId="18" fillId="4" borderId="2" xfId="0" applyFont="1" applyFill="1" applyBorder="1" applyAlignment="1"/>
    <xf numFmtId="177" fontId="19" fillId="4" borderId="2" xfId="0" applyNumberFormat="1" applyFont="1" applyFill="1" applyBorder="1" applyAlignment="1">
      <alignment horizontal="center"/>
    </xf>
    <xf numFmtId="0" fontId="20" fillId="4" borderId="2" xfId="0" applyFont="1" applyFill="1" applyBorder="1" applyAlignment="1"/>
    <xf numFmtId="177" fontId="18" fillId="4" borderId="2" xfId="0" applyNumberFormat="1" applyFont="1" applyFill="1" applyBorder="1" applyAlignment="1">
      <alignment horizontal="center"/>
    </xf>
    <xf numFmtId="49" fontId="22" fillId="4" borderId="2" xfId="4" applyNumberFormat="1" applyFont="1" applyFill="1" applyBorder="1" applyAlignment="1">
      <alignment horizontal="center"/>
    </xf>
    <xf numFmtId="176" fontId="19" fillId="4" borderId="2" xfId="0" applyNumberFormat="1" applyFont="1" applyFill="1" applyBorder="1" applyAlignment="1">
      <alignment horizontal="center"/>
    </xf>
    <xf numFmtId="0" fontId="14" fillId="0" borderId="0" xfId="6" applyFont="1" applyAlignment="1">
      <alignment horizontal="left" vertical="center"/>
    </xf>
    <xf numFmtId="0" fontId="26" fillId="0" borderId="14" xfId="6" applyFont="1" applyBorder="1" applyAlignment="1">
      <alignment horizontal="center" vertical="top"/>
    </xf>
    <xf numFmtId="0" fontId="15" fillId="0" borderId="37" xfId="6" applyFont="1" applyBorder="1" applyAlignment="1">
      <alignment horizontal="left" vertical="center"/>
    </xf>
    <xf numFmtId="0" fontId="19" fillId="0" borderId="38" xfId="6" applyFont="1" applyBorder="1" applyAlignment="1">
      <alignment horizontal="center" vertical="center"/>
    </xf>
    <xf numFmtId="0" fontId="15" fillId="0" borderId="38" xfId="6" applyFont="1" applyBorder="1" applyAlignment="1">
      <alignment horizontal="center" vertical="center"/>
    </xf>
    <xf numFmtId="0" fontId="17" fillId="0" borderId="15" xfId="6" applyFont="1" applyBorder="1" applyAlignment="1">
      <alignment horizontal="center" vertical="center"/>
    </xf>
    <xf numFmtId="0" fontId="17" fillId="0" borderId="16" xfId="6" applyFont="1" applyBorder="1" applyAlignment="1">
      <alignment horizontal="center" vertical="center"/>
    </xf>
    <xf numFmtId="0" fontId="17" fillId="0" borderId="32" xfId="6" applyFont="1" applyBorder="1" applyAlignment="1">
      <alignment horizontal="center" vertical="center"/>
    </xf>
    <xf numFmtId="0" fontId="15" fillId="0" borderId="15" xfId="6" applyFont="1" applyBorder="1" applyAlignment="1">
      <alignment horizontal="center" vertical="center"/>
    </xf>
    <xf numFmtId="0" fontId="17" fillId="0" borderId="17" xfId="6" applyFont="1" applyBorder="1" applyAlignment="1">
      <alignment horizontal="left" vertical="center"/>
    </xf>
    <xf numFmtId="0" fontId="19" fillId="0" borderId="18" xfId="6" applyFont="1" applyBorder="1" applyAlignment="1">
      <alignment horizontal="left" vertical="center"/>
    </xf>
    <xf numFmtId="0" fontId="19" fillId="0" borderId="19" xfId="6" applyFont="1" applyBorder="1" applyAlignment="1">
      <alignment horizontal="left" vertical="center"/>
    </xf>
    <xf numFmtId="0" fontId="17" fillId="0" borderId="17" xfId="6" applyFont="1" applyBorder="1" applyAlignment="1">
      <alignment vertical="center"/>
    </xf>
    <xf numFmtId="0" fontId="19" fillId="0" borderId="30" xfId="6" applyFont="1" applyBorder="1" applyAlignment="1">
      <alignment horizontal="left" vertical="center"/>
    </xf>
    <xf numFmtId="0" fontId="19" fillId="0" borderId="35" xfId="6" applyFont="1" applyBorder="1" applyAlignment="1">
      <alignment horizontal="left" vertical="center"/>
    </xf>
    <xf numFmtId="0" fontId="27" fillId="0" borderId="20" xfId="6" applyFont="1" applyBorder="1" applyAlignment="1">
      <alignment vertical="center"/>
    </xf>
    <xf numFmtId="0" fontId="19" fillId="0" borderId="21" xfId="6" applyFont="1" applyBorder="1" applyAlignment="1">
      <alignment horizontal="center" vertical="center"/>
    </xf>
    <xf numFmtId="0" fontId="19" fillId="0" borderId="33" xfId="6" applyFont="1" applyBorder="1" applyAlignment="1">
      <alignment horizontal="center" vertical="center"/>
    </xf>
    <xf numFmtId="0" fontId="17" fillId="0" borderId="20" xfId="6" applyFont="1" applyBorder="1" applyAlignment="1">
      <alignment horizontal="left" vertical="center"/>
    </xf>
    <xf numFmtId="0" fontId="15" fillId="0" borderId="0" xfId="6" applyFont="1" applyBorder="1" applyAlignment="1">
      <alignment horizontal="left" vertical="center"/>
    </xf>
    <xf numFmtId="0" fontId="17" fillId="0" borderId="15" xfId="6" applyFont="1" applyBorder="1" applyAlignment="1">
      <alignment vertical="center"/>
    </xf>
    <xf numFmtId="0" fontId="14" fillId="0" borderId="16" xfId="6" applyFont="1" applyBorder="1" applyAlignment="1">
      <alignment horizontal="left" vertical="center"/>
    </xf>
    <xf numFmtId="0" fontId="19" fillId="0" borderId="16" xfId="6" applyFont="1" applyBorder="1" applyAlignment="1">
      <alignment horizontal="left" vertical="center"/>
    </xf>
    <xf numFmtId="0" fontId="14" fillId="0" borderId="16" xfId="6" applyFont="1" applyBorder="1" applyAlignment="1">
      <alignment vertical="center"/>
    </xf>
    <xf numFmtId="0" fontId="14" fillId="0" borderId="18" xfId="6" applyFont="1" applyBorder="1" applyAlignment="1">
      <alignment horizontal="left" vertical="center"/>
    </xf>
    <xf numFmtId="0" fontId="14" fillId="0" borderId="18" xfId="6" applyFont="1" applyBorder="1" applyAlignment="1">
      <alignment vertical="center"/>
    </xf>
    <xf numFmtId="0" fontId="17" fillId="0" borderId="21" xfId="6" applyFont="1" applyBorder="1" applyAlignment="1">
      <alignment horizontal="left" vertical="center"/>
    </xf>
    <xf numFmtId="0" fontId="17" fillId="0" borderId="0" xfId="6" applyFont="1" applyBorder="1" applyAlignment="1">
      <alignment horizontal="left" vertical="center"/>
    </xf>
    <xf numFmtId="0" fontId="25" fillId="0" borderId="15" xfId="6" applyFont="1" applyBorder="1" applyAlignment="1">
      <alignment horizontal="left" vertical="center"/>
    </xf>
    <xf numFmtId="0" fontId="25" fillId="0" borderId="16" xfId="6" applyFont="1" applyBorder="1" applyAlignment="1">
      <alignment horizontal="left" vertical="center"/>
    </xf>
    <xf numFmtId="0" fontId="25" fillId="0" borderId="22" xfId="6" applyFont="1" applyBorder="1" applyAlignment="1">
      <alignment horizontal="left" vertical="center"/>
    </xf>
    <xf numFmtId="0" fontId="25" fillId="0" borderId="23" xfId="6" applyFont="1" applyBorder="1" applyAlignment="1">
      <alignment horizontal="left" vertical="center"/>
    </xf>
    <xf numFmtId="0" fontId="25" fillId="0" borderId="31" xfId="6" applyFont="1" applyBorder="1" applyAlignment="1">
      <alignment horizontal="left" vertical="center"/>
    </xf>
    <xf numFmtId="0" fontId="19" fillId="0" borderId="20" xfId="6" applyFont="1" applyBorder="1" applyAlignment="1">
      <alignment horizontal="left" vertical="center"/>
    </xf>
    <xf numFmtId="0" fontId="19" fillId="0" borderId="21" xfId="6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7" fillId="0" borderId="17" xfId="6" applyFont="1" applyFill="1" applyBorder="1" applyAlignment="1">
      <alignment horizontal="left" vertical="center"/>
    </xf>
    <xf numFmtId="0" fontId="19" fillId="0" borderId="18" xfId="6" applyFont="1" applyFill="1" applyBorder="1" applyAlignment="1">
      <alignment horizontal="left" vertical="center"/>
    </xf>
    <xf numFmtId="0" fontId="17" fillId="0" borderId="20" xfId="6" applyFont="1" applyBorder="1" applyAlignment="1">
      <alignment horizontal="center" vertical="center"/>
    </xf>
    <xf numFmtId="0" fontId="17" fillId="0" borderId="21" xfId="6" applyFont="1" applyBorder="1" applyAlignment="1">
      <alignment horizontal="center" vertical="center"/>
    </xf>
    <xf numFmtId="0" fontId="17" fillId="0" borderId="17" xfId="6" applyFont="1" applyBorder="1" applyAlignment="1">
      <alignment horizontal="center" vertical="center"/>
    </xf>
    <xf numFmtId="0" fontId="24" fillId="0" borderId="18" xfId="6" applyFont="1" applyBorder="1" applyAlignment="1">
      <alignment horizontal="left" vertical="center"/>
    </xf>
    <xf numFmtId="0" fontId="17" fillId="0" borderId="27" xfId="6" applyFont="1" applyFill="1" applyBorder="1" applyAlignment="1">
      <alignment horizontal="left" vertical="center"/>
    </xf>
    <xf numFmtId="0" fontId="17" fillId="0" borderId="28" xfId="6" applyFont="1" applyFill="1" applyBorder="1" applyAlignment="1">
      <alignment horizontal="left" vertical="center"/>
    </xf>
    <xf numFmtId="0" fontId="15" fillId="0" borderId="0" xfId="6" applyFont="1" applyFill="1" applyBorder="1" applyAlignment="1">
      <alignment horizontal="left" vertical="center"/>
    </xf>
    <xf numFmtId="0" fontId="19" fillId="0" borderId="25" xfId="6" applyFont="1" applyFill="1" applyBorder="1" applyAlignment="1">
      <alignment horizontal="left" vertical="center"/>
    </xf>
    <xf numFmtId="0" fontId="19" fillId="0" borderId="26" xfId="6" applyFont="1" applyFill="1" applyBorder="1" applyAlignment="1">
      <alignment horizontal="left" vertical="center"/>
    </xf>
    <xf numFmtId="0" fontId="19" fillId="0" borderId="22" xfId="6" applyFont="1" applyFill="1" applyBorder="1" applyAlignment="1">
      <alignment horizontal="left" vertical="center"/>
    </xf>
    <xf numFmtId="0" fontId="19" fillId="0" borderId="23" xfId="6" applyFont="1" applyFill="1" applyBorder="1" applyAlignment="1">
      <alignment horizontal="left" vertical="center"/>
    </xf>
    <xf numFmtId="0" fontId="17" fillId="0" borderId="22" xfId="6" applyFont="1" applyBorder="1" applyAlignment="1">
      <alignment horizontal="left" vertical="center"/>
    </xf>
    <xf numFmtId="0" fontId="17" fillId="0" borderId="23" xfId="6" applyFont="1" applyBorder="1" applyAlignment="1">
      <alignment horizontal="left" vertical="center"/>
    </xf>
    <xf numFmtId="0" fontId="15" fillId="0" borderId="39" xfId="6" applyFont="1" applyBorder="1" applyAlignment="1">
      <alignment vertical="center"/>
    </xf>
    <xf numFmtId="0" fontId="19" fillId="0" borderId="40" xfId="6" applyFont="1" applyBorder="1" applyAlignment="1">
      <alignment horizontal="center" vertical="center"/>
    </xf>
    <xf numFmtId="0" fontId="15" fillId="0" borderId="40" xfId="6" applyFont="1" applyBorder="1" applyAlignment="1">
      <alignment vertical="center"/>
    </xf>
    <xf numFmtId="0" fontId="15" fillId="0" borderId="41" xfId="6" applyFont="1" applyFill="1" applyBorder="1" applyAlignment="1">
      <alignment horizontal="left" vertical="center"/>
    </xf>
    <xf numFmtId="0" fontId="15" fillId="0" borderId="40" xfId="6" applyFont="1" applyFill="1" applyBorder="1" applyAlignment="1">
      <alignment horizontal="left" vertical="center"/>
    </xf>
    <xf numFmtId="0" fontId="15" fillId="0" borderId="42" xfId="6" applyFont="1" applyFill="1" applyBorder="1" applyAlignment="1">
      <alignment horizontal="center" vertical="center"/>
    </xf>
    <xf numFmtId="0" fontId="15" fillId="0" borderId="43" xfId="6" applyFont="1" applyFill="1" applyBorder="1" applyAlignment="1">
      <alignment horizontal="center" vertical="center"/>
    </xf>
    <xf numFmtId="0" fontId="15" fillId="0" borderId="20" xfId="6" applyFont="1" applyFill="1" applyBorder="1" applyAlignment="1">
      <alignment horizontal="center" vertical="center"/>
    </xf>
    <xf numFmtId="0" fontId="15" fillId="0" borderId="21" xfId="6" applyFont="1" applyFill="1" applyBorder="1" applyAlignment="1">
      <alignment horizontal="center" vertical="center"/>
    </xf>
    <xf numFmtId="0" fontId="17" fillId="0" borderId="38" xfId="6" applyFont="1" applyBorder="1" applyAlignment="1">
      <alignment horizontal="left" vertical="center"/>
    </xf>
    <xf numFmtId="0" fontId="15" fillId="0" borderId="16" xfId="6" applyFont="1" applyBorder="1" applyAlignment="1">
      <alignment horizontal="center" vertical="center"/>
    </xf>
    <xf numFmtId="0" fontId="15" fillId="0" borderId="32" xfId="6" applyFont="1" applyBorder="1" applyAlignment="1">
      <alignment horizontal="center" vertical="center"/>
    </xf>
    <xf numFmtId="0" fontId="17" fillId="0" borderId="18" xfId="6" applyFont="1" applyBorder="1" applyAlignment="1">
      <alignment horizontal="left" vertical="center"/>
    </xf>
    <xf numFmtId="14" fontId="19" fillId="0" borderId="18" xfId="6" applyNumberFormat="1" applyFont="1" applyBorder="1" applyAlignment="1">
      <alignment horizontal="center" vertical="center"/>
    </xf>
    <xf numFmtId="14" fontId="19" fillId="0" borderId="19" xfId="6" applyNumberFormat="1" applyFont="1" applyBorder="1" applyAlignment="1">
      <alignment horizontal="center" vertical="center"/>
    </xf>
    <xf numFmtId="0" fontId="17" fillId="0" borderId="18" xfId="6" applyFont="1" applyBorder="1" applyAlignment="1">
      <alignment vertical="center"/>
    </xf>
    <xf numFmtId="0" fontId="19" fillId="0" borderId="17" xfId="6" applyFont="1" applyBorder="1" applyAlignment="1">
      <alignment horizontal="left" vertical="center"/>
    </xf>
    <xf numFmtId="14" fontId="19" fillId="0" borderId="21" xfId="6" applyNumberFormat="1" applyFont="1" applyBorder="1" applyAlignment="1">
      <alignment horizontal="center" vertical="center"/>
    </xf>
    <xf numFmtId="14" fontId="19" fillId="0" borderId="33" xfId="6" applyNumberFormat="1" applyFont="1" applyBorder="1" applyAlignment="1">
      <alignment horizontal="center" vertical="center"/>
    </xf>
    <xf numFmtId="0" fontId="17" fillId="0" borderId="16" xfId="6" applyFont="1" applyBorder="1" applyAlignment="1">
      <alignment vertical="center"/>
    </xf>
    <xf numFmtId="0" fontId="25" fillId="0" borderId="30" xfId="6" applyFont="1" applyBorder="1" applyAlignment="1">
      <alignment horizontal="left" vertical="center"/>
    </xf>
    <xf numFmtId="0" fontId="17" fillId="0" borderId="18" xfId="6" applyFont="1" applyBorder="1" applyAlignment="1">
      <alignment horizontal="center" vertical="center"/>
    </xf>
    <xf numFmtId="0" fontId="19" fillId="0" borderId="40" xfId="6" applyFont="1" applyBorder="1" applyAlignment="1">
      <alignment vertical="center"/>
    </xf>
    <xf numFmtId="58" fontId="14" fillId="0" borderId="40" xfId="6" applyNumberFormat="1" applyFont="1" applyBorder="1" applyAlignment="1">
      <alignment vertical="center"/>
    </xf>
    <xf numFmtId="0" fontId="15" fillId="0" borderId="40" xfId="6" applyFont="1" applyBorder="1" applyAlignment="1">
      <alignment horizontal="center" vertical="center"/>
    </xf>
    <xf numFmtId="58" fontId="15" fillId="0" borderId="40" xfId="6" applyNumberFormat="1" applyFont="1" applyBorder="1" applyAlignment="1">
      <alignment vertical="center"/>
    </xf>
    <xf numFmtId="0" fontId="14" fillId="0" borderId="38" xfId="6" applyFont="1" applyBorder="1" applyAlignment="1">
      <alignment horizontal="center" vertical="center"/>
    </xf>
    <xf numFmtId="0" fontId="14" fillId="0" borderId="44" xfId="6" applyFont="1" applyBorder="1" applyAlignment="1">
      <alignment horizontal="center" vertical="center"/>
    </xf>
    <xf numFmtId="0" fontId="17" fillId="0" borderId="19" xfId="6" applyFont="1" applyBorder="1" applyAlignment="1">
      <alignment horizontal="center" vertical="center"/>
    </xf>
    <xf numFmtId="0" fontId="17" fillId="0" borderId="33" xfId="6" applyFont="1" applyBorder="1" applyAlignment="1">
      <alignment horizontal="left" vertical="center"/>
    </xf>
    <xf numFmtId="0" fontId="19" fillId="0" borderId="32" xfId="6" applyFont="1" applyBorder="1" applyAlignment="1">
      <alignment horizontal="left" vertical="center"/>
    </xf>
    <xf numFmtId="0" fontId="24" fillId="0" borderId="16" xfId="6" applyFont="1" applyBorder="1" applyAlignment="1">
      <alignment horizontal="left" vertical="center"/>
    </xf>
    <xf numFmtId="0" fontId="24" fillId="0" borderId="32" xfId="6" applyFont="1" applyBorder="1" applyAlignment="1">
      <alignment horizontal="left" vertical="center"/>
    </xf>
    <xf numFmtId="0" fontId="24" fillId="0" borderId="30" xfId="6" applyFont="1" applyBorder="1" applyAlignment="1">
      <alignment horizontal="left" vertical="center"/>
    </xf>
    <xf numFmtId="0" fontId="24" fillId="0" borderId="23" xfId="6" applyFont="1" applyBorder="1" applyAlignment="1">
      <alignment horizontal="left" vertical="center"/>
    </xf>
    <xf numFmtId="0" fontId="24" fillId="0" borderId="35" xfId="6" applyFont="1" applyBorder="1" applyAlignment="1">
      <alignment horizontal="left" vertical="center"/>
    </xf>
    <xf numFmtId="0" fontId="19" fillId="0" borderId="33" xfId="6" applyFont="1" applyBorder="1" applyAlignment="1">
      <alignment horizontal="left" vertical="center"/>
    </xf>
    <xf numFmtId="0" fontId="19" fillId="0" borderId="19" xfId="6" applyFont="1" applyFill="1" applyBorder="1" applyAlignment="1">
      <alignment horizontal="left" vertical="center"/>
    </xf>
    <xf numFmtId="0" fontId="17" fillId="0" borderId="33" xfId="6" applyFont="1" applyBorder="1" applyAlignment="1">
      <alignment horizontal="center" vertical="center"/>
    </xf>
    <xf numFmtId="0" fontId="24" fillId="0" borderId="19" xfId="6" applyFont="1" applyBorder="1" applyAlignment="1">
      <alignment horizontal="left" vertical="center"/>
    </xf>
    <xf numFmtId="0" fontId="17" fillId="0" borderId="36" xfId="6" applyFont="1" applyFill="1" applyBorder="1" applyAlignment="1">
      <alignment horizontal="left" vertical="center"/>
    </xf>
    <xf numFmtId="0" fontId="19" fillId="0" borderId="34" xfId="6" applyFont="1" applyFill="1" applyBorder="1" applyAlignment="1">
      <alignment horizontal="left" vertical="center"/>
    </xf>
    <xf numFmtId="0" fontId="19" fillId="0" borderId="35" xfId="6" applyFont="1" applyFill="1" applyBorder="1" applyAlignment="1">
      <alignment horizontal="left" vertical="center"/>
    </xf>
    <xf numFmtId="0" fontId="17" fillId="0" borderId="35" xfId="6" applyFont="1" applyBorder="1" applyAlignment="1">
      <alignment horizontal="left" vertical="center"/>
    </xf>
    <xf numFmtId="0" fontId="19" fillId="0" borderId="45" xfId="6" applyFont="1" applyBorder="1" applyAlignment="1">
      <alignment horizontal="center" vertical="center"/>
    </xf>
    <xf numFmtId="0" fontId="15" fillId="0" borderId="46" xfId="6" applyFont="1" applyFill="1" applyBorder="1" applyAlignment="1">
      <alignment horizontal="left" vertical="center"/>
    </xf>
    <xf numFmtId="0" fontId="15" fillId="0" borderId="47" xfId="6" applyFont="1" applyFill="1" applyBorder="1" applyAlignment="1">
      <alignment horizontal="center" vertical="center"/>
    </xf>
    <xf numFmtId="0" fontId="15" fillId="0" borderId="33" xfId="6" applyFont="1" applyFill="1" applyBorder="1" applyAlignment="1">
      <alignment horizontal="center" vertical="center"/>
    </xf>
    <xf numFmtId="0" fontId="14" fillId="0" borderId="40" xfId="6" applyFont="1" applyBorder="1" applyAlignment="1">
      <alignment horizontal="center" vertical="center"/>
    </xf>
    <xf numFmtId="0" fontId="14" fillId="0" borderId="45" xfId="6" applyFont="1" applyBorder="1" applyAlignment="1">
      <alignment horizontal="center" vertical="center"/>
    </xf>
    <xf numFmtId="0" fontId="13" fillId="4" borderId="0" xfId="55" applyFont="1" applyFill="1" applyBorder="1" applyAlignment="1">
      <alignment horizontal="center"/>
    </xf>
    <xf numFmtId="0" fontId="12" fillId="4" borderId="0" xfId="55" applyFont="1" applyFill="1" applyBorder="1" applyAlignment="1">
      <alignment horizontal="center"/>
    </xf>
    <xf numFmtId="0" fontId="15" fillId="5" borderId="2" xfId="0" applyFont="1" applyFill="1" applyBorder="1" applyAlignment="1">
      <alignment horizontal="center"/>
    </xf>
    <xf numFmtId="0" fontId="13" fillId="4" borderId="0" xfId="55" applyFont="1" applyFill="1"/>
    <xf numFmtId="177" fontId="0" fillId="4" borderId="2" xfId="0" applyNumberFormat="1" applyFont="1" applyFill="1" applyBorder="1" applyAlignment="1">
      <alignment horizontal="center"/>
    </xf>
    <xf numFmtId="0" fontId="28" fillId="0" borderId="2" xfId="0" applyFont="1" applyFill="1" applyBorder="1" applyAlignment="1">
      <alignment horizontal="center"/>
    </xf>
    <xf numFmtId="177" fontId="19" fillId="7" borderId="2" xfId="0" applyNumberFormat="1" applyFont="1" applyFill="1" applyBorder="1" applyAlignment="1">
      <alignment horizontal="center"/>
    </xf>
    <xf numFmtId="177" fontId="19" fillId="8" borderId="2" xfId="0" applyNumberFormat="1" applyFont="1" applyFill="1" applyBorder="1" applyAlignment="1">
      <alignment horizontal="center"/>
    </xf>
    <xf numFmtId="0" fontId="29" fillId="0" borderId="2" xfId="0" applyNumberFormat="1" applyFont="1" applyFill="1" applyBorder="1" applyAlignment="1">
      <alignment horizontal="center" vertical="center"/>
    </xf>
    <xf numFmtId="177" fontId="19" fillId="9" borderId="2" xfId="0" applyNumberFormat="1" applyFont="1" applyFill="1" applyBorder="1" applyAlignment="1">
      <alignment horizontal="center"/>
    </xf>
    <xf numFmtId="0" fontId="12" fillId="4" borderId="2" xfId="55" applyFont="1" applyFill="1" applyBorder="1" applyAlignment="1" applyProtection="1">
      <alignment horizontal="center" vertical="center"/>
    </xf>
    <xf numFmtId="49" fontId="13" fillId="4" borderId="2" xfId="5" applyNumberFormat="1" applyFont="1" applyFill="1" applyBorder="1" applyAlignment="1">
      <alignment horizontal="center" vertical="center"/>
    </xf>
    <xf numFmtId="49" fontId="12" fillId="4" borderId="2" xfId="5" applyNumberFormat="1" applyFont="1" applyFill="1" applyBorder="1" applyAlignment="1">
      <alignment horizontal="center" vertical="center"/>
    </xf>
    <xf numFmtId="14" fontId="13" fillId="4" borderId="0" xfId="55" applyNumberFormat="1" applyFont="1" applyFill="1"/>
    <xf numFmtId="0" fontId="12" fillId="4" borderId="48" xfId="6" applyFont="1" applyFill="1" applyBorder="1" applyAlignment="1">
      <alignment horizontal="center" vertical="center"/>
    </xf>
    <xf numFmtId="0" fontId="13" fillId="4" borderId="49" xfId="55" applyFont="1" applyFill="1" applyBorder="1" applyAlignment="1" applyProtection="1">
      <alignment horizontal="center" vertical="center"/>
    </xf>
    <xf numFmtId="0" fontId="12" fillId="4" borderId="7" xfId="55" applyFont="1" applyFill="1" applyBorder="1" applyAlignment="1" applyProtection="1">
      <alignment horizontal="center" vertical="center"/>
    </xf>
    <xf numFmtId="49" fontId="13" fillId="4" borderId="50" xfId="5" applyNumberFormat="1" applyFont="1" applyFill="1" applyBorder="1" applyAlignment="1">
      <alignment horizontal="center" vertical="center"/>
    </xf>
    <xf numFmtId="49" fontId="12" fillId="4" borderId="51" xfId="5" applyNumberFormat="1" applyFont="1" applyFill="1" applyBorder="1" applyAlignment="1">
      <alignment horizontal="center" vertical="center"/>
    </xf>
    <xf numFmtId="49" fontId="12" fillId="4" borderId="52" xfId="5" applyNumberFormat="1" applyFont="1" applyFill="1" applyBorder="1" applyAlignment="1">
      <alignment horizontal="center" vertical="center"/>
    </xf>
    <xf numFmtId="49" fontId="13" fillId="4" borderId="52" xfId="5" applyNumberFormat="1" applyFont="1" applyFill="1" applyBorder="1" applyAlignment="1">
      <alignment horizontal="center" vertical="center"/>
    </xf>
    <xf numFmtId="0" fontId="14" fillId="0" borderId="0" xfId="6" applyFont="1" applyBorder="1" applyAlignment="1">
      <alignment horizontal="left" vertical="center"/>
    </xf>
    <xf numFmtId="0" fontId="30" fillId="0" borderId="14" xfId="6" applyFont="1" applyBorder="1" applyAlignment="1">
      <alignment horizontal="center" vertical="top"/>
    </xf>
    <xf numFmtId="0" fontId="17" fillId="0" borderId="53" xfId="6" applyFont="1" applyBorder="1" applyAlignment="1">
      <alignment horizontal="left" vertical="center"/>
    </xf>
    <xf numFmtId="0" fontId="17" fillId="0" borderId="24" xfId="6" applyFont="1" applyBorder="1" applyAlignment="1">
      <alignment horizontal="left" vertical="center"/>
    </xf>
    <xf numFmtId="0" fontId="15" fillId="0" borderId="41" xfId="6" applyFont="1" applyBorder="1" applyAlignment="1">
      <alignment horizontal="left" vertical="center"/>
    </xf>
    <xf numFmtId="0" fontId="15" fillId="0" borderId="40" xfId="6" applyFont="1" applyBorder="1" applyAlignment="1">
      <alignment horizontal="left" vertical="center"/>
    </xf>
    <xf numFmtId="0" fontId="17" fillId="0" borderId="42" xfId="6" applyFont="1" applyBorder="1" applyAlignment="1">
      <alignment vertical="center"/>
    </xf>
    <xf numFmtId="0" fontId="14" fillId="0" borderId="43" xfId="6" applyFont="1" applyBorder="1" applyAlignment="1">
      <alignment horizontal="left" vertical="center"/>
    </xf>
    <xf numFmtId="0" fontId="19" fillId="0" borderId="43" xfId="6" applyFont="1" applyBorder="1" applyAlignment="1">
      <alignment horizontal="left" vertical="center"/>
    </xf>
    <xf numFmtId="0" fontId="14" fillId="0" borderId="43" xfId="6" applyFont="1" applyBorder="1" applyAlignment="1">
      <alignment vertical="center"/>
    </xf>
    <xf numFmtId="0" fontId="17" fillId="0" borderId="42" xfId="6" applyFont="1" applyBorder="1" applyAlignment="1">
      <alignment horizontal="center" vertical="center"/>
    </xf>
    <xf numFmtId="0" fontId="19" fillId="0" borderId="43" xfId="6" applyFont="1" applyBorder="1" applyAlignment="1">
      <alignment horizontal="center" vertical="center"/>
    </xf>
    <xf numFmtId="0" fontId="19" fillId="0" borderId="18" xfId="6" applyFont="1" applyBorder="1" applyAlignment="1">
      <alignment horizontal="center" vertical="center"/>
    </xf>
    <xf numFmtId="0" fontId="17" fillId="0" borderId="27" xfId="6" applyFont="1" applyBorder="1" applyAlignment="1">
      <alignment horizontal="left" vertical="center" wrapText="1"/>
    </xf>
    <xf numFmtId="0" fontId="17" fillId="0" borderId="28" xfId="6" applyFont="1" applyBorder="1" applyAlignment="1">
      <alignment horizontal="left" vertical="center" wrapText="1"/>
    </xf>
    <xf numFmtId="0" fontId="17" fillId="0" borderId="42" xfId="6" applyFont="1" applyBorder="1" applyAlignment="1">
      <alignment horizontal="left" vertical="center"/>
    </xf>
    <xf numFmtId="0" fontId="17" fillId="0" borderId="43" xfId="6" applyFont="1" applyBorder="1" applyAlignment="1">
      <alignment horizontal="left" vertical="center"/>
    </xf>
    <xf numFmtId="0" fontId="31" fillId="0" borderId="54" xfId="6" applyFont="1" applyBorder="1" applyAlignment="1">
      <alignment horizontal="left" vertical="center" wrapText="1"/>
    </xf>
    <xf numFmtId="9" fontId="19" fillId="0" borderId="18" xfId="6" applyNumberFormat="1" applyFont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15" fillId="0" borderId="41" xfId="0" applyFont="1" applyBorder="1" applyAlignment="1">
      <alignment horizontal="left" vertical="center"/>
    </xf>
    <xf numFmtId="0" fontId="15" fillId="0" borderId="40" xfId="0" applyFont="1" applyBorder="1" applyAlignment="1">
      <alignment horizontal="left" vertical="center"/>
    </xf>
    <xf numFmtId="9" fontId="19" fillId="0" borderId="25" xfId="6" applyNumberFormat="1" applyFont="1" applyBorder="1" applyAlignment="1">
      <alignment horizontal="left" vertical="center"/>
    </xf>
    <xf numFmtId="9" fontId="19" fillId="0" borderId="26" xfId="6" applyNumberFormat="1" applyFont="1" applyBorder="1" applyAlignment="1">
      <alignment horizontal="left" vertical="center"/>
    </xf>
    <xf numFmtId="9" fontId="19" fillId="0" borderId="27" xfId="6" applyNumberFormat="1" applyFont="1" applyBorder="1" applyAlignment="1">
      <alignment horizontal="left" vertical="center"/>
    </xf>
    <xf numFmtId="9" fontId="19" fillId="0" borderId="28" xfId="6" applyNumberFormat="1" applyFont="1" applyBorder="1" applyAlignment="1">
      <alignment horizontal="left" vertical="center"/>
    </xf>
    <xf numFmtId="0" fontId="24" fillId="0" borderId="42" xfId="6" applyFont="1" applyFill="1" applyBorder="1" applyAlignment="1">
      <alignment horizontal="left" vertical="center"/>
    </xf>
    <xf numFmtId="0" fontId="24" fillId="0" borderId="43" xfId="6" applyFont="1" applyFill="1" applyBorder="1" applyAlignment="1">
      <alignment horizontal="left" vertical="center"/>
    </xf>
    <xf numFmtId="0" fontId="15" fillId="0" borderId="24" xfId="6" applyFont="1" applyFill="1" applyBorder="1" applyAlignment="1">
      <alignment horizontal="left" vertical="center"/>
    </xf>
    <xf numFmtId="0" fontId="19" fillId="0" borderId="55" xfId="6" applyFont="1" applyFill="1" applyBorder="1" applyAlignment="1">
      <alignment horizontal="left" vertical="center"/>
    </xf>
    <xf numFmtId="0" fontId="19" fillId="0" borderId="56" xfId="6" applyFont="1" applyFill="1" applyBorder="1" applyAlignment="1">
      <alignment horizontal="left" vertical="center"/>
    </xf>
    <xf numFmtId="0" fontId="15" fillId="0" borderId="37" xfId="6" applyFont="1" applyBorder="1" applyAlignment="1">
      <alignment vertical="center"/>
    </xf>
    <xf numFmtId="0" fontId="28" fillId="0" borderId="40" xfId="6" applyFont="1" applyBorder="1" applyAlignment="1">
      <alignment horizontal="center" vertical="center"/>
    </xf>
    <xf numFmtId="0" fontId="15" fillId="0" borderId="38" xfId="6" applyFont="1" applyBorder="1" applyAlignment="1">
      <alignment vertical="center"/>
    </xf>
    <xf numFmtId="0" fontId="19" fillId="0" borderId="53" xfId="6" applyFont="1" applyFill="1" applyBorder="1" applyAlignment="1">
      <alignment horizontal="left" vertical="center"/>
    </xf>
    <xf numFmtId="0" fontId="19" fillId="0" borderId="24" xfId="6" applyFont="1" applyFill="1" applyBorder="1" applyAlignment="1">
      <alignment horizontal="left" vertical="center"/>
    </xf>
    <xf numFmtId="0" fontId="17" fillId="0" borderId="43" xfId="6" applyFont="1" applyBorder="1" applyAlignment="1">
      <alignment vertical="center"/>
    </xf>
    <xf numFmtId="0" fontId="17" fillId="0" borderId="43" xfId="6" applyFont="1" applyBorder="1" applyAlignment="1">
      <alignment horizontal="center" vertical="center"/>
    </xf>
    <xf numFmtId="0" fontId="14" fillId="0" borderId="43" xfId="6" applyFont="1" applyBorder="1" applyAlignment="1">
      <alignment horizontal="center" vertical="center"/>
    </xf>
    <xf numFmtId="0" fontId="14" fillId="0" borderId="18" xfId="6" applyFont="1" applyBorder="1" applyAlignment="1">
      <alignment horizontal="center" vertical="center"/>
    </xf>
    <xf numFmtId="0" fontId="24" fillId="0" borderId="57" xfId="6" applyFont="1" applyFill="1" applyBorder="1" applyAlignment="1">
      <alignment horizontal="left" vertical="center"/>
    </xf>
    <xf numFmtId="0" fontId="24" fillId="0" borderId="28" xfId="6" applyFont="1" applyFill="1" applyBorder="1" applyAlignment="1">
      <alignment horizontal="left" vertical="center"/>
    </xf>
    <xf numFmtId="0" fontId="19" fillId="0" borderId="58" xfId="6" applyFont="1" applyBorder="1" applyAlignment="1">
      <alignment vertical="center"/>
    </xf>
    <xf numFmtId="0" fontId="15" fillId="0" borderId="58" xfId="6" applyFont="1" applyBorder="1" applyAlignment="1">
      <alignment vertical="center"/>
    </xf>
    <xf numFmtId="58" fontId="14" fillId="0" borderId="38" xfId="6" applyNumberFormat="1" applyFont="1" applyBorder="1" applyAlignment="1">
      <alignment vertical="center"/>
    </xf>
    <xf numFmtId="0" fontId="15" fillId="0" borderId="24" xfId="6" applyFont="1" applyBorder="1" applyAlignment="1">
      <alignment horizontal="center" vertical="center"/>
    </xf>
    <xf numFmtId="0" fontId="14" fillId="0" borderId="58" xfId="6" applyFont="1" applyBorder="1" applyAlignment="1">
      <alignment vertical="center"/>
    </xf>
    <xf numFmtId="0" fontId="17" fillId="0" borderId="59" xfId="6" applyFont="1" applyBorder="1" applyAlignment="1">
      <alignment horizontal="left" vertical="center"/>
    </xf>
    <xf numFmtId="0" fontId="15" fillId="0" borderId="46" xfId="6" applyFont="1" applyBorder="1" applyAlignment="1">
      <alignment horizontal="left" vertical="center"/>
    </xf>
    <xf numFmtId="0" fontId="19" fillId="0" borderId="47" xfId="6" applyFont="1" applyBorder="1" applyAlignment="1">
      <alignment horizontal="left" vertical="center"/>
    </xf>
    <xf numFmtId="0" fontId="17" fillId="0" borderId="0" xfId="6" applyFont="1" applyBorder="1" applyAlignment="1">
      <alignment vertical="center"/>
    </xf>
    <xf numFmtId="0" fontId="17" fillId="0" borderId="36" xfId="6" applyFont="1" applyBorder="1" applyAlignment="1">
      <alignment horizontal="left" vertical="center" wrapText="1"/>
    </xf>
    <xf numFmtId="0" fontId="17" fillId="0" borderId="47" xfId="6" applyFont="1" applyBorder="1" applyAlignment="1">
      <alignment horizontal="left" vertical="center"/>
    </xf>
    <xf numFmtId="0" fontId="33" fillId="0" borderId="19" xfId="6" applyFont="1" applyBorder="1" applyAlignment="1">
      <alignment horizontal="left" vertical="center" wrapText="1"/>
    </xf>
    <xf numFmtId="0" fontId="33" fillId="0" borderId="19" xfId="6" applyFont="1" applyBorder="1" applyAlignment="1">
      <alignment horizontal="left" vertical="center"/>
    </xf>
    <xf numFmtId="0" fontId="25" fillId="0" borderId="19" xfId="6" applyFont="1" applyBorder="1" applyAlignment="1">
      <alignment horizontal="left" vertical="center"/>
    </xf>
    <xf numFmtId="0" fontId="15" fillId="0" borderId="46" xfId="0" applyFont="1" applyBorder="1" applyAlignment="1">
      <alignment horizontal="left" vertical="center"/>
    </xf>
    <xf numFmtId="9" fontId="19" fillId="0" borderId="34" xfId="6" applyNumberFormat="1" applyFont="1" applyBorder="1" applyAlignment="1">
      <alignment horizontal="left" vertical="center"/>
    </xf>
    <xf numFmtId="9" fontId="19" fillId="0" borderId="36" xfId="6" applyNumberFormat="1" applyFont="1" applyBorder="1" applyAlignment="1">
      <alignment horizontal="left" vertical="center"/>
    </xf>
    <xf numFmtId="0" fontId="24" fillId="0" borderId="47" xfId="6" applyFont="1" applyFill="1" applyBorder="1" applyAlignment="1">
      <alignment horizontal="left" vertical="center"/>
    </xf>
    <xf numFmtId="0" fontId="24" fillId="0" borderId="36" xfId="6" applyFont="1" applyFill="1" applyBorder="1" applyAlignment="1">
      <alignment horizontal="left" vertical="center"/>
    </xf>
    <xf numFmtId="0" fontId="19" fillId="0" borderId="60" xfId="6" applyFont="1" applyFill="1" applyBorder="1" applyAlignment="1">
      <alignment horizontal="left" vertical="center"/>
    </xf>
    <xf numFmtId="0" fontId="15" fillId="0" borderId="61" xfId="6" applyFont="1" applyBorder="1" applyAlignment="1">
      <alignment horizontal="center" vertical="center"/>
    </xf>
    <xf numFmtId="0" fontId="19" fillId="0" borderId="58" xfId="6" applyFont="1" applyBorder="1" applyAlignment="1">
      <alignment horizontal="center" vertical="center"/>
    </xf>
    <xf numFmtId="0" fontId="19" fillId="0" borderId="59" xfId="6" applyFont="1" applyBorder="1" applyAlignment="1">
      <alignment horizontal="center" vertical="center"/>
    </xf>
    <xf numFmtId="0" fontId="19" fillId="0" borderId="59" xfId="6" applyFont="1" applyFill="1" applyBorder="1" applyAlignment="1">
      <alignment horizontal="left" vertical="center"/>
    </xf>
    <xf numFmtId="0" fontId="34" fillId="0" borderId="62" xfId="0" applyFont="1" applyBorder="1" applyAlignment="1">
      <alignment horizontal="center" vertical="center" wrapText="1"/>
    </xf>
    <xf numFmtId="0" fontId="34" fillId="0" borderId="63" xfId="0" applyFont="1" applyBorder="1" applyAlignment="1">
      <alignment horizontal="center" vertical="center" wrapText="1"/>
    </xf>
    <xf numFmtId="0" fontId="35" fillId="0" borderId="64" xfId="0" applyFont="1" applyBorder="1"/>
    <xf numFmtId="0" fontId="35" fillId="0" borderId="2" xfId="0" applyFont="1" applyBorder="1"/>
    <xf numFmtId="0" fontId="35" fillId="0" borderId="5" xfId="0" applyFont="1" applyBorder="1" applyAlignment="1">
      <alignment horizontal="center" vertical="center"/>
    </xf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0" fillId="10" borderId="0" xfId="0" applyFill="1"/>
    <xf numFmtId="0" fontId="35" fillId="0" borderId="7" xfId="0" applyFont="1" applyBorder="1" applyAlignment="1">
      <alignment horizontal="center" vertical="center"/>
    </xf>
    <xf numFmtId="0" fontId="35" fillId="11" borderId="5" xfId="0" applyFont="1" applyFill="1" applyBorder="1" applyAlignment="1">
      <alignment horizontal="center" vertical="center"/>
    </xf>
    <xf numFmtId="0" fontId="35" fillId="11" borderId="7" xfId="0" applyFont="1" applyFill="1" applyBorder="1" applyAlignment="1">
      <alignment horizontal="center" vertical="center"/>
    </xf>
    <xf numFmtId="0" fontId="35" fillId="11" borderId="2" xfId="0" applyFont="1" applyFill="1" applyBorder="1"/>
    <xf numFmtId="0" fontId="0" fillId="11" borderId="2" xfId="0" applyFill="1" applyBorder="1"/>
    <xf numFmtId="0" fontId="0" fillId="11" borderId="66" xfId="0" applyFill="1" applyBorder="1"/>
    <xf numFmtId="0" fontId="34" fillId="0" borderId="67" xfId="0" applyFont="1" applyBorder="1" applyAlignment="1">
      <alignment horizontal="center" vertical="center" wrapText="1"/>
    </xf>
    <xf numFmtId="0" fontId="35" fillId="0" borderId="68" xfId="0" applyFont="1" applyBorder="1" applyAlignment="1">
      <alignment horizontal="center" vertical="center"/>
    </xf>
    <xf numFmtId="0" fontId="35" fillId="0" borderId="69" xfId="0" applyFont="1" applyBorder="1"/>
    <xf numFmtId="0" fontId="0" fillId="0" borderId="69" xfId="0" applyBorder="1"/>
    <xf numFmtId="0" fontId="0" fillId="0" borderId="7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12" borderId="2" xfId="0" applyFill="1" applyBorder="1"/>
    <xf numFmtId="0" fontId="36" fillId="12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5" fillId="12" borderId="2" xfId="0" applyFont="1" applyFill="1" applyBorder="1" applyAlignment="1">
      <alignment vertical="top" wrapText="1"/>
    </xf>
    <xf numFmtId="0" fontId="37" fillId="0" borderId="2" xfId="0" applyFont="1" applyBorder="1" applyAlignment="1">
      <alignment vertical="top" wrapText="1"/>
    </xf>
    <xf numFmtId="0" fontId="0" fillId="6" borderId="2" xfId="0" applyFont="1" applyFill="1" applyBorder="1" applyAlignment="1">
      <alignment vertical="top" wrapText="1"/>
    </xf>
    <xf numFmtId="0" fontId="0" fillId="6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8" fillId="0" borderId="0" xfId="0" applyFont="1"/>
    <xf numFmtId="0" fontId="38" fillId="0" borderId="0" xfId="0" applyFont="1" applyAlignment="1">
      <alignment vertical="top" wrapText="1"/>
    </xf>
    <xf numFmtId="0" fontId="11" fillId="0" borderId="0" xfId="2" applyFont="1" applyBorder="1" applyAlignment="1" quotePrefix="1">
      <alignment horizontal="center" vertical="center" wrapText="1"/>
    </xf>
    <xf numFmtId="0" fontId="11" fillId="0" borderId="8" xfId="2" applyFont="1" applyBorder="1" applyAlignment="1" quotePrefix="1">
      <alignment horizontal="center" vertical="center" wrapText="1"/>
    </xf>
    <xf numFmtId="0" fontId="0" fillId="0" borderId="3" xfId="0" applyBorder="1" applyAlignment="1" quotePrefix="1">
      <alignment horizontal="center"/>
    </xf>
    <xf numFmtId="0" fontId="0" fillId="0" borderId="2" xfId="0" applyBorder="1" applyAlignment="1" quotePrefix="1">
      <alignment horizontal="center"/>
    </xf>
    <xf numFmtId="0" fontId="0" fillId="0" borderId="2" xfId="0" applyBorder="1" quotePrefix="1"/>
  </cellXfs>
  <cellStyles count="57">
    <cellStyle name="常规" xfId="0" builtinId="0"/>
    <cellStyle name="常规_10AW核价-润懋(35款已核，单耗未减)" xfId="1"/>
    <cellStyle name="S10" xfId="2"/>
    <cellStyle name="S13" xfId="3"/>
    <cellStyle name="常规 10 10" xfId="4"/>
    <cellStyle name="常规 4" xfId="5"/>
    <cellStyle name="常规 2" xfId="6"/>
    <cellStyle name="常规 40" xfId="7"/>
    <cellStyle name="60% - 强调文字颜色 6" xfId="8" builtinId="52"/>
    <cellStyle name="20% - 强调文字颜色 4" xfId="9" builtinId="42"/>
    <cellStyle name="强调文字颜色 4" xfId="10" builtinId="41"/>
    <cellStyle name="输入" xfId="11" builtinId="20"/>
    <cellStyle name="40% - 强调文字颜色 3" xfId="12" builtinId="39"/>
    <cellStyle name="20% - 强调文字颜色 3" xfId="13" builtinId="38"/>
    <cellStyle name="货币" xfId="14" builtinId="4"/>
    <cellStyle name="强调文字颜色 3" xfId="15" builtinId="37"/>
    <cellStyle name="百分比" xfId="16" builtinId="5"/>
    <cellStyle name="60% - 强调文字颜色 2" xfId="17" builtinId="36"/>
    <cellStyle name="60% - 强调文字颜色 5" xfId="18" builtinId="48"/>
    <cellStyle name="强调文字颜色 2" xfId="19" builtinId="33"/>
    <cellStyle name="60% - 强调文字颜色 1" xfId="20" builtinId="32"/>
    <cellStyle name="60% - 强调文字颜色 4" xfId="21" builtinId="44"/>
    <cellStyle name="计算" xfId="22" builtinId="22"/>
    <cellStyle name="强调文字颜色 1" xfId="23" builtinId="29"/>
    <cellStyle name="适中" xfId="24" builtinId="28"/>
    <cellStyle name="20% - 强调文字颜色 5" xfId="25" builtinId="46"/>
    <cellStyle name="好" xfId="26" builtinId="26"/>
    <cellStyle name="20% - 强调文字颜色 1" xfId="27" builtinId="30"/>
    <cellStyle name="汇总" xfId="28" builtinId="25"/>
    <cellStyle name="差" xfId="29" builtinId="27"/>
    <cellStyle name="检查单元格" xfId="30" builtinId="23"/>
    <cellStyle name="输出" xfId="31" builtinId="21"/>
    <cellStyle name="标题 1" xfId="32" builtinId="16"/>
    <cellStyle name="解释性文本" xfId="33" builtinId="53"/>
    <cellStyle name="20% - 强调文字颜色 2" xfId="34" builtinId="34"/>
    <cellStyle name="标题 4" xfId="35" builtinId="19"/>
    <cellStyle name="货币[0]" xfId="36" builtinId="7"/>
    <cellStyle name="40% - 强调文字颜色 4" xfId="37" builtinId="43"/>
    <cellStyle name="千位分隔" xfId="38" builtinId="3"/>
    <cellStyle name="已访问的超链接" xfId="39" builtinId="9"/>
    <cellStyle name="标题" xfId="40" builtinId="15"/>
    <cellStyle name="40% - 强调文字颜色 2" xfId="41" builtinId="35"/>
    <cellStyle name="警告文本" xfId="42" builtinId="11"/>
    <cellStyle name="60% - 强调文字颜色 3" xfId="43" builtinId="40"/>
    <cellStyle name="注释" xfId="44" builtinId="10"/>
    <cellStyle name="20% - 强调文字颜色 6" xfId="45" builtinId="50"/>
    <cellStyle name="强调文字颜色 5" xfId="46" builtinId="45"/>
    <cellStyle name="40% - 强调文字颜色 6" xfId="47" builtinId="51"/>
    <cellStyle name="超链接" xfId="48" builtinId="8"/>
    <cellStyle name="千位分隔[0]" xfId="49" builtinId="6"/>
    <cellStyle name="标题 2" xfId="50" builtinId="17"/>
    <cellStyle name="40% - 强调文字颜色 5" xfId="51" builtinId="47"/>
    <cellStyle name="标题 3" xfId="52" builtinId="18"/>
    <cellStyle name="强调文字颜色 6" xfId="53" builtinId="49"/>
    <cellStyle name="40% - 强调文字颜色 1" xfId="54" builtinId="31"/>
    <cellStyle name="常规 3" xfId="55"/>
    <cellStyle name="链接单元格" xfId="56" builtinId="2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03070" y="252666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85211085" y="109315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66725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6837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49935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03070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85211085" y="10931525"/>
              <a:ext cx="393700" cy="2457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94525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667250" y="2247900"/>
              <a:ext cx="393700" cy="278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93255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68375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84593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486650" y="2184400"/>
              <a:ext cx="393700" cy="405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85863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3775" y="34423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3775" y="36658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1577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284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91985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907155" y="342963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66725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66725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87133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512050" y="36531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871335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51205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0</xdr:colOff>
          <xdr:row>6</xdr:row>
          <xdr:rowOff>191770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6909435" y="1400810"/>
              <a:ext cx="386715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6909435" y="1624330"/>
              <a:ext cx="386715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0</xdr:colOff>
          <xdr:row>5</xdr:row>
          <xdr:rowOff>190500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6909435" y="1187450"/>
              <a:ext cx="38671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101600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6896735" y="925830"/>
              <a:ext cx="393700" cy="1498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146050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6884035" y="715010"/>
              <a:ext cx="39370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133350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486650" y="676910"/>
              <a:ext cx="393700" cy="2171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117475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499350" y="913130"/>
              <a:ext cx="393700" cy="1784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5</xdr:row>
          <xdr:rowOff>193675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512050" y="11874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6</xdr:row>
          <xdr:rowOff>194945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512050" y="1400810"/>
              <a:ext cx="393700" cy="1949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512050" y="162433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0307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6837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94525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66725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782945" y="275018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3775" y="98386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377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2847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28470" y="98259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7065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5795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64185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64185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87133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512050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85863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51205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78294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78294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8441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84416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499350" y="2666365"/>
              <a:ext cx="393700" cy="370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845935" y="275018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782945" y="252666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782945" y="230314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78294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28470" y="7415530"/>
              <a:ext cx="393700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63165" y="74155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247650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67280" y="6642100"/>
          <a:ext cx="40132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247650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16480" y="2959100"/>
          <a:ext cx="4064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247650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40280" y="2959100"/>
          <a:ext cx="41402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247650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67280" y="3327400"/>
          <a:ext cx="40132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247650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67280" y="6642100"/>
          <a:ext cx="40132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7929352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592955" y="21412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3</xdr:col>
          <xdr:colOff>0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97685" y="1974850"/>
              <a:ext cx="398145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7929352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3</xdr:col>
          <xdr:colOff>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90700" y="2211705"/>
              <a:ext cx="40513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3979545" y="1963420"/>
              <a:ext cx="3606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598670" y="19253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3973830" y="2207260"/>
              <a:ext cx="3606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2</xdr:col>
          <xdr:colOff>0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22045" y="1974215"/>
              <a:ext cx="36258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27760" y="2214245"/>
              <a:ext cx="3721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6825615" y="1971040"/>
              <a:ext cx="3606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11</xdr:col>
          <xdr:colOff>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494270" y="1942465"/>
              <a:ext cx="40005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6825615" y="2202180"/>
              <a:ext cx="3606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11</xdr:col>
          <xdr:colOff>0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499985" y="2146300"/>
              <a:ext cx="394335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10</xdr:col>
          <xdr:colOff>0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6777355" y="681355"/>
              <a:ext cx="405765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11</xdr:col>
          <xdr:colOff>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519670" y="731520"/>
              <a:ext cx="37465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10</xdr:col>
          <xdr:colOff>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6784340" y="885190"/>
              <a:ext cx="3987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506970" y="879475"/>
              <a:ext cx="3911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675130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386330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7663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6393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66243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66243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3821430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382143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53263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51993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668782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386320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667512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38632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64642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64642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79273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79273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64642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0</xdr:row>
      <xdr:rowOff>0</xdr:rowOff>
    </xdr:from>
    <xdr:to>
      <xdr:col>8</xdr:col>
      <xdr:colOff>546100</xdr:colOff>
      <xdr:row>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67280" y="0"/>
          <a:ext cx="40335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8</xdr:col>
      <xdr:colOff>546100</xdr:colOff>
      <xdr:row>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16480" y="0"/>
          <a:ext cx="40843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8</xdr:col>
      <xdr:colOff>546100</xdr:colOff>
      <xdr:row>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40280" y="0"/>
          <a:ext cx="41605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8</xdr:col>
      <xdr:colOff>546100</xdr:colOff>
      <xdr:row>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67280" y="0"/>
          <a:ext cx="40335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8</xdr:col>
      <xdr:colOff>546100</xdr:colOff>
      <xdr:row>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67280" y="0"/>
          <a:ext cx="40335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8</xdr:col>
      <xdr:colOff>546100</xdr:colOff>
      <xdr:row>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67280" y="0"/>
          <a:ext cx="40335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8</xdr:col>
      <xdr:colOff>546100</xdr:colOff>
      <xdr:row>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16480" y="0"/>
          <a:ext cx="40843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8</xdr:col>
      <xdr:colOff>546100</xdr:colOff>
      <xdr:row>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40280" y="0"/>
          <a:ext cx="41605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8</xdr:col>
      <xdr:colOff>546100</xdr:colOff>
      <xdr:row>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67280" y="0"/>
          <a:ext cx="40335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8</xdr:col>
      <xdr:colOff>546100</xdr:colOff>
      <xdr:row>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67280" y="0"/>
          <a:ext cx="40335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14</xdr:row>
      <xdr:rowOff>0</xdr:rowOff>
    </xdr:from>
    <xdr:to>
      <xdr:col>7</xdr:col>
      <xdr:colOff>777875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703705" y="4622800"/>
          <a:ext cx="40487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8</xdr:row>
      <xdr:rowOff>0</xdr:rowOff>
    </xdr:from>
    <xdr:to>
      <xdr:col>7</xdr:col>
      <xdr:colOff>777875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652905" y="2641600"/>
          <a:ext cx="40995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8</xdr:row>
      <xdr:rowOff>0</xdr:rowOff>
    </xdr:from>
    <xdr:to>
      <xdr:col>7</xdr:col>
      <xdr:colOff>777875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576705" y="2641600"/>
          <a:ext cx="41757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9</xdr:row>
      <xdr:rowOff>0</xdr:rowOff>
    </xdr:from>
    <xdr:to>
      <xdr:col>7</xdr:col>
      <xdr:colOff>777875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703705" y="2971800"/>
          <a:ext cx="40487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14</xdr:row>
      <xdr:rowOff>0</xdr:rowOff>
    </xdr:from>
    <xdr:to>
      <xdr:col>7</xdr:col>
      <xdr:colOff>777875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703705" y="4622800"/>
          <a:ext cx="40487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50390" y="2596515"/>
              <a:ext cx="741045" cy="256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21105" y="8768080"/>
              <a:ext cx="33718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74295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51890" y="1675765"/>
              <a:ext cx="354965" cy="3575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247515" y="87680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613400" y="87680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915785" y="878078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63090" y="3076575"/>
              <a:ext cx="741045" cy="2330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3830320" y="2596515"/>
              <a:ext cx="366395" cy="256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615815" y="2469515"/>
              <a:ext cx="586740" cy="459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615815" y="2693035"/>
              <a:ext cx="586740" cy="4343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3830320" y="3043555"/>
              <a:ext cx="366395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615815" y="2941955"/>
              <a:ext cx="586740" cy="3676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271385" y="2456815"/>
              <a:ext cx="355600" cy="4724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271385" y="2693035"/>
              <a:ext cx="355600" cy="4343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473825" y="3043555"/>
              <a:ext cx="37846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271385" y="2878455"/>
              <a:ext cx="355600" cy="570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334125" y="1282065"/>
              <a:ext cx="393700" cy="2393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080885" y="83502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080885" y="105854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50390" y="1958975"/>
              <a:ext cx="741045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64435" y="1971675"/>
              <a:ext cx="54864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64435" y="2195195"/>
              <a:ext cx="54864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203575" y="1735455"/>
              <a:ext cx="728345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66035" y="1735455"/>
              <a:ext cx="61214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3944620" y="1735455"/>
              <a:ext cx="290195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75535" y="52724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473825" y="2629535"/>
              <a:ext cx="37846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473825" y="2853055"/>
              <a:ext cx="37846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080885" y="1282065"/>
              <a:ext cx="393700" cy="2393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334125" y="105854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334125" y="83502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95375" y="2788920"/>
              <a:ext cx="462915" cy="3384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59890" y="5048885"/>
              <a:ext cx="982345" cy="7639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50390" y="2781935"/>
              <a:ext cx="741045" cy="294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85850" y="3041650"/>
              <a:ext cx="578485" cy="278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81405" y="2583815"/>
              <a:ext cx="578485" cy="294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804920" y="2794635"/>
              <a:ext cx="645795" cy="294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57785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94205" y="1654810"/>
              <a:ext cx="362585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857375" y="2150745"/>
              <a:ext cx="362585" cy="2787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0</xdr:row>
      <xdr:rowOff>0</xdr:rowOff>
    </xdr:from>
    <xdr:to>
      <xdr:col>9</xdr:col>
      <xdr:colOff>107950</xdr:colOff>
      <xdr:row>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67280" y="0"/>
          <a:ext cx="400431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107950</xdr:colOff>
      <xdr:row>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16480" y="0"/>
          <a:ext cx="405511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107950</xdr:colOff>
      <xdr:row>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40280" y="0"/>
          <a:ext cx="413131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107950</xdr:colOff>
      <xdr:row>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67280" y="0"/>
          <a:ext cx="400431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107950</xdr:colOff>
      <xdr:row>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67280" y="0"/>
          <a:ext cx="400431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14</xdr:row>
      <xdr:rowOff>0</xdr:rowOff>
    </xdr:from>
    <xdr:to>
      <xdr:col>8</xdr:col>
      <xdr:colOff>149225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703705" y="4622800"/>
          <a:ext cx="4006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8</xdr:row>
      <xdr:rowOff>0</xdr:rowOff>
    </xdr:from>
    <xdr:to>
      <xdr:col>8</xdr:col>
      <xdr:colOff>149225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652905" y="2641600"/>
          <a:ext cx="4057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8</xdr:row>
      <xdr:rowOff>0</xdr:rowOff>
    </xdr:from>
    <xdr:to>
      <xdr:col>8</xdr:col>
      <xdr:colOff>149225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576705" y="2641600"/>
          <a:ext cx="4133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9</xdr:row>
      <xdr:rowOff>0</xdr:rowOff>
    </xdr:from>
    <xdr:to>
      <xdr:col>8</xdr:col>
      <xdr:colOff>149225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703705" y="2971800"/>
          <a:ext cx="4006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14</xdr:row>
      <xdr:rowOff>0</xdr:rowOff>
    </xdr:from>
    <xdr:to>
      <xdr:col>8</xdr:col>
      <xdr:colOff>149225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703705" y="4622800"/>
          <a:ext cx="4006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16" workbookViewId="0">
      <selection activeCell="C21" sqref="C21"/>
    </sheetView>
  </sheetViews>
  <sheetFormatPr defaultColWidth="11" defaultRowHeight="17.6" outlineLevelCol="1"/>
  <cols>
    <col min="1" max="1" width="5.5" customWidth="1"/>
    <col min="2" max="2" width="96.3303571428571" style="376" customWidth="1"/>
    <col min="3" max="3" width="10.1696428571429" customWidth="1"/>
  </cols>
  <sheetData>
    <row r="1" ht="21" customHeight="1" spans="1:2">
      <c r="A1" s="377"/>
      <c r="B1" s="378" t="s">
        <v>0</v>
      </c>
    </row>
    <row r="2" ht="18" spans="1:2">
      <c r="A2" s="7">
        <v>1</v>
      </c>
      <c r="B2" s="379" t="s">
        <v>1</v>
      </c>
    </row>
    <row r="3" ht="18" spans="1:2">
      <c r="A3" s="7">
        <v>2</v>
      </c>
      <c r="B3" s="379" t="s">
        <v>2</v>
      </c>
    </row>
    <row r="4" ht="18" spans="1:2">
      <c r="A4" s="7">
        <v>3</v>
      </c>
      <c r="B4" s="379" t="s">
        <v>3</v>
      </c>
    </row>
    <row r="5" ht="18" spans="1:2">
      <c r="A5" s="7">
        <v>4</v>
      </c>
      <c r="B5" s="379" t="s">
        <v>4</v>
      </c>
    </row>
    <row r="6" ht="18" spans="1:2">
      <c r="A6" s="7">
        <v>5</v>
      </c>
      <c r="B6" s="379" t="s">
        <v>5</v>
      </c>
    </row>
    <row r="7" ht="18" spans="1:2">
      <c r="A7" s="7">
        <v>6</v>
      </c>
      <c r="B7" s="379" t="s">
        <v>6</v>
      </c>
    </row>
    <row r="8" s="375" customFormat="1" ht="15" customHeight="1" spans="1:2">
      <c r="A8" s="380">
        <v>7</v>
      </c>
      <c r="B8" s="381" t="s">
        <v>7</v>
      </c>
    </row>
    <row r="9" ht="19" customHeight="1" spans="1:2">
      <c r="A9" s="377"/>
      <c r="B9" s="382" t="s">
        <v>8</v>
      </c>
    </row>
    <row r="10" ht="16" customHeight="1" spans="1:2">
      <c r="A10" s="7">
        <v>1</v>
      </c>
      <c r="B10" s="383" t="s">
        <v>9</v>
      </c>
    </row>
    <row r="11" ht="18" spans="1:2">
      <c r="A11" s="7">
        <v>2</v>
      </c>
      <c r="B11" s="379" t="s">
        <v>10</v>
      </c>
    </row>
    <row r="12" ht="36" spans="1:2">
      <c r="A12" s="7">
        <v>3</v>
      </c>
      <c r="B12" s="384" t="s">
        <v>11</v>
      </c>
    </row>
    <row r="13" ht="18" spans="1:2">
      <c r="A13" s="7">
        <v>4</v>
      </c>
      <c r="B13" s="385" t="s">
        <v>12</v>
      </c>
    </row>
    <row r="14" ht="18" spans="1:2">
      <c r="A14" s="7">
        <v>5</v>
      </c>
      <c r="B14" s="385" t="s">
        <v>13</v>
      </c>
    </row>
    <row r="15" ht="18" spans="1:2">
      <c r="A15" s="7">
        <v>6</v>
      </c>
      <c r="B15" s="385" t="s">
        <v>14</v>
      </c>
    </row>
    <row r="16" ht="18" spans="1:2">
      <c r="A16" s="7">
        <v>7</v>
      </c>
      <c r="B16" s="385" t="s">
        <v>15</v>
      </c>
    </row>
    <row r="17" ht="18" spans="1:2">
      <c r="A17" s="7">
        <v>8</v>
      </c>
      <c r="B17" s="385" t="s">
        <v>16</v>
      </c>
    </row>
    <row r="18" ht="18" spans="1:2">
      <c r="A18" s="7">
        <v>9</v>
      </c>
      <c r="B18" s="379" t="s">
        <v>17</v>
      </c>
    </row>
    <row r="19" spans="1:2">
      <c r="A19" s="7"/>
      <c r="B19" s="379"/>
    </row>
    <row r="20" ht="24" spans="1:2">
      <c r="A20" s="377"/>
      <c r="B20" s="378" t="s">
        <v>18</v>
      </c>
    </row>
    <row r="21" ht="18" spans="1:2">
      <c r="A21" s="7">
        <v>1</v>
      </c>
      <c r="B21" s="386" t="s">
        <v>19</v>
      </c>
    </row>
    <row r="22" ht="18" spans="1:2">
      <c r="A22" s="7">
        <v>2</v>
      </c>
      <c r="B22" s="379" t="s">
        <v>20</v>
      </c>
    </row>
    <row r="23" ht="18" spans="1:2">
      <c r="A23" s="7">
        <v>3</v>
      </c>
      <c r="B23" s="379" t="s">
        <v>21</v>
      </c>
    </row>
    <row r="24" ht="18" spans="1:2">
      <c r="A24" s="7">
        <v>4</v>
      </c>
      <c r="B24" s="379" t="s">
        <v>22</v>
      </c>
    </row>
    <row r="25" ht="36" spans="1:2">
      <c r="A25" s="7">
        <v>5</v>
      </c>
      <c r="B25" s="385" t="s">
        <v>23</v>
      </c>
    </row>
    <row r="26" ht="18" spans="1:2">
      <c r="A26" s="7">
        <v>6</v>
      </c>
      <c r="B26" s="385" t="s">
        <v>24</v>
      </c>
    </row>
    <row r="27" customFormat="1" ht="18" spans="1:2">
      <c r="A27" s="7">
        <v>7</v>
      </c>
      <c r="B27" s="379" t="s">
        <v>25</v>
      </c>
    </row>
    <row r="28" spans="1:2">
      <c r="A28" s="7"/>
      <c r="B28" s="379"/>
    </row>
    <row r="29" ht="24" spans="1:2">
      <c r="A29" s="377"/>
      <c r="B29" s="378" t="s">
        <v>26</v>
      </c>
    </row>
    <row r="30" ht="18" spans="1:2">
      <c r="A30" s="7">
        <v>1</v>
      </c>
      <c r="B30" s="386" t="s">
        <v>27</v>
      </c>
    </row>
    <row r="31" ht="18" spans="1:2">
      <c r="A31" s="7">
        <v>2</v>
      </c>
      <c r="B31" s="379" t="s">
        <v>28</v>
      </c>
    </row>
    <row r="32" ht="18" spans="1:2">
      <c r="A32" s="7">
        <v>3</v>
      </c>
      <c r="B32" s="379" t="s">
        <v>29</v>
      </c>
    </row>
    <row r="33" ht="36" spans="1:2">
      <c r="A33" s="7">
        <v>4</v>
      </c>
      <c r="B33" s="379" t="s">
        <v>30</v>
      </c>
    </row>
    <row r="34" ht="18" spans="1:2">
      <c r="A34" s="7">
        <v>5</v>
      </c>
      <c r="B34" s="379" t="s">
        <v>31</v>
      </c>
    </row>
    <row r="35" ht="18" spans="1:2">
      <c r="A35" s="7">
        <v>6</v>
      </c>
      <c r="B35" s="379" t="s">
        <v>32</v>
      </c>
    </row>
    <row r="36" customFormat="1" ht="18" spans="1:2">
      <c r="A36" s="7">
        <v>7</v>
      </c>
      <c r="B36" s="379" t="s">
        <v>33</v>
      </c>
    </row>
    <row r="37" spans="1:2">
      <c r="A37" s="7"/>
      <c r="B37" s="379"/>
    </row>
    <row r="39" spans="1:2">
      <c r="A39" s="387" t="s">
        <v>34</v>
      </c>
      <c r="B39" s="38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F16" sqref="F16"/>
    </sheetView>
  </sheetViews>
  <sheetFormatPr defaultColWidth="9" defaultRowHeight="17.6"/>
  <cols>
    <col min="1" max="2" width="7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10" width="10" customWidth="1"/>
    <col min="11" max="11" width="9.16964285714286" customWidth="1"/>
    <col min="12" max="13" width="10.6696428571429" customWidth="1"/>
  </cols>
  <sheetData>
    <row r="1" ht="25.2" spans="1:13">
      <c r="A1" s="3" t="s">
        <v>286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4.4" spans="1:13">
      <c r="A2" s="4" t="s">
        <v>263</v>
      </c>
      <c r="B2" s="5" t="s">
        <v>268</v>
      </c>
      <c r="C2" s="5" t="s">
        <v>264</v>
      </c>
      <c r="D2" s="5" t="s">
        <v>265</v>
      </c>
      <c r="E2" s="5" t="s">
        <v>266</v>
      </c>
      <c r="F2" s="5" t="s">
        <v>267</v>
      </c>
      <c r="G2" s="4" t="s">
        <v>287</v>
      </c>
      <c r="H2" s="4"/>
      <c r="I2" s="4" t="s">
        <v>288</v>
      </c>
      <c r="J2" s="4"/>
      <c r="K2" s="15" t="s">
        <v>289</v>
      </c>
      <c r="L2" s="47" t="s">
        <v>290</v>
      </c>
      <c r="M2" s="18" t="s">
        <v>291</v>
      </c>
    </row>
    <row r="3" s="1" customFormat="1" ht="14.4" spans="1:13">
      <c r="A3" s="4"/>
      <c r="B3" s="6"/>
      <c r="C3" s="6"/>
      <c r="D3" s="6"/>
      <c r="E3" s="6"/>
      <c r="F3" s="6"/>
      <c r="G3" s="4" t="s">
        <v>292</v>
      </c>
      <c r="H3" s="4" t="s">
        <v>293</v>
      </c>
      <c r="I3" s="4" t="s">
        <v>292</v>
      </c>
      <c r="J3" s="4" t="s">
        <v>293</v>
      </c>
      <c r="K3" s="16"/>
      <c r="L3" s="48"/>
      <c r="M3" s="19"/>
    </row>
    <row r="4" spans="1:13">
      <c r="A4" s="7">
        <v>1</v>
      </c>
      <c r="B4" s="43"/>
      <c r="C4" s="8"/>
      <c r="D4" s="8"/>
      <c r="E4" s="39"/>
      <c r="F4" s="8"/>
      <c r="G4" s="8">
        <v>0.2</v>
      </c>
      <c r="H4" s="8">
        <v>0.2</v>
      </c>
      <c r="I4" s="8">
        <v>0.3</v>
      </c>
      <c r="J4" s="8">
        <v>0.5</v>
      </c>
      <c r="K4" s="8">
        <f t="shared" ref="K4:K9" si="0">SUM(G4:J4)</f>
        <v>1.2</v>
      </c>
      <c r="L4" s="8" t="s">
        <v>294</v>
      </c>
      <c r="M4" s="8" t="s">
        <v>280</v>
      </c>
    </row>
    <row r="5" spans="1:13">
      <c r="A5" s="7">
        <v>2</v>
      </c>
      <c r="B5" s="44"/>
      <c r="C5" s="8"/>
      <c r="D5" s="8"/>
      <c r="E5" s="40"/>
      <c r="F5" s="8"/>
      <c r="G5" s="8">
        <v>0.3</v>
      </c>
      <c r="H5" s="8">
        <v>0.2</v>
      </c>
      <c r="I5" s="8">
        <v>0.5</v>
      </c>
      <c r="J5" s="8">
        <v>0.5</v>
      </c>
      <c r="K5" s="8">
        <f t="shared" si="0"/>
        <v>1.5</v>
      </c>
      <c r="L5" s="8" t="s">
        <v>294</v>
      </c>
      <c r="M5" s="8" t="s">
        <v>280</v>
      </c>
    </row>
    <row r="6" ht="21" spans="1:13">
      <c r="A6" s="7">
        <v>3</v>
      </c>
      <c r="B6" s="389" t="s">
        <v>279</v>
      </c>
      <c r="C6" s="8">
        <v>20</v>
      </c>
      <c r="D6" s="8" t="s">
        <v>281</v>
      </c>
      <c r="E6" s="21" t="s">
        <v>282</v>
      </c>
      <c r="F6" s="8" t="s">
        <v>60</v>
      </c>
      <c r="G6" s="8">
        <v>0.2</v>
      </c>
      <c r="H6" s="8">
        <v>0.2</v>
      </c>
      <c r="I6" s="8">
        <v>0.2</v>
      </c>
      <c r="J6" s="8">
        <v>0.5</v>
      </c>
      <c r="K6" s="8">
        <f t="shared" si="0"/>
        <v>1.1</v>
      </c>
      <c r="L6" s="8" t="s">
        <v>294</v>
      </c>
      <c r="M6" s="8" t="s">
        <v>280</v>
      </c>
    </row>
    <row r="7" spans="1:13">
      <c r="A7" s="7"/>
      <c r="B7" s="44"/>
      <c r="C7" s="8"/>
      <c r="D7" s="8"/>
      <c r="E7" s="23"/>
      <c r="F7" s="8"/>
      <c r="G7" s="8"/>
      <c r="H7" s="8"/>
      <c r="I7" s="8"/>
      <c r="J7" s="8"/>
      <c r="K7" s="8"/>
      <c r="L7" s="8"/>
      <c r="M7" s="8"/>
    </row>
    <row r="8" spans="1:13">
      <c r="A8" s="7"/>
      <c r="B8" s="43"/>
      <c r="C8" s="8"/>
      <c r="D8" s="8"/>
      <c r="E8" s="22"/>
      <c r="F8" s="8"/>
      <c r="G8" s="8"/>
      <c r="H8" s="8"/>
      <c r="I8" s="8"/>
      <c r="J8" s="8"/>
      <c r="K8" s="7"/>
      <c r="L8" s="8"/>
      <c r="M8" s="7"/>
    </row>
    <row r="9" spans="1:13">
      <c r="A9" s="7"/>
      <c r="B9" s="44"/>
      <c r="C9" s="8"/>
      <c r="D9" s="8"/>
      <c r="E9" s="46"/>
      <c r="F9" s="8"/>
      <c r="G9" s="8"/>
      <c r="H9" s="8"/>
      <c r="I9" s="8"/>
      <c r="J9" s="8"/>
      <c r="K9" s="7"/>
      <c r="L9" s="8"/>
      <c r="M9" s="7"/>
    </row>
    <row r="10" spans="1:1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="2" customFormat="1" ht="20.4" spans="1:13">
      <c r="A12" s="10" t="s">
        <v>283</v>
      </c>
      <c r="B12" s="11"/>
      <c r="C12" s="11"/>
      <c r="D12" s="11"/>
      <c r="E12" s="12"/>
      <c r="F12" s="17"/>
      <c r="G12" s="24"/>
      <c r="H12" s="10" t="s">
        <v>295</v>
      </c>
      <c r="I12" s="11"/>
      <c r="J12" s="11"/>
      <c r="K12" s="12"/>
      <c r="L12" s="49"/>
      <c r="M12" s="20"/>
    </row>
    <row r="13" spans="1:13">
      <c r="A13" s="45" t="s">
        <v>296</v>
      </c>
      <c r="B13" s="45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6"/>
  <sheetViews>
    <sheetView zoomScale="125" zoomScaleNormal="125" workbookViewId="0">
      <selection activeCell="F14" sqref="F14"/>
    </sheetView>
  </sheetViews>
  <sheetFormatPr defaultColWidth="9" defaultRowHeight="17.6"/>
  <cols>
    <col min="1" max="2" width="8.66964285714286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7.5" customWidth="1"/>
    <col min="8" max="9" width="6.33035714285714" customWidth="1"/>
    <col min="10" max="20" width="8.16964285714286" customWidth="1"/>
    <col min="21" max="21" width="7.83035714285714" customWidth="1"/>
    <col min="22" max="22" width="7" customWidth="1"/>
    <col min="23" max="23" width="8.5" customWidth="1"/>
  </cols>
  <sheetData>
    <row r="1" ht="25.2" spans="1:23">
      <c r="A1" s="3" t="s">
        <v>297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298</v>
      </c>
      <c r="B2" s="5" t="s">
        <v>268</v>
      </c>
      <c r="C2" s="5" t="s">
        <v>264</v>
      </c>
      <c r="D2" s="5" t="s">
        <v>265</v>
      </c>
      <c r="E2" s="5" t="s">
        <v>266</v>
      </c>
      <c r="F2" s="5" t="s">
        <v>267</v>
      </c>
      <c r="G2" s="37" t="s">
        <v>299</v>
      </c>
      <c r="H2" s="38"/>
      <c r="I2" s="41"/>
      <c r="J2" s="37" t="s">
        <v>300</v>
      </c>
      <c r="K2" s="38"/>
      <c r="L2" s="41"/>
      <c r="M2" s="37" t="s">
        <v>301</v>
      </c>
      <c r="N2" s="38"/>
      <c r="O2" s="41"/>
      <c r="P2" s="37" t="s">
        <v>302</v>
      </c>
      <c r="Q2" s="38"/>
      <c r="R2" s="41"/>
      <c r="S2" s="38" t="s">
        <v>303</v>
      </c>
      <c r="T2" s="38"/>
      <c r="U2" s="41"/>
      <c r="V2" s="26" t="s">
        <v>304</v>
      </c>
      <c r="W2" s="26" t="s">
        <v>277</v>
      </c>
    </row>
    <row r="3" s="1" customFormat="1" ht="14.4" spans="1:23">
      <c r="A3" s="6"/>
      <c r="B3" s="30"/>
      <c r="C3" s="30"/>
      <c r="D3" s="30"/>
      <c r="E3" s="30"/>
      <c r="F3" s="30"/>
      <c r="G3" s="4" t="s">
        <v>305</v>
      </c>
      <c r="H3" s="4" t="s">
        <v>65</v>
      </c>
      <c r="I3" s="4" t="s">
        <v>268</v>
      </c>
      <c r="J3" s="4" t="s">
        <v>305</v>
      </c>
      <c r="K3" s="4" t="s">
        <v>65</v>
      </c>
      <c r="L3" s="4" t="s">
        <v>268</v>
      </c>
      <c r="M3" s="4" t="s">
        <v>305</v>
      </c>
      <c r="N3" s="4" t="s">
        <v>65</v>
      </c>
      <c r="O3" s="4" t="s">
        <v>268</v>
      </c>
      <c r="P3" s="4" t="s">
        <v>305</v>
      </c>
      <c r="Q3" s="4" t="s">
        <v>65</v>
      </c>
      <c r="R3" s="4" t="s">
        <v>268</v>
      </c>
      <c r="S3" s="4" t="s">
        <v>305</v>
      </c>
      <c r="T3" s="4" t="s">
        <v>65</v>
      </c>
      <c r="U3" s="4" t="s">
        <v>268</v>
      </c>
      <c r="V3" s="42"/>
      <c r="W3" s="42"/>
    </row>
    <row r="4" spans="1:23">
      <c r="A4" s="31" t="s">
        <v>306</v>
      </c>
      <c r="B4" s="391" t="s">
        <v>279</v>
      </c>
      <c r="C4" s="8"/>
      <c r="D4" s="8"/>
      <c r="E4" s="39"/>
      <c r="F4" s="32" t="s">
        <v>60</v>
      </c>
      <c r="G4" s="392" t="s">
        <v>307</v>
      </c>
      <c r="H4" s="392" t="s">
        <v>308</v>
      </c>
      <c r="I4" s="392" t="s">
        <v>309</v>
      </c>
      <c r="J4" s="392" t="s">
        <v>310</v>
      </c>
      <c r="K4" s="8" t="s">
        <v>311</v>
      </c>
      <c r="L4" s="392" t="s">
        <v>312</v>
      </c>
      <c r="M4" s="392" t="s">
        <v>313</v>
      </c>
      <c r="N4" s="392" t="s">
        <v>314</v>
      </c>
      <c r="O4" s="392" t="s">
        <v>315</v>
      </c>
      <c r="P4" s="8"/>
      <c r="Q4" s="8"/>
      <c r="R4" s="8"/>
      <c r="S4" s="8"/>
      <c r="T4" s="8"/>
      <c r="U4" s="8"/>
      <c r="V4" s="8"/>
      <c r="W4" s="8"/>
    </row>
    <row r="5" spans="1:23">
      <c r="A5" s="33"/>
      <c r="B5" s="34"/>
      <c r="C5" s="8"/>
      <c r="D5" s="8"/>
      <c r="E5" s="40"/>
      <c r="F5" s="34"/>
      <c r="G5" s="37" t="s">
        <v>316</v>
      </c>
      <c r="H5" s="38"/>
      <c r="I5" s="41"/>
      <c r="J5" s="37" t="s">
        <v>317</v>
      </c>
      <c r="K5" s="38"/>
      <c r="L5" s="41"/>
      <c r="M5" s="37" t="s">
        <v>318</v>
      </c>
      <c r="N5" s="38"/>
      <c r="O5" s="41"/>
      <c r="P5" s="37" t="s">
        <v>319</v>
      </c>
      <c r="Q5" s="38"/>
      <c r="R5" s="41"/>
      <c r="S5" s="38" t="s">
        <v>320</v>
      </c>
      <c r="T5" s="38"/>
      <c r="U5" s="41"/>
      <c r="V5" s="8"/>
      <c r="W5" s="8"/>
    </row>
    <row r="6" ht="21" spans="1:23">
      <c r="A6" s="33"/>
      <c r="B6" s="34"/>
      <c r="C6" s="8">
        <v>20</v>
      </c>
      <c r="D6" s="8" t="s">
        <v>281</v>
      </c>
      <c r="E6" s="21" t="s">
        <v>282</v>
      </c>
      <c r="F6" s="34"/>
      <c r="G6" s="4" t="s">
        <v>305</v>
      </c>
      <c r="H6" s="4" t="s">
        <v>65</v>
      </c>
      <c r="I6" s="4" t="s">
        <v>268</v>
      </c>
      <c r="J6" s="4" t="s">
        <v>305</v>
      </c>
      <c r="K6" s="4" t="s">
        <v>65</v>
      </c>
      <c r="L6" s="4" t="s">
        <v>268</v>
      </c>
      <c r="M6" s="4" t="s">
        <v>305</v>
      </c>
      <c r="N6" s="4" t="s">
        <v>65</v>
      </c>
      <c r="O6" s="4" t="s">
        <v>268</v>
      </c>
      <c r="P6" s="4" t="s">
        <v>305</v>
      </c>
      <c r="Q6" s="4" t="s">
        <v>65</v>
      </c>
      <c r="R6" s="4" t="s">
        <v>268</v>
      </c>
      <c r="S6" s="4" t="s">
        <v>305</v>
      </c>
      <c r="T6" s="4" t="s">
        <v>65</v>
      </c>
      <c r="U6" s="4" t="s">
        <v>268</v>
      </c>
      <c r="V6" s="8"/>
      <c r="W6" s="8"/>
    </row>
    <row r="7" spans="1:23">
      <c r="A7" s="35"/>
      <c r="B7" s="36"/>
      <c r="C7" s="8"/>
      <c r="D7" s="8"/>
      <c r="E7" s="23"/>
      <c r="F7" s="36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32" t="s">
        <v>321</v>
      </c>
      <c r="B8" s="32"/>
      <c r="C8" s="32"/>
      <c r="D8" s="32"/>
      <c r="E8" s="32"/>
      <c r="F8" s="32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36"/>
      <c r="B9" s="36"/>
      <c r="C9" s="36"/>
      <c r="D9" s="36"/>
      <c r="E9" s="36"/>
      <c r="F9" s="36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32" t="s">
        <v>322</v>
      </c>
      <c r="B10" s="32"/>
      <c r="C10" s="32"/>
      <c r="D10" s="32"/>
      <c r="E10" s="32"/>
      <c r="F10" s="32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36"/>
      <c r="B11" s="36"/>
      <c r="C11" s="36"/>
      <c r="D11" s="36"/>
      <c r="E11" s="36"/>
      <c r="F11" s="36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>
      <c r="A12" s="32" t="s">
        <v>323</v>
      </c>
      <c r="B12" s="32"/>
      <c r="C12" s="32"/>
      <c r="D12" s="32"/>
      <c r="E12" s="32"/>
      <c r="F12" s="32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>
      <c r="A13" s="36"/>
      <c r="B13" s="36"/>
      <c r="C13" s="36"/>
      <c r="D13" s="36"/>
      <c r="E13" s="36"/>
      <c r="F13" s="36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="2" customFormat="1" ht="20.4" spans="1:23">
      <c r="A15" s="10" t="s">
        <v>283</v>
      </c>
      <c r="B15" s="11"/>
      <c r="C15" s="11"/>
      <c r="D15" s="11"/>
      <c r="E15" s="12"/>
      <c r="F15" s="17"/>
      <c r="G15" s="24"/>
      <c r="H15" s="29"/>
      <c r="I15" s="29"/>
      <c r="J15" s="10" t="s">
        <v>295</v>
      </c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2"/>
      <c r="V15" s="11"/>
      <c r="W15" s="20"/>
    </row>
    <row r="16" spans="1:23">
      <c r="A16" s="13" t="s">
        <v>324</v>
      </c>
      <c r="B16" s="13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5:E15"/>
    <mergeCell ref="F15:G15"/>
    <mergeCell ref="J15:U15"/>
    <mergeCell ref="A16:W16"/>
    <mergeCell ref="A2:A3"/>
    <mergeCell ref="A4:A7"/>
    <mergeCell ref="A8:A9"/>
    <mergeCell ref="A10:A11"/>
    <mergeCell ref="A12:A13"/>
    <mergeCell ref="B2:B3"/>
    <mergeCell ref="B4:B7"/>
    <mergeCell ref="B8:B9"/>
    <mergeCell ref="B10:B11"/>
    <mergeCell ref="B12:B13"/>
    <mergeCell ref="C2:C3"/>
    <mergeCell ref="C8:C9"/>
    <mergeCell ref="C10:C11"/>
    <mergeCell ref="C12:C13"/>
    <mergeCell ref="D2:D3"/>
    <mergeCell ref="D8:D9"/>
    <mergeCell ref="D10:D11"/>
    <mergeCell ref="D12:D13"/>
    <mergeCell ref="E2:E3"/>
    <mergeCell ref="E8:E9"/>
    <mergeCell ref="E10:E11"/>
    <mergeCell ref="E12:E13"/>
    <mergeCell ref="F2:F3"/>
    <mergeCell ref="F4:F7"/>
    <mergeCell ref="F8:F9"/>
    <mergeCell ref="F10:F11"/>
    <mergeCell ref="F12:F13"/>
    <mergeCell ref="V2:V3"/>
    <mergeCell ref="W2:W3"/>
  </mergeCells>
  <dataValidations count="1">
    <dataValidation type="list" allowBlank="1" showInputMessage="1" showErrorMessage="1" sqref="W1 W4:W7 W8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7.6"/>
  <cols>
    <col min="1" max="1" width="7" customWidth="1"/>
    <col min="2" max="2" width="8.33035714285714" customWidth="1"/>
    <col min="3" max="3" width="12.8303571428571" customWidth="1"/>
    <col min="4" max="4" width="9.83035714285714" customWidth="1"/>
    <col min="5" max="6" width="13.5" customWidth="1"/>
    <col min="7" max="7" width="11.6696428571429" customWidth="1"/>
    <col min="8" max="8" width="14" customWidth="1"/>
    <col min="9" max="9" width="11.5" customWidth="1"/>
    <col min="10" max="13" width="10" customWidth="1"/>
    <col min="14" max="14" width="10.6696428571429" customWidth="1"/>
  </cols>
  <sheetData>
    <row r="1" ht="25.2" spans="1:14">
      <c r="A1" s="3" t="s">
        <v>325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4.4" spans="1:14">
      <c r="A2" s="25" t="s">
        <v>326</v>
      </c>
      <c r="B2" s="26" t="s">
        <v>264</v>
      </c>
      <c r="C2" s="26" t="s">
        <v>265</v>
      </c>
      <c r="D2" s="26" t="s">
        <v>266</v>
      </c>
      <c r="E2" s="26" t="s">
        <v>267</v>
      </c>
      <c r="F2" s="26" t="s">
        <v>268</v>
      </c>
      <c r="G2" s="25" t="s">
        <v>327</v>
      </c>
      <c r="H2" s="25" t="s">
        <v>328</v>
      </c>
      <c r="I2" s="25" t="s">
        <v>329</v>
      </c>
      <c r="J2" s="25" t="s">
        <v>328</v>
      </c>
      <c r="K2" s="25" t="s">
        <v>330</v>
      </c>
      <c r="L2" s="25" t="s">
        <v>328</v>
      </c>
      <c r="M2" s="26" t="s">
        <v>304</v>
      </c>
      <c r="N2" s="26" t="s">
        <v>277</v>
      </c>
    </row>
    <row r="3" spans="1:1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>
      <c r="A4" s="27" t="s">
        <v>326</v>
      </c>
      <c r="B4" s="28" t="s">
        <v>331</v>
      </c>
      <c r="C4" s="28" t="s">
        <v>305</v>
      </c>
      <c r="D4" s="28" t="s">
        <v>266</v>
      </c>
      <c r="E4" s="26" t="s">
        <v>267</v>
      </c>
      <c r="F4" s="26" t="s">
        <v>268</v>
      </c>
      <c r="G4" s="25" t="s">
        <v>327</v>
      </c>
      <c r="H4" s="25" t="s">
        <v>328</v>
      </c>
      <c r="I4" s="25" t="s">
        <v>329</v>
      </c>
      <c r="J4" s="25" t="s">
        <v>328</v>
      </c>
      <c r="K4" s="25" t="s">
        <v>330</v>
      </c>
      <c r="L4" s="25" t="s">
        <v>328</v>
      </c>
      <c r="M4" s="26" t="s">
        <v>304</v>
      </c>
      <c r="N4" s="26" t="s">
        <v>277</v>
      </c>
    </row>
    <row r="5" spans="1:14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2" customFormat="1" ht="20.4" spans="1:14">
      <c r="A11" s="10" t="s">
        <v>332</v>
      </c>
      <c r="B11" s="11"/>
      <c r="C11" s="11"/>
      <c r="D11" s="12"/>
      <c r="E11" s="17"/>
      <c r="F11" s="29"/>
      <c r="G11" s="24"/>
      <c r="H11" s="29"/>
      <c r="I11" s="10" t="s">
        <v>333</v>
      </c>
      <c r="J11" s="11"/>
      <c r="K11" s="11"/>
      <c r="L11" s="11"/>
      <c r="M11" s="11"/>
      <c r="N11" s="20"/>
    </row>
    <row r="12" spans="1:14">
      <c r="A12" s="13" t="s">
        <v>334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E14" sqref="E14"/>
    </sheetView>
  </sheetViews>
  <sheetFormatPr defaultColWidth="9" defaultRowHeight="17.6"/>
  <cols>
    <col min="1" max="2" width="7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11.6696428571429" customWidth="1"/>
    <col min="8" max="9" width="14" customWidth="1"/>
    <col min="10" max="10" width="11.5" customWidth="1"/>
  </cols>
  <sheetData>
    <row r="1" ht="25.2" spans="1:10">
      <c r="A1" s="3" t="s">
        <v>335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4.4" spans="1:12">
      <c r="A2" s="4" t="s">
        <v>298</v>
      </c>
      <c r="B2" s="5" t="s">
        <v>268</v>
      </c>
      <c r="C2" s="5" t="s">
        <v>264</v>
      </c>
      <c r="D2" s="5" t="s">
        <v>265</v>
      </c>
      <c r="E2" s="5" t="s">
        <v>266</v>
      </c>
      <c r="F2" s="5" t="s">
        <v>267</v>
      </c>
      <c r="G2" s="4" t="s">
        <v>336</v>
      </c>
      <c r="H2" s="4" t="s">
        <v>337</v>
      </c>
      <c r="I2" s="4" t="s">
        <v>338</v>
      </c>
      <c r="J2" s="4" t="s">
        <v>339</v>
      </c>
      <c r="K2" s="5" t="s">
        <v>304</v>
      </c>
      <c r="L2" s="5" t="s">
        <v>277</v>
      </c>
    </row>
    <row r="3" ht="21" spans="1:12">
      <c r="A3" s="7" t="s">
        <v>321</v>
      </c>
      <c r="B3" s="7" t="s">
        <v>279</v>
      </c>
      <c r="C3" s="8">
        <v>20</v>
      </c>
      <c r="D3" s="8" t="s">
        <v>281</v>
      </c>
      <c r="E3" s="21" t="s">
        <v>282</v>
      </c>
      <c r="F3" s="8" t="s">
        <v>60</v>
      </c>
      <c r="G3" s="8" t="s">
        <v>340</v>
      </c>
      <c r="H3" s="8" t="s">
        <v>341</v>
      </c>
      <c r="I3" s="8"/>
      <c r="J3" s="8"/>
      <c r="K3" s="8"/>
      <c r="L3" s="8" t="s">
        <v>280</v>
      </c>
    </row>
    <row r="4" spans="1:12">
      <c r="A4" s="7" t="s">
        <v>322</v>
      </c>
      <c r="B4" s="7"/>
      <c r="C4" s="8"/>
      <c r="D4" s="8"/>
      <c r="E4" s="22"/>
      <c r="F4" s="8"/>
      <c r="G4" s="8"/>
      <c r="H4" s="8"/>
      <c r="I4" s="8"/>
      <c r="J4" s="8"/>
      <c r="K4" s="8"/>
      <c r="L4" s="8" t="s">
        <v>280</v>
      </c>
    </row>
    <row r="5" spans="1:12">
      <c r="A5" s="7" t="s">
        <v>323</v>
      </c>
      <c r="B5" s="7"/>
      <c r="C5" s="8"/>
      <c r="D5" s="8"/>
      <c r="E5" s="23"/>
      <c r="F5" s="8"/>
      <c r="G5" s="8"/>
      <c r="H5" s="8"/>
      <c r="I5" s="7"/>
      <c r="J5" s="7"/>
      <c r="K5" s="7"/>
      <c r="L5" s="7" t="s">
        <v>280</v>
      </c>
    </row>
    <row r="6" spans="1:1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="2" customFormat="1" ht="20.4" spans="1:12">
      <c r="A9" s="10" t="s">
        <v>283</v>
      </c>
      <c r="B9" s="11"/>
      <c r="C9" s="11"/>
      <c r="D9" s="11"/>
      <c r="E9" s="12"/>
      <c r="F9" s="17"/>
      <c r="G9" s="24"/>
      <c r="H9" s="10" t="s">
        <v>295</v>
      </c>
      <c r="I9" s="11"/>
      <c r="J9" s="11"/>
      <c r="K9" s="11"/>
      <c r="L9" s="20"/>
    </row>
    <row r="10" spans="1:12">
      <c r="A10" s="13" t="s">
        <v>342</v>
      </c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4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zoomScale="125" zoomScaleNormal="125" workbookViewId="0">
      <selection activeCell="E17" sqref="E17"/>
    </sheetView>
  </sheetViews>
  <sheetFormatPr defaultColWidth="9" defaultRowHeight="17.6"/>
  <cols>
    <col min="1" max="1" width="7" customWidth="1"/>
    <col min="2" max="2" width="10" customWidth="1"/>
    <col min="3" max="3" width="16.1696428571429" customWidth="1"/>
    <col min="4" max="4" width="12.1696428571429" customWidth="1"/>
    <col min="5" max="5" width="14.3303571428571" customWidth="1"/>
    <col min="6" max="6" width="12.8303571428571" customWidth="1"/>
    <col min="7" max="7" width="12" customWidth="1"/>
    <col min="8" max="8" width="12.6696428571429" customWidth="1"/>
    <col min="9" max="9" width="13.3303571428571" customWidth="1"/>
  </cols>
  <sheetData>
    <row r="1" ht="25.2" spans="1:9">
      <c r="A1" s="3" t="s">
        <v>343</v>
      </c>
      <c r="B1" s="3"/>
      <c r="C1" s="3"/>
      <c r="D1" s="3"/>
      <c r="E1" s="3"/>
      <c r="F1" s="3"/>
      <c r="G1" s="3"/>
      <c r="H1" s="3"/>
      <c r="I1" s="3"/>
    </row>
    <row r="2" s="1" customFormat="1" ht="14.4" spans="1:9">
      <c r="A2" s="4" t="s">
        <v>263</v>
      </c>
      <c r="B2" s="5" t="s">
        <v>268</v>
      </c>
      <c r="C2" s="5" t="s">
        <v>305</v>
      </c>
      <c r="D2" s="5" t="s">
        <v>266</v>
      </c>
      <c r="E2" s="5" t="s">
        <v>267</v>
      </c>
      <c r="F2" s="4" t="s">
        <v>344</v>
      </c>
      <c r="G2" s="4" t="s">
        <v>288</v>
      </c>
      <c r="H2" s="15" t="s">
        <v>289</v>
      </c>
      <c r="I2" s="18" t="s">
        <v>291</v>
      </c>
    </row>
    <row r="3" s="1" customFormat="1" ht="14.4" spans="1:9">
      <c r="A3" s="4"/>
      <c r="B3" s="6"/>
      <c r="C3" s="6"/>
      <c r="D3" s="6"/>
      <c r="E3" s="6"/>
      <c r="F3" s="4" t="s">
        <v>345</v>
      </c>
      <c r="G3" s="4" t="s">
        <v>292</v>
      </c>
      <c r="H3" s="16"/>
      <c r="I3" s="19"/>
    </row>
    <row r="4" spans="1:9">
      <c r="A4" s="7"/>
      <c r="B4" s="393" t="s">
        <v>346</v>
      </c>
      <c r="C4" s="8" t="s">
        <v>347</v>
      </c>
      <c r="D4" s="9" t="s">
        <v>348</v>
      </c>
      <c r="E4" s="8" t="s">
        <v>60</v>
      </c>
      <c r="F4" s="8">
        <v>0.3</v>
      </c>
      <c r="G4" s="8">
        <v>0.5</v>
      </c>
      <c r="H4" s="8">
        <f>SUM(F4:G4)</f>
        <v>0.8</v>
      </c>
      <c r="I4" s="8" t="s">
        <v>280</v>
      </c>
    </row>
    <row r="5" spans="1:9">
      <c r="A5" s="7"/>
      <c r="B5" s="7"/>
      <c r="D5" s="8"/>
      <c r="E5" s="8"/>
      <c r="F5" s="8"/>
      <c r="G5" s="8"/>
      <c r="H5" s="8"/>
      <c r="I5" s="8"/>
    </row>
    <row r="6" spans="1:9">
      <c r="A6" s="7"/>
      <c r="B6" s="7"/>
      <c r="C6" s="7"/>
      <c r="D6" s="7"/>
      <c r="E6" s="7"/>
      <c r="F6" s="7"/>
      <c r="G6" s="7"/>
      <c r="H6" s="7"/>
      <c r="I6" s="7"/>
    </row>
    <row r="7" spans="1:9">
      <c r="A7" s="7"/>
      <c r="B7" s="7"/>
      <c r="C7" s="7"/>
      <c r="D7" s="7"/>
      <c r="E7" s="7"/>
      <c r="F7" s="7"/>
      <c r="G7" s="7"/>
      <c r="H7" s="7"/>
      <c r="I7" s="7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="2" customFormat="1" ht="20.4" spans="1:9">
      <c r="A10" s="10" t="s">
        <v>283</v>
      </c>
      <c r="B10" s="11"/>
      <c r="C10" s="11"/>
      <c r="D10" s="12"/>
      <c r="E10" s="17"/>
      <c r="F10" s="10" t="s">
        <v>295</v>
      </c>
      <c r="G10" s="11"/>
      <c r="H10" s="12"/>
      <c r="I10" s="20"/>
    </row>
    <row r="11" spans="1:9">
      <c r="A11" s="13" t="s">
        <v>349</v>
      </c>
      <c r="B11" s="13"/>
      <c r="C11" s="14"/>
      <c r="D11" s="14"/>
      <c r="E11" s="14"/>
      <c r="F11" s="14"/>
      <c r="G11" s="14"/>
      <c r="H11" s="14"/>
      <c r="I11" s="14"/>
    </row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4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7.6"/>
  <cols>
    <col min="2" max="2" width="12.8303571428571" customWidth="1"/>
    <col min="3" max="3" width="11.8303571428571" customWidth="1"/>
    <col min="4" max="4" width="11" customWidth="1"/>
    <col min="5" max="5" width="10" customWidth="1"/>
  </cols>
  <sheetData>
    <row r="1" ht="18.35"/>
    <row r="2" ht="41" customHeight="1" spans="2:9">
      <c r="B2" s="355" t="s">
        <v>35</v>
      </c>
      <c r="C2" s="356"/>
      <c r="D2" s="356"/>
      <c r="E2" s="356"/>
      <c r="F2" s="356"/>
      <c r="G2" s="356"/>
      <c r="H2" s="356"/>
      <c r="I2" s="370"/>
    </row>
    <row r="3" ht="28" customHeight="1" spans="2:9">
      <c r="B3" s="357"/>
      <c r="C3" s="358"/>
      <c r="D3" s="359" t="s">
        <v>36</v>
      </c>
      <c r="E3" s="364"/>
      <c r="F3" s="365" t="s">
        <v>37</v>
      </c>
      <c r="G3" s="366"/>
      <c r="H3" s="359" t="s">
        <v>38</v>
      </c>
      <c r="I3" s="371"/>
    </row>
    <row r="4" ht="28" customHeight="1" spans="2:9">
      <c r="B4" s="357" t="s">
        <v>39</v>
      </c>
      <c r="C4" s="358" t="s">
        <v>40</v>
      </c>
      <c r="D4" s="358" t="s">
        <v>41</v>
      </c>
      <c r="E4" s="358" t="s">
        <v>42</v>
      </c>
      <c r="F4" s="367" t="s">
        <v>41</v>
      </c>
      <c r="G4" s="367" t="s">
        <v>42</v>
      </c>
      <c r="H4" s="358" t="s">
        <v>41</v>
      </c>
      <c r="I4" s="372" t="s">
        <v>42</v>
      </c>
    </row>
    <row r="5" ht="28" customHeight="1" spans="2:9">
      <c r="B5" s="360" t="s">
        <v>43</v>
      </c>
      <c r="C5" s="7">
        <v>13</v>
      </c>
      <c r="D5" s="7">
        <v>0</v>
      </c>
      <c r="E5" s="7">
        <v>1</v>
      </c>
      <c r="F5" s="368">
        <v>0</v>
      </c>
      <c r="G5" s="368">
        <v>1</v>
      </c>
      <c r="H5" s="7">
        <v>1</v>
      </c>
      <c r="I5" s="373">
        <v>2</v>
      </c>
    </row>
    <row r="6" ht="28" customHeight="1" spans="2:9">
      <c r="B6" s="360" t="s">
        <v>44</v>
      </c>
      <c r="C6" s="7">
        <v>20</v>
      </c>
      <c r="D6" s="7">
        <v>0</v>
      </c>
      <c r="E6" s="7">
        <v>1</v>
      </c>
      <c r="F6" s="368">
        <v>1</v>
      </c>
      <c r="G6" s="368">
        <v>2</v>
      </c>
      <c r="H6" s="7">
        <v>2</v>
      </c>
      <c r="I6" s="373">
        <v>3</v>
      </c>
    </row>
    <row r="7" ht="28" customHeight="1" spans="2:9">
      <c r="B7" s="360" t="s">
        <v>45</v>
      </c>
      <c r="C7" s="7">
        <v>32</v>
      </c>
      <c r="D7" s="7">
        <v>0</v>
      </c>
      <c r="E7" s="7">
        <v>1</v>
      </c>
      <c r="F7" s="368">
        <v>2</v>
      </c>
      <c r="G7" s="368">
        <v>3</v>
      </c>
      <c r="H7" s="7">
        <v>3</v>
      </c>
      <c r="I7" s="373">
        <v>4</v>
      </c>
    </row>
    <row r="8" ht="28" customHeight="1" spans="2:9">
      <c r="B8" s="360" t="s">
        <v>46</v>
      </c>
      <c r="C8" s="7">
        <v>50</v>
      </c>
      <c r="D8" s="7">
        <v>1</v>
      </c>
      <c r="E8" s="7">
        <v>2</v>
      </c>
      <c r="F8" s="368">
        <v>3</v>
      </c>
      <c r="G8" s="368">
        <v>4</v>
      </c>
      <c r="H8" s="7">
        <v>5</v>
      </c>
      <c r="I8" s="373">
        <v>6</v>
      </c>
    </row>
    <row r="9" ht="28" customHeight="1" spans="2:9">
      <c r="B9" s="360" t="s">
        <v>47</v>
      </c>
      <c r="C9" s="7">
        <v>80</v>
      </c>
      <c r="D9" s="7">
        <v>2</v>
      </c>
      <c r="E9" s="7">
        <v>3</v>
      </c>
      <c r="F9" s="368">
        <v>5</v>
      </c>
      <c r="G9" s="368">
        <v>6</v>
      </c>
      <c r="H9" s="7">
        <v>7</v>
      </c>
      <c r="I9" s="373">
        <v>8</v>
      </c>
    </row>
    <row r="10" ht="28" customHeight="1" spans="2:9">
      <c r="B10" s="360" t="s">
        <v>48</v>
      </c>
      <c r="C10" s="7">
        <v>125</v>
      </c>
      <c r="D10" s="7">
        <v>3</v>
      </c>
      <c r="E10" s="7">
        <v>4</v>
      </c>
      <c r="F10" s="368">
        <v>7</v>
      </c>
      <c r="G10" s="368">
        <v>8</v>
      </c>
      <c r="H10" s="7">
        <v>10</v>
      </c>
      <c r="I10" s="373">
        <v>11</v>
      </c>
    </row>
    <row r="11" ht="28" customHeight="1" spans="2:9">
      <c r="B11" s="360" t="s">
        <v>49</v>
      </c>
      <c r="C11" s="7">
        <v>200</v>
      </c>
      <c r="D11" s="7">
        <v>5</v>
      </c>
      <c r="E11" s="7">
        <v>6</v>
      </c>
      <c r="F11" s="368">
        <v>10</v>
      </c>
      <c r="G11" s="368">
        <v>11</v>
      </c>
      <c r="H11" s="7">
        <v>14</v>
      </c>
      <c r="I11" s="373">
        <v>15</v>
      </c>
    </row>
    <row r="12" ht="28" customHeight="1" spans="2:9">
      <c r="B12" s="361" t="s">
        <v>50</v>
      </c>
      <c r="C12" s="362">
        <v>315</v>
      </c>
      <c r="D12" s="362">
        <v>7</v>
      </c>
      <c r="E12" s="362">
        <v>8</v>
      </c>
      <c r="F12" s="369">
        <v>14</v>
      </c>
      <c r="G12" s="369">
        <v>15</v>
      </c>
      <c r="H12" s="362">
        <v>21</v>
      </c>
      <c r="I12" s="374">
        <v>22</v>
      </c>
    </row>
    <row r="14" spans="2:4">
      <c r="B14" s="363" t="s">
        <v>51</v>
      </c>
      <c r="C14" s="363"/>
      <c r="D14" s="36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B4" sqref="B4:G8"/>
    </sheetView>
  </sheetViews>
  <sheetFormatPr defaultColWidth="10.3303571428571" defaultRowHeight="16.5" customHeight="1"/>
  <cols>
    <col min="1" max="1" width="11.1160714285714" style="167" customWidth="1"/>
    <col min="2" max="9" width="10.3303571428571" style="167"/>
    <col min="10" max="10" width="8.83035714285714" style="167" customWidth="1"/>
    <col min="11" max="11" width="12" style="167" customWidth="1"/>
    <col min="12" max="16384" width="10.3303571428571" style="167"/>
  </cols>
  <sheetData>
    <row r="1" ht="23.95" spans="1:11">
      <c r="A1" s="290" t="s">
        <v>52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</row>
    <row r="2" ht="18.35" spans="1:11">
      <c r="A2" s="169" t="s">
        <v>53</v>
      </c>
      <c r="B2" s="170"/>
      <c r="C2" s="170"/>
      <c r="D2" s="171" t="s">
        <v>54</v>
      </c>
      <c r="E2" s="171"/>
      <c r="F2" s="170"/>
      <c r="G2" s="170"/>
      <c r="H2" s="227" t="s">
        <v>55</v>
      </c>
      <c r="I2" s="244"/>
      <c r="J2" s="244"/>
      <c r="K2" s="245"/>
    </row>
    <row r="3" ht="17.6" spans="1:11">
      <c r="A3" s="172" t="s">
        <v>56</v>
      </c>
      <c r="B3" s="173"/>
      <c r="C3" s="174"/>
      <c r="D3" s="175" t="s">
        <v>57</v>
      </c>
      <c r="E3" s="228"/>
      <c r="F3" s="228"/>
      <c r="G3" s="229"/>
      <c r="H3" s="175" t="s">
        <v>58</v>
      </c>
      <c r="I3" s="228"/>
      <c r="J3" s="228"/>
      <c r="K3" s="229"/>
    </row>
    <row r="4" ht="16.8" spans="1:11">
      <c r="A4" s="176" t="s">
        <v>59</v>
      </c>
      <c r="B4" s="177" t="s">
        <v>60</v>
      </c>
      <c r="C4" s="178"/>
      <c r="D4" s="176" t="s">
        <v>61</v>
      </c>
      <c r="E4" s="230"/>
      <c r="F4" s="231">
        <v>44895</v>
      </c>
      <c r="G4" s="232"/>
      <c r="H4" s="176" t="s">
        <v>62</v>
      </c>
      <c r="I4" s="230"/>
      <c r="J4" s="177" t="s">
        <v>63</v>
      </c>
      <c r="K4" s="178" t="s">
        <v>64</v>
      </c>
    </row>
    <row r="5" ht="16.8" spans="1:11">
      <c r="A5" s="179" t="s">
        <v>65</v>
      </c>
      <c r="B5" s="177" t="s">
        <v>66</v>
      </c>
      <c r="C5" s="178"/>
      <c r="D5" s="176" t="s">
        <v>67</v>
      </c>
      <c r="E5" s="230"/>
      <c r="F5" s="231">
        <v>44866</v>
      </c>
      <c r="G5" s="232"/>
      <c r="H5" s="176" t="s">
        <v>68</v>
      </c>
      <c r="I5" s="230"/>
      <c r="J5" s="177" t="s">
        <v>63</v>
      </c>
      <c r="K5" s="178" t="s">
        <v>64</v>
      </c>
    </row>
    <row r="6" ht="16.8" spans="1:11">
      <c r="A6" s="176" t="s">
        <v>69</v>
      </c>
      <c r="B6" s="91">
        <v>1</v>
      </c>
      <c r="C6" s="92">
        <v>5</v>
      </c>
      <c r="D6" s="179" t="s">
        <v>70</v>
      </c>
      <c r="E6" s="233"/>
      <c r="F6" s="231">
        <v>44888</v>
      </c>
      <c r="G6" s="232"/>
      <c r="H6" s="176" t="s">
        <v>71</v>
      </c>
      <c r="I6" s="230"/>
      <c r="J6" s="177" t="s">
        <v>63</v>
      </c>
      <c r="K6" s="178" t="s">
        <v>64</v>
      </c>
    </row>
    <row r="7" ht="17.6" spans="1:11">
      <c r="A7" s="176" t="s">
        <v>72</v>
      </c>
      <c r="B7" s="180">
        <v>800</v>
      </c>
      <c r="C7" s="181"/>
      <c r="D7" s="179" t="s">
        <v>73</v>
      </c>
      <c r="E7" s="192"/>
      <c r="F7" s="231">
        <v>44893</v>
      </c>
      <c r="G7" s="232"/>
      <c r="H7" s="176" t="s">
        <v>74</v>
      </c>
      <c r="I7" s="230"/>
      <c r="J7" s="177" t="s">
        <v>63</v>
      </c>
      <c r="K7" s="178" t="s">
        <v>64</v>
      </c>
    </row>
    <row r="8" ht="17.55" spans="1:11">
      <c r="A8" s="182" t="s">
        <v>75</v>
      </c>
      <c r="B8" s="183"/>
      <c r="C8" s="184"/>
      <c r="D8" s="185" t="s">
        <v>76</v>
      </c>
      <c r="E8" s="193"/>
      <c r="F8" s="235">
        <v>44894</v>
      </c>
      <c r="G8" s="236"/>
      <c r="H8" s="185" t="s">
        <v>77</v>
      </c>
      <c r="I8" s="193"/>
      <c r="J8" s="201" t="s">
        <v>63</v>
      </c>
      <c r="K8" s="254" t="s">
        <v>64</v>
      </c>
    </row>
    <row r="9" ht="17.55" spans="1:11">
      <c r="A9" s="291" t="s">
        <v>78</v>
      </c>
      <c r="B9" s="292"/>
      <c r="C9" s="292"/>
      <c r="D9" s="292"/>
      <c r="E9" s="292"/>
      <c r="F9" s="292"/>
      <c r="G9" s="292"/>
      <c r="H9" s="292"/>
      <c r="I9" s="292"/>
      <c r="J9" s="292"/>
      <c r="K9" s="336"/>
    </row>
    <row r="10" ht="18.35" spans="1:11">
      <c r="A10" s="293" t="s">
        <v>79</v>
      </c>
      <c r="B10" s="294"/>
      <c r="C10" s="294"/>
      <c r="D10" s="294"/>
      <c r="E10" s="294"/>
      <c r="F10" s="294"/>
      <c r="G10" s="294"/>
      <c r="H10" s="294"/>
      <c r="I10" s="294"/>
      <c r="J10" s="294"/>
      <c r="K10" s="337"/>
    </row>
    <row r="11" ht="17.6" spans="1:11">
      <c r="A11" s="295" t="s">
        <v>80</v>
      </c>
      <c r="B11" s="296" t="s">
        <v>81</v>
      </c>
      <c r="C11" s="297" t="s">
        <v>82</v>
      </c>
      <c r="D11" s="298"/>
      <c r="E11" s="325" t="s">
        <v>83</v>
      </c>
      <c r="F11" s="296" t="s">
        <v>81</v>
      </c>
      <c r="G11" s="297" t="s">
        <v>82</v>
      </c>
      <c r="H11" s="297" t="s">
        <v>84</v>
      </c>
      <c r="I11" s="325" t="s">
        <v>85</v>
      </c>
      <c r="J11" s="296" t="s">
        <v>81</v>
      </c>
      <c r="K11" s="338" t="s">
        <v>82</v>
      </c>
    </row>
    <row r="12" ht="17.6" spans="1:11">
      <c r="A12" s="179" t="s">
        <v>86</v>
      </c>
      <c r="B12" s="191" t="s">
        <v>81</v>
      </c>
      <c r="C12" s="177" t="s">
        <v>82</v>
      </c>
      <c r="D12" s="192"/>
      <c r="E12" s="233" t="s">
        <v>87</v>
      </c>
      <c r="F12" s="191" t="s">
        <v>81</v>
      </c>
      <c r="G12" s="177" t="s">
        <v>82</v>
      </c>
      <c r="H12" s="177" t="s">
        <v>84</v>
      </c>
      <c r="I12" s="233" t="s">
        <v>88</v>
      </c>
      <c r="J12" s="191" t="s">
        <v>81</v>
      </c>
      <c r="K12" s="178" t="s">
        <v>82</v>
      </c>
    </row>
    <row r="13" ht="17.6" spans="1:11">
      <c r="A13" s="179" t="s">
        <v>89</v>
      </c>
      <c r="B13" s="191" t="s">
        <v>81</v>
      </c>
      <c r="C13" s="177" t="s">
        <v>82</v>
      </c>
      <c r="D13" s="192"/>
      <c r="E13" s="233" t="s">
        <v>90</v>
      </c>
      <c r="F13" s="177" t="s">
        <v>91</v>
      </c>
      <c r="G13" s="177" t="s">
        <v>92</v>
      </c>
      <c r="H13" s="177" t="s">
        <v>84</v>
      </c>
      <c r="I13" s="233" t="s">
        <v>93</v>
      </c>
      <c r="J13" s="191" t="s">
        <v>81</v>
      </c>
      <c r="K13" s="178" t="s">
        <v>82</v>
      </c>
    </row>
    <row r="14" ht="17.55" spans="1:11">
      <c r="A14" s="185" t="s">
        <v>94</v>
      </c>
      <c r="B14" s="193"/>
      <c r="C14" s="193"/>
      <c r="D14" s="193"/>
      <c r="E14" s="193"/>
      <c r="F14" s="193"/>
      <c r="G14" s="193"/>
      <c r="H14" s="193"/>
      <c r="I14" s="193"/>
      <c r="J14" s="193"/>
      <c r="K14" s="247"/>
    </row>
    <row r="15" ht="18.35" spans="1:11">
      <c r="A15" s="293" t="s">
        <v>95</v>
      </c>
      <c r="B15" s="294"/>
      <c r="C15" s="294"/>
      <c r="D15" s="294"/>
      <c r="E15" s="294"/>
      <c r="F15" s="294"/>
      <c r="G15" s="294"/>
      <c r="H15" s="294"/>
      <c r="I15" s="294"/>
      <c r="J15" s="294"/>
      <c r="K15" s="337"/>
    </row>
    <row r="16" ht="17.6" spans="1:11">
      <c r="A16" s="299" t="s">
        <v>96</v>
      </c>
      <c r="B16" s="297" t="s">
        <v>91</v>
      </c>
      <c r="C16" s="297" t="s">
        <v>92</v>
      </c>
      <c r="D16" s="300"/>
      <c r="E16" s="326" t="s">
        <v>97</v>
      </c>
      <c r="F16" s="297" t="s">
        <v>91</v>
      </c>
      <c r="G16" s="297" t="s">
        <v>92</v>
      </c>
      <c r="H16" s="327"/>
      <c r="I16" s="326" t="s">
        <v>98</v>
      </c>
      <c r="J16" s="297" t="s">
        <v>91</v>
      </c>
      <c r="K16" s="338" t="s">
        <v>92</v>
      </c>
    </row>
    <row r="17" customHeight="1" spans="1:22">
      <c r="A17" s="207" t="s">
        <v>99</v>
      </c>
      <c r="B17" s="177" t="s">
        <v>91</v>
      </c>
      <c r="C17" s="177" t="s">
        <v>92</v>
      </c>
      <c r="D17" s="301"/>
      <c r="E17" s="239" t="s">
        <v>100</v>
      </c>
      <c r="F17" s="177" t="s">
        <v>91</v>
      </c>
      <c r="G17" s="177" t="s">
        <v>92</v>
      </c>
      <c r="H17" s="328"/>
      <c r="I17" s="239" t="s">
        <v>101</v>
      </c>
      <c r="J17" s="177" t="s">
        <v>91</v>
      </c>
      <c r="K17" s="178" t="s">
        <v>92</v>
      </c>
      <c r="L17" s="339"/>
      <c r="M17" s="339"/>
      <c r="N17" s="339"/>
      <c r="O17" s="339"/>
      <c r="P17" s="339"/>
      <c r="Q17" s="339"/>
      <c r="R17" s="339"/>
      <c r="S17" s="339"/>
      <c r="T17" s="339"/>
      <c r="U17" s="339"/>
      <c r="V17" s="339"/>
    </row>
    <row r="18" ht="18" customHeight="1" spans="1:11">
      <c r="A18" s="302" t="s">
        <v>102</v>
      </c>
      <c r="B18" s="303"/>
      <c r="C18" s="303"/>
      <c r="D18" s="303"/>
      <c r="E18" s="303"/>
      <c r="F18" s="303"/>
      <c r="G18" s="303"/>
      <c r="H18" s="303"/>
      <c r="I18" s="303"/>
      <c r="J18" s="303"/>
      <c r="K18" s="340"/>
    </row>
    <row r="19" s="289" customFormat="1" ht="18" customHeight="1" spans="1:11">
      <c r="A19" s="293" t="s">
        <v>103</v>
      </c>
      <c r="B19" s="294"/>
      <c r="C19" s="294"/>
      <c r="D19" s="294"/>
      <c r="E19" s="294"/>
      <c r="F19" s="294"/>
      <c r="G19" s="294"/>
      <c r="H19" s="294"/>
      <c r="I19" s="294"/>
      <c r="J19" s="294"/>
      <c r="K19" s="337"/>
    </row>
    <row r="20" customHeight="1" spans="1:11">
      <c r="A20" s="304" t="s">
        <v>104</v>
      </c>
      <c r="B20" s="305"/>
      <c r="C20" s="305"/>
      <c r="D20" s="305"/>
      <c r="E20" s="305"/>
      <c r="F20" s="305"/>
      <c r="G20" s="305"/>
      <c r="H20" s="305"/>
      <c r="I20" s="305"/>
      <c r="J20" s="305"/>
      <c r="K20" s="341"/>
    </row>
    <row r="21" ht="21.75" customHeight="1" spans="1:11">
      <c r="A21" s="306" t="s">
        <v>105</v>
      </c>
      <c r="B21" s="239" t="s">
        <v>106</v>
      </c>
      <c r="C21" s="239" t="s">
        <v>107</v>
      </c>
      <c r="D21" s="239" t="s">
        <v>108</v>
      </c>
      <c r="E21" s="239" t="s">
        <v>109</v>
      </c>
      <c r="F21" s="239" t="s">
        <v>110</v>
      </c>
      <c r="G21" s="239" t="s">
        <v>111</v>
      </c>
      <c r="H21" s="239" t="s">
        <v>112</v>
      </c>
      <c r="I21" s="239" t="s">
        <v>113</v>
      </c>
      <c r="J21" s="239" t="s">
        <v>114</v>
      </c>
      <c r="K21" s="257" t="s">
        <v>115</v>
      </c>
    </row>
    <row r="22" customHeight="1" spans="1:11">
      <c r="A22" s="234" t="s">
        <v>116</v>
      </c>
      <c r="B22" s="307"/>
      <c r="C22" s="307"/>
      <c r="D22" s="308">
        <v>60</v>
      </c>
      <c r="E22" s="308">
        <v>165</v>
      </c>
      <c r="F22" s="308">
        <v>225</v>
      </c>
      <c r="G22" s="308">
        <v>200</v>
      </c>
      <c r="H22" s="308">
        <v>150</v>
      </c>
      <c r="I22" s="307"/>
      <c r="J22" s="307"/>
      <c r="K22" s="342"/>
    </row>
    <row r="23" customHeight="1" spans="1:11">
      <c r="A23" s="234"/>
      <c r="B23" s="307"/>
      <c r="C23" s="307"/>
      <c r="D23" s="307"/>
      <c r="E23" s="307"/>
      <c r="F23" s="307"/>
      <c r="G23" s="307"/>
      <c r="H23" s="307"/>
      <c r="I23" s="307"/>
      <c r="J23" s="307"/>
      <c r="K23" s="343"/>
    </row>
    <row r="24" customHeight="1" spans="1:11">
      <c r="A24" s="234"/>
      <c r="B24" s="307"/>
      <c r="C24" s="307"/>
      <c r="D24" s="307"/>
      <c r="E24" s="307"/>
      <c r="F24" s="307"/>
      <c r="G24" s="307"/>
      <c r="H24" s="307"/>
      <c r="I24" s="307"/>
      <c r="J24" s="307"/>
      <c r="K24" s="343"/>
    </row>
    <row r="25" customHeight="1" spans="1:11">
      <c r="A25" s="234"/>
      <c r="B25" s="307"/>
      <c r="C25" s="307"/>
      <c r="D25" s="307"/>
      <c r="E25" s="307"/>
      <c r="F25" s="307"/>
      <c r="G25" s="307"/>
      <c r="H25" s="307"/>
      <c r="I25" s="307"/>
      <c r="J25" s="307"/>
      <c r="K25" s="344"/>
    </row>
    <row r="26" customHeight="1" spans="1:11">
      <c r="A26" s="234"/>
      <c r="B26" s="307"/>
      <c r="C26" s="307"/>
      <c r="D26" s="307"/>
      <c r="E26" s="307"/>
      <c r="F26" s="307"/>
      <c r="G26" s="307"/>
      <c r="H26" s="307"/>
      <c r="I26" s="307"/>
      <c r="J26" s="307"/>
      <c r="K26" s="344"/>
    </row>
    <row r="27" customHeight="1" spans="1:11">
      <c r="A27" s="234"/>
      <c r="B27" s="307"/>
      <c r="C27" s="307"/>
      <c r="D27" s="307"/>
      <c r="E27" s="307"/>
      <c r="F27" s="307"/>
      <c r="G27" s="307"/>
      <c r="H27" s="307"/>
      <c r="I27" s="307"/>
      <c r="J27" s="307"/>
      <c r="K27" s="344"/>
    </row>
    <row r="28" customHeight="1" spans="1:11">
      <c r="A28" s="234"/>
      <c r="B28" s="307"/>
      <c r="C28" s="307"/>
      <c r="D28" s="307"/>
      <c r="E28" s="307"/>
      <c r="F28" s="307"/>
      <c r="G28" s="307"/>
      <c r="H28" s="307"/>
      <c r="I28" s="307"/>
      <c r="J28" s="307"/>
      <c r="K28" s="344"/>
    </row>
    <row r="29" ht="18" customHeight="1" spans="1:11">
      <c r="A29" s="309" t="s">
        <v>117</v>
      </c>
      <c r="B29" s="310"/>
      <c r="C29" s="310"/>
      <c r="D29" s="310"/>
      <c r="E29" s="310"/>
      <c r="F29" s="310"/>
      <c r="G29" s="310"/>
      <c r="H29" s="310"/>
      <c r="I29" s="310"/>
      <c r="J29" s="310"/>
      <c r="K29" s="345"/>
    </row>
    <row r="30" ht="18.75" customHeight="1" spans="1:11">
      <c r="A30" s="311" t="s">
        <v>118</v>
      </c>
      <c r="B30" s="312"/>
      <c r="C30" s="312"/>
      <c r="D30" s="312"/>
      <c r="E30" s="312"/>
      <c r="F30" s="312"/>
      <c r="G30" s="312"/>
      <c r="H30" s="312"/>
      <c r="I30" s="312"/>
      <c r="J30" s="312"/>
      <c r="K30" s="346"/>
    </row>
    <row r="31" ht="18.75" customHeight="1" spans="1:11">
      <c r="A31" s="313"/>
      <c r="B31" s="314"/>
      <c r="C31" s="314"/>
      <c r="D31" s="314"/>
      <c r="E31" s="314"/>
      <c r="F31" s="314"/>
      <c r="G31" s="314"/>
      <c r="H31" s="314"/>
      <c r="I31" s="314"/>
      <c r="J31" s="314"/>
      <c r="K31" s="347"/>
    </row>
    <row r="32" ht="18" customHeight="1" spans="1:11">
      <c r="A32" s="309" t="s">
        <v>119</v>
      </c>
      <c r="B32" s="310"/>
      <c r="C32" s="310"/>
      <c r="D32" s="310"/>
      <c r="E32" s="310"/>
      <c r="F32" s="310"/>
      <c r="G32" s="310"/>
      <c r="H32" s="310"/>
      <c r="I32" s="310"/>
      <c r="J32" s="310"/>
      <c r="K32" s="345"/>
    </row>
    <row r="33" spans="1:11">
      <c r="A33" s="315" t="s">
        <v>120</v>
      </c>
      <c r="B33" s="316"/>
      <c r="C33" s="316"/>
      <c r="D33" s="316"/>
      <c r="E33" s="316"/>
      <c r="F33" s="316"/>
      <c r="G33" s="316"/>
      <c r="H33" s="316"/>
      <c r="I33" s="316"/>
      <c r="J33" s="316"/>
      <c r="K33" s="348"/>
    </row>
    <row r="34" ht="17.55" spans="1:11">
      <c r="A34" s="90" t="s">
        <v>121</v>
      </c>
      <c r="B34" s="93"/>
      <c r="C34" s="177" t="s">
        <v>63</v>
      </c>
      <c r="D34" s="177" t="s">
        <v>64</v>
      </c>
      <c r="E34" s="329" t="s">
        <v>122</v>
      </c>
      <c r="F34" s="330"/>
      <c r="G34" s="330"/>
      <c r="H34" s="330"/>
      <c r="I34" s="330"/>
      <c r="J34" s="330"/>
      <c r="K34" s="349"/>
    </row>
    <row r="35" ht="18.75" spans="1:11">
      <c r="A35" s="317" t="s">
        <v>123</v>
      </c>
      <c r="B35" s="317"/>
      <c r="C35" s="317"/>
      <c r="D35" s="317"/>
      <c r="E35" s="317"/>
      <c r="F35" s="317"/>
      <c r="G35" s="317"/>
      <c r="H35" s="317"/>
      <c r="I35" s="317"/>
      <c r="J35" s="317"/>
      <c r="K35" s="317"/>
    </row>
    <row r="36" ht="16.8" spans="1:11">
      <c r="A36" s="318" t="s">
        <v>124</v>
      </c>
      <c r="B36" s="319"/>
      <c r="C36" s="319"/>
      <c r="D36" s="319"/>
      <c r="E36" s="319"/>
      <c r="F36" s="319"/>
      <c r="G36" s="319"/>
      <c r="H36" s="319"/>
      <c r="I36" s="319"/>
      <c r="J36" s="319"/>
      <c r="K36" s="350"/>
    </row>
    <row r="37" ht="16.8" spans="1:11">
      <c r="A37" s="214" t="s">
        <v>125</v>
      </c>
      <c r="B37" s="215"/>
      <c r="C37" s="215"/>
      <c r="D37" s="215"/>
      <c r="E37" s="215"/>
      <c r="F37" s="215"/>
      <c r="G37" s="215"/>
      <c r="H37" s="215"/>
      <c r="I37" s="215"/>
      <c r="J37" s="215"/>
      <c r="K37" s="260"/>
    </row>
    <row r="38" ht="16.8" spans="1:11">
      <c r="A38" s="214"/>
      <c r="B38" s="215"/>
      <c r="C38" s="215"/>
      <c r="D38" s="215"/>
      <c r="E38" s="215"/>
      <c r="F38" s="215"/>
      <c r="G38" s="215"/>
      <c r="H38" s="215"/>
      <c r="I38" s="215"/>
      <c r="J38" s="215"/>
      <c r="K38" s="260"/>
    </row>
    <row r="39" ht="16.8" spans="1:11">
      <c r="A39" s="214"/>
      <c r="B39" s="215"/>
      <c r="C39" s="215"/>
      <c r="D39" s="215"/>
      <c r="E39" s="215"/>
      <c r="F39" s="215"/>
      <c r="G39" s="215"/>
      <c r="H39" s="215"/>
      <c r="I39" s="215"/>
      <c r="J39" s="215"/>
      <c r="K39" s="260"/>
    </row>
    <row r="40" ht="16.8" spans="1:11">
      <c r="A40" s="214"/>
      <c r="B40" s="215"/>
      <c r="C40" s="215"/>
      <c r="D40" s="215"/>
      <c r="E40" s="215"/>
      <c r="F40" s="215"/>
      <c r="G40" s="215"/>
      <c r="H40" s="215"/>
      <c r="I40" s="215"/>
      <c r="J40" s="215"/>
      <c r="K40" s="260"/>
    </row>
    <row r="41" ht="16.8" spans="1:11">
      <c r="A41" s="214"/>
      <c r="B41" s="215"/>
      <c r="C41" s="215"/>
      <c r="D41" s="215"/>
      <c r="E41" s="215"/>
      <c r="F41" s="215"/>
      <c r="G41" s="215"/>
      <c r="H41" s="215"/>
      <c r="I41" s="215"/>
      <c r="J41" s="215"/>
      <c r="K41" s="260"/>
    </row>
    <row r="42" ht="16.8" spans="1:11">
      <c r="A42" s="214"/>
      <c r="B42" s="215"/>
      <c r="C42" s="215"/>
      <c r="D42" s="215"/>
      <c r="E42" s="215"/>
      <c r="F42" s="215"/>
      <c r="G42" s="215"/>
      <c r="H42" s="215"/>
      <c r="I42" s="215"/>
      <c r="J42" s="215"/>
      <c r="K42" s="260"/>
    </row>
    <row r="43" ht="17.55" spans="1:11">
      <c r="A43" s="209" t="s">
        <v>126</v>
      </c>
      <c r="B43" s="210"/>
      <c r="C43" s="210"/>
      <c r="D43" s="210"/>
      <c r="E43" s="210"/>
      <c r="F43" s="210"/>
      <c r="G43" s="210"/>
      <c r="H43" s="210"/>
      <c r="I43" s="210"/>
      <c r="J43" s="210"/>
      <c r="K43" s="258"/>
    </row>
    <row r="44" ht="18.35" spans="1:11">
      <c r="A44" s="293" t="s">
        <v>127</v>
      </c>
      <c r="B44" s="294"/>
      <c r="C44" s="294"/>
      <c r="D44" s="294"/>
      <c r="E44" s="294"/>
      <c r="F44" s="294"/>
      <c r="G44" s="294"/>
      <c r="H44" s="294"/>
      <c r="I44" s="294"/>
      <c r="J44" s="294"/>
      <c r="K44" s="337"/>
    </row>
    <row r="45" ht="16.8" spans="1:11">
      <c r="A45" s="299" t="s">
        <v>128</v>
      </c>
      <c r="B45" s="297" t="s">
        <v>91</v>
      </c>
      <c r="C45" s="297" t="s">
        <v>92</v>
      </c>
      <c r="D45" s="297" t="s">
        <v>84</v>
      </c>
      <c r="E45" s="326" t="s">
        <v>129</v>
      </c>
      <c r="F45" s="297" t="s">
        <v>91</v>
      </c>
      <c r="G45" s="297" t="s">
        <v>92</v>
      </c>
      <c r="H45" s="297" t="s">
        <v>84</v>
      </c>
      <c r="I45" s="326" t="s">
        <v>130</v>
      </c>
      <c r="J45" s="297" t="s">
        <v>91</v>
      </c>
      <c r="K45" s="338" t="s">
        <v>92</v>
      </c>
    </row>
    <row r="46" ht="16.8" spans="1:11">
      <c r="A46" s="207" t="s">
        <v>83</v>
      </c>
      <c r="B46" s="177" t="s">
        <v>91</v>
      </c>
      <c r="C46" s="177" t="s">
        <v>92</v>
      </c>
      <c r="D46" s="177" t="s">
        <v>84</v>
      </c>
      <c r="E46" s="239" t="s">
        <v>90</v>
      </c>
      <c r="F46" s="177" t="s">
        <v>91</v>
      </c>
      <c r="G46" s="177" t="s">
        <v>92</v>
      </c>
      <c r="H46" s="177" t="s">
        <v>84</v>
      </c>
      <c r="I46" s="239" t="s">
        <v>101</v>
      </c>
      <c r="J46" s="177" t="s">
        <v>91</v>
      </c>
      <c r="K46" s="178" t="s">
        <v>92</v>
      </c>
    </row>
    <row r="47" ht="17.55" spans="1:11">
      <c r="A47" s="185" t="s">
        <v>94</v>
      </c>
      <c r="B47" s="193"/>
      <c r="C47" s="193"/>
      <c r="D47" s="193"/>
      <c r="E47" s="193"/>
      <c r="F47" s="193"/>
      <c r="G47" s="193"/>
      <c r="H47" s="193"/>
      <c r="I47" s="193"/>
      <c r="J47" s="193"/>
      <c r="K47" s="247"/>
    </row>
    <row r="48" ht="18.35" spans="1:11">
      <c r="A48" s="317" t="s">
        <v>131</v>
      </c>
      <c r="B48" s="317"/>
      <c r="C48" s="317"/>
      <c r="D48" s="317"/>
      <c r="E48" s="317"/>
      <c r="F48" s="317"/>
      <c r="G48" s="317"/>
      <c r="H48" s="317"/>
      <c r="I48" s="317"/>
      <c r="J48" s="317"/>
      <c r="K48" s="317"/>
    </row>
    <row r="49" ht="17.55" spans="1:11">
      <c r="A49" s="318"/>
      <c r="B49" s="319"/>
      <c r="C49" s="319"/>
      <c r="D49" s="319"/>
      <c r="E49" s="319"/>
      <c r="F49" s="319"/>
      <c r="G49" s="319"/>
      <c r="H49" s="319"/>
      <c r="I49" s="319"/>
      <c r="J49" s="319"/>
      <c r="K49" s="350"/>
    </row>
    <row r="50" ht="18.35" spans="1:11">
      <c r="A50" s="320" t="s">
        <v>132</v>
      </c>
      <c r="B50" s="321" t="s">
        <v>133</v>
      </c>
      <c r="C50" s="321"/>
      <c r="D50" s="322" t="s">
        <v>134</v>
      </c>
      <c r="E50" s="331" t="s">
        <v>135</v>
      </c>
      <c r="F50" s="332" t="s">
        <v>136</v>
      </c>
      <c r="G50" s="333"/>
      <c r="H50" s="334" t="s">
        <v>137</v>
      </c>
      <c r="I50" s="351"/>
      <c r="J50" s="352"/>
      <c r="K50" s="353"/>
    </row>
    <row r="51" ht="18.35" spans="1:11">
      <c r="A51" s="317"/>
      <c r="B51" s="317"/>
      <c r="C51" s="317"/>
      <c r="D51" s="317"/>
      <c r="E51" s="317"/>
      <c r="F51" s="317"/>
      <c r="G51" s="317"/>
      <c r="H51" s="317"/>
      <c r="I51" s="317"/>
      <c r="J51" s="317"/>
      <c r="K51" s="317"/>
    </row>
    <row r="52" ht="17.55" spans="1:11">
      <c r="A52" s="323"/>
      <c r="B52" s="324"/>
      <c r="C52" s="324"/>
      <c r="D52" s="324"/>
      <c r="E52" s="324"/>
      <c r="F52" s="324"/>
      <c r="G52" s="324"/>
      <c r="H52" s="324"/>
      <c r="I52" s="324"/>
      <c r="J52" s="324"/>
      <c r="K52" s="354"/>
    </row>
    <row r="53" ht="18.35" spans="1:11">
      <c r="A53" s="320" t="s">
        <v>132</v>
      </c>
      <c r="B53" s="321" t="s">
        <v>133</v>
      </c>
      <c r="C53" s="321"/>
      <c r="D53" s="322" t="s">
        <v>134</v>
      </c>
      <c r="E53" s="335" t="s">
        <v>138</v>
      </c>
      <c r="F53" s="332" t="s">
        <v>139</v>
      </c>
      <c r="G53" s="333"/>
      <c r="H53" s="334" t="s">
        <v>137</v>
      </c>
      <c r="I53" s="351"/>
      <c r="J53" s="352" t="s">
        <v>140</v>
      </c>
      <c r="K53" s="35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0</xdr:colOff>
                    <xdr:row>6</xdr:row>
                    <xdr:rowOff>191770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117475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194945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G24" sqref="G24"/>
    </sheetView>
  </sheetViews>
  <sheetFormatPr defaultColWidth="9" defaultRowHeight="26" customHeight="1"/>
  <cols>
    <col min="1" max="1" width="17.1696428571429" style="53" customWidth="1"/>
    <col min="2" max="7" width="9.33035714285714" style="53" customWidth="1"/>
    <col min="8" max="8" width="1.33035714285714" style="53" customWidth="1"/>
    <col min="9" max="14" width="11.75" style="53" customWidth="1"/>
    <col min="15" max="16384" width="9" style="53"/>
  </cols>
  <sheetData>
    <row r="1" ht="30" customHeight="1" spans="1:14">
      <c r="A1" s="268" t="s">
        <v>141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</row>
    <row r="2" ht="29" customHeight="1" spans="1:14">
      <c r="A2" s="54" t="s">
        <v>59</v>
      </c>
      <c r="B2" s="55" t="s">
        <v>60</v>
      </c>
      <c r="C2" s="55"/>
      <c r="D2" s="56" t="s">
        <v>65</v>
      </c>
      <c r="E2" s="55" t="s">
        <v>66</v>
      </c>
      <c r="F2" s="55"/>
      <c r="G2" s="55"/>
      <c r="H2" s="71"/>
      <c r="I2" s="72" t="s">
        <v>55</v>
      </c>
      <c r="J2" s="55"/>
      <c r="K2" s="55"/>
      <c r="L2" s="55"/>
      <c r="M2" s="55"/>
      <c r="N2" s="282"/>
    </row>
    <row r="3" ht="29" customHeight="1" spans="1:14">
      <c r="A3" s="57" t="s">
        <v>142</v>
      </c>
      <c r="B3" s="58" t="s">
        <v>143</v>
      </c>
      <c r="C3" s="58"/>
      <c r="D3" s="58"/>
      <c r="E3" s="58"/>
      <c r="F3" s="58"/>
      <c r="G3" s="58"/>
      <c r="H3" s="73"/>
      <c r="I3" s="74" t="s">
        <v>144</v>
      </c>
      <c r="J3" s="74"/>
      <c r="K3" s="74"/>
      <c r="L3" s="74"/>
      <c r="M3" s="74"/>
      <c r="N3" s="283"/>
    </row>
    <row r="4" ht="29" customHeight="1" spans="1:14">
      <c r="A4" s="57"/>
      <c r="B4" s="60" t="s">
        <v>108</v>
      </c>
      <c r="C4" s="270" t="s">
        <v>109</v>
      </c>
      <c r="D4" s="60" t="s">
        <v>110</v>
      </c>
      <c r="E4" s="60" t="s">
        <v>111</v>
      </c>
      <c r="F4" s="60" t="s">
        <v>112</v>
      </c>
      <c r="G4" s="272" t="s">
        <v>113</v>
      </c>
      <c r="H4" s="73"/>
      <c r="I4" s="278" t="s">
        <v>145</v>
      </c>
      <c r="J4" s="278" t="s">
        <v>146</v>
      </c>
      <c r="K4" s="278"/>
      <c r="L4" s="278"/>
      <c r="M4" s="278"/>
      <c r="N4" s="284"/>
    </row>
    <row r="5" ht="29" customHeight="1" spans="1:14">
      <c r="A5" s="64" t="s">
        <v>147</v>
      </c>
      <c r="B5" s="62" t="s">
        <v>148</v>
      </c>
      <c r="C5" s="63" t="s">
        <v>149</v>
      </c>
      <c r="D5" s="62" t="s">
        <v>150</v>
      </c>
      <c r="E5" s="62" t="s">
        <v>151</v>
      </c>
      <c r="F5" s="62" t="s">
        <v>152</v>
      </c>
      <c r="G5" s="273" t="s">
        <v>153</v>
      </c>
      <c r="H5" s="73"/>
      <c r="I5" s="62" t="s">
        <v>152</v>
      </c>
      <c r="J5" s="62" t="s">
        <v>152</v>
      </c>
      <c r="K5" s="279"/>
      <c r="L5" s="279"/>
      <c r="M5" s="279"/>
      <c r="N5" s="285"/>
    </row>
    <row r="6" ht="29" customHeight="1" spans="1:14">
      <c r="A6" s="64" t="s">
        <v>154</v>
      </c>
      <c r="B6" s="65">
        <f t="shared" ref="B6:B8" si="0">C6-2</f>
        <v>60</v>
      </c>
      <c r="C6" s="66">
        <v>62</v>
      </c>
      <c r="D6" s="65">
        <f t="shared" ref="D6:D8" si="1">C6+2</f>
        <v>64</v>
      </c>
      <c r="E6" s="65">
        <f t="shared" ref="E6:E8" si="2">D6+2</f>
        <v>66</v>
      </c>
      <c r="F6" s="65">
        <f t="shared" ref="F6:F8" si="3">E6+1</f>
        <v>67</v>
      </c>
      <c r="G6" s="274">
        <f t="shared" ref="G6:G8" si="4">F6+1</f>
        <v>68</v>
      </c>
      <c r="H6" s="73"/>
      <c r="I6" s="76" t="s">
        <v>155</v>
      </c>
      <c r="J6" s="76" t="s">
        <v>156</v>
      </c>
      <c r="K6" s="280"/>
      <c r="L6" s="280"/>
      <c r="M6" s="280"/>
      <c r="N6" s="286"/>
    </row>
    <row r="7" ht="29" customHeight="1" spans="1:14">
      <c r="A7" s="67" t="s">
        <v>157</v>
      </c>
      <c r="B7" s="65">
        <f t="shared" si="0"/>
        <v>60</v>
      </c>
      <c r="C7" s="66">
        <v>62</v>
      </c>
      <c r="D7" s="65">
        <f t="shared" si="1"/>
        <v>64</v>
      </c>
      <c r="E7" s="65">
        <f t="shared" si="2"/>
        <v>66</v>
      </c>
      <c r="F7" s="65">
        <f t="shared" si="3"/>
        <v>67</v>
      </c>
      <c r="G7" s="274">
        <f t="shared" si="4"/>
        <v>68</v>
      </c>
      <c r="H7" s="73"/>
      <c r="I7" s="76" t="s">
        <v>158</v>
      </c>
      <c r="J7" s="76" t="s">
        <v>158</v>
      </c>
      <c r="K7" s="280"/>
      <c r="L7" s="280"/>
      <c r="M7" s="280"/>
      <c r="N7" s="287"/>
    </row>
    <row r="8" ht="29" customHeight="1" spans="1:14">
      <c r="A8" s="64" t="s">
        <v>159</v>
      </c>
      <c r="B8" s="68">
        <f t="shared" si="0"/>
        <v>60</v>
      </c>
      <c r="C8" s="68">
        <v>62</v>
      </c>
      <c r="D8" s="68">
        <f t="shared" si="1"/>
        <v>64</v>
      </c>
      <c r="E8" s="68">
        <f t="shared" si="2"/>
        <v>66</v>
      </c>
      <c r="F8" s="68">
        <f t="shared" si="3"/>
        <v>67</v>
      </c>
      <c r="G8" s="275">
        <f t="shared" si="4"/>
        <v>68</v>
      </c>
      <c r="H8" s="73"/>
      <c r="I8" s="76" t="s">
        <v>160</v>
      </c>
      <c r="J8" s="76" t="s">
        <v>158</v>
      </c>
      <c r="K8" s="279"/>
      <c r="L8" s="279"/>
      <c r="M8" s="279"/>
      <c r="N8" s="288"/>
    </row>
    <row r="9" ht="29" customHeight="1" spans="1:14">
      <c r="A9" s="64" t="s">
        <v>161</v>
      </c>
      <c r="B9" s="65">
        <f t="shared" ref="B9:B11" si="5">C9-4</f>
        <v>94</v>
      </c>
      <c r="C9" s="66">
        <v>98</v>
      </c>
      <c r="D9" s="65">
        <f t="shared" ref="D9:D11" si="6">C9+4</f>
        <v>102</v>
      </c>
      <c r="E9" s="65">
        <f>D9+4</f>
        <v>106</v>
      </c>
      <c r="F9" s="65">
        <f t="shared" ref="F9:F11" si="7">E9+6</f>
        <v>112</v>
      </c>
      <c r="G9" s="276">
        <f t="shared" ref="G9:G11" si="8">F9+6</f>
        <v>118</v>
      </c>
      <c r="H9" s="73"/>
      <c r="I9" s="76" t="s">
        <v>156</v>
      </c>
      <c r="J9" s="76" t="s">
        <v>156</v>
      </c>
      <c r="K9" s="280"/>
      <c r="L9" s="280"/>
      <c r="M9" s="280"/>
      <c r="N9" s="287"/>
    </row>
    <row r="10" ht="29" customHeight="1" spans="1:14">
      <c r="A10" s="64" t="s">
        <v>162</v>
      </c>
      <c r="B10" s="65">
        <f t="shared" si="5"/>
        <v>82</v>
      </c>
      <c r="C10" s="66">
        <v>86</v>
      </c>
      <c r="D10" s="65">
        <f t="shared" si="6"/>
        <v>90</v>
      </c>
      <c r="E10" s="65">
        <f>D10+5</f>
        <v>95</v>
      </c>
      <c r="F10" s="65">
        <f t="shared" si="7"/>
        <v>101</v>
      </c>
      <c r="G10" s="277">
        <f t="shared" si="8"/>
        <v>107</v>
      </c>
      <c r="H10" s="73"/>
      <c r="I10" s="76" t="s">
        <v>163</v>
      </c>
      <c r="J10" s="76" t="s">
        <v>163</v>
      </c>
      <c r="K10" s="280"/>
      <c r="L10" s="280"/>
      <c r="M10" s="280"/>
      <c r="N10" s="287"/>
    </row>
    <row r="11" ht="29" customHeight="1" spans="1:14">
      <c r="A11" s="64" t="s">
        <v>164</v>
      </c>
      <c r="B11" s="65">
        <f t="shared" si="5"/>
        <v>98</v>
      </c>
      <c r="C11" s="66">
        <v>102</v>
      </c>
      <c r="D11" s="65">
        <f t="shared" si="6"/>
        <v>106</v>
      </c>
      <c r="E11" s="65">
        <f>D11+5</f>
        <v>111</v>
      </c>
      <c r="F11" s="65">
        <f t="shared" si="7"/>
        <v>117</v>
      </c>
      <c r="G11" s="277">
        <f t="shared" si="8"/>
        <v>123</v>
      </c>
      <c r="H11" s="73"/>
      <c r="I11" s="76" t="s">
        <v>158</v>
      </c>
      <c r="J11" s="76" t="s">
        <v>158</v>
      </c>
      <c r="K11" s="280"/>
      <c r="L11" s="280"/>
      <c r="M11" s="280"/>
      <c r="N11" s="287"/>
    </row>
    <row r="12" ht="29" customHeight="1" spans="1:14">
      <c r="A12" s="64" t="s">
        <v>165</v>
      </c>
      <c r="B12" s="65">
        <f t="shared" ref="B12:B14" si="9">C12-1</f>
        <v>37</v>
      </c>
      <c r="C12" s="66">
        <v>38</v>
      </c>
      <c r="D12" s="65">
        <f t="shared" ref="D12:D14" si="10">C12+1</f>
        <v>39</v>
      </c>
      <c r="E12" s="65">
        <f t="shared" ref="E12:E14" si="11">D12+1</f>
        <v>40</v>
      </c>
      <c r="F12" s="65">
        <f>E12+1.2</f>
        <v>41.2</v>
      </c>
      <c r="G12" s="65">
        <f>F12+1.4</f>
        <v>42.6</v>
      </c>
      <c r="H12" s="73"/>
      <c r="I12" s="76" t="s">
        <v>158</v>
      </c>
      <c r="J12" s="76" t="s">
        <v>158</v>
      </c>
      <c r="K12" s="280"/>
      <c r="L12" s="280"/>
      <c r="M12" s="280"/>
      <c r="N12" s="287"/>
    </row>
    <row r="13" ht="29" customHeight="1" spans="1:14">
      <c r="A13" s="64" t="s">
        <v>166</v>
      </c>
      <c r="B13" s="65">
        <f t="shared" si="9"/>
        <v>44</v>
      </c>
      <c r="C13" s="66">
        <v>45</v>
      </c>
      <c r="D13" s="65">
        <f t="shared" si="10"/>
        <v>46</v>
      </c>
      <c r="E13" s="65">
        <f t="shared" si="11"/>
        <v>47</v>
      </c>
      <c r="F13" s="65">
        <f>E13+1.5</f>
        <v>48.5</v>
      </c>
      <c r="G13" s="65"/>
      <c r="H13" s="73"/>
      <c r="I13" s="76" t="s">
        <v>167</v>
      </c>
      <c r="J13" s="76" t="s">
        <v>167</v>
      </c>
      <c r="K13" s="280"/>
      <c r="L13" s="280"/>
      <c r="M13" s="280"/>
      <c r="N13" s="287"/>
    </row>
    <row r="14" ht="29" customHeight="1" spans="1:14">
      <c r="A14" s="64" t="s">
        <v>168</v>
      </c>
      <c r="B14" s="65">
        <f t="shared" si="9"/>
        <v>59</v>
      </c>
      <c r="C14" s="66">
        <v>60</v>
      </c>
      <c r="D14" s="65">
        <f t="shared" si="10"/>
        <v>61</v>
      </c>
      <c r="E14" s="65">
        <f t="shared" si="11"/>
        <v>62</v>
      </c>
      <c r="F14" s="65">
        <f>E14+0.5</f>
        <v>62.5</v>
      </c>
      <c r="G14" s="65"/>
      <c r="H14" s="73"/>
      <c r="I14" s="76" t="s">
        <v>158</v>
      </c>
      <c r="J14" s="76" t="s">
        <v>158</v>
      </c>
      <c r="K14" s="280"/>
      <c r="L14" s="280"/>
      <c r="M14" s="280"/>
      <c r="N14" s="287"/>
    </row>
    <row r="15" ht="29" customHeight="1" spans="1:14">
      <c r="A15" s="64" t="s">
        <v>169</v>
      </c>
      <c r="B15" s="65">
        <f>C15-0.8</f>
        <v>18.2</v>
      </c>
      <c r="C15" s="69">
        <v>19</v>
      </c>
      <c r="D15" s="65">
        <f>C15+0.8</f>
        <v>19.8</v>
      </c>
      <c r="E15" s="65">
        <f>D15+0.8</f>
        <v>20.6</v>
      </c>
      <c r="F15" s="68">
        <f>E15+1.3</f>
        <v>21.9</v>
      </c>
      <c r="G15" s="65"/>
      <c r="H15" s="73"/>
      <c r="I15" s="76" t="s">
        <v>158</v>
      </c>
      <c r="J15" s="76" t="s">
        <v>158</v>
      </c>
      <c r="K15" s="280"/>
      <c r="L15" s="280"/>
      <c r="M15" s="280"/>
      <c r="N15" s="287"/>
    </row>
    <row r="16" ht="29" customHeight="1" spans="1:14">
      <c r="A16" s="64" t="s">
        <v>170</v>
      </c>
      <c r="B16" s="65">
        <f>C16-0.6</f>
        <v>15.4</v>
      </c>
      <c r="C16" s="66">
        <v>16</v>
      </c>
      <c r="D16" s="65">
        <f>C16+0.6</f>
        <v>16.6</v>
      </c>
      <c r="E16" s="65">
        <f>D16+0.6</f>
        <v>17.2</v>
      </c>
      <c r="F16" s="77">
        <f>E16+0.95</f>
        <v>18.15</v>
      </c>
      <c r="G16" s="65"/>
      <c r="H16" s="73"/>
      <c r="I16" s="76" t="s">
        <v>158</v>
      </c>
      <c r="J16" s="76" t="s">
        <v>158</v>
      </c>
      <c r="K16" s="280"/>
      <c r="L16" s="280"/>
      <c r="M16" s="280"/>
      <c r="N16" s="287"/>
    </row>
    <row r="17" ht="29" customHeight="1" spans="1:14">
      <c r="A17" s="64" t="s">
        <v>171</v>
      </c>
      <c r="B17" s="70">
        <f>C17-0.4</f>
        <v>11.6</v>
      </c>
      <c r="C17" s="69">
        <v>12</v>
      </c>
      <c r="D17" s="70">
        <f>C17+0.4</f>
        <v>12.4</v>
      </c>
      <c r="E17" s="70">
        <f>D17+0.4</f>
        <v>12.8</v>
      </c>
      <c r="F17" s="70">
        <f>E17+0.6</f>
        <v>13.4</v>
      </c>
      <c r="G17" s="65"/>
      <c r="H17" s="73"/>
      <c r="I17" s="76" t="s">
        <v>158</v>
      </c>
      <c r="J17" s="76" t="s">
        <v>158</v>
      </c>
      <c r="K17" s="280"/>
      <c r="L17" s="280"/>
      <c r="M17" s="280"/>
      <c r="N17" s="287"/>
    </row>
    <row r="18" ht="29" customHeight="1" spans="1:14">
      <c r="A18" s="64" t="s">
        <v>172</v>
      </c>
      <c r="B18" s="70">
        <f>C18-0.5</f>
        <v>34.5</v>
      </c>
      <c r="C18" s="69">
        <v>35</v>
      </c>
      <c r="D18" s="70">
        <f>C18+0.5</f>
        <v>35.5</v>
      </c>
      <c r="E18" s="70">
        <f>D18+0.5</f>
        <v>36</v>
      </c>
      <c r="F18" s="70">
        <f>E18+0.5</f>
        <v>36.5</v>
      </c>
      <c r="G18" s="65"/>
      <c r="H18" s="73"/>
      <c r="I18" s="76" t="s">
        <v>158</v>
      </c>
      <c r="J18" s="76" t="s">
        <v>158</v>
      </c>
      <c r="K18" s="280"/>
      <c r="L18" s="280"/>
      <c r="M18" s="280"/>
      <c r="N18" s="287"/>
    </row>
    <row r="19" ht="17.6" spans="1:14">
      <c r="A19" s="271" t="s">
        <v>122</v>
      </c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</row>
    <row r="20" ht="17.6" spans="1:14">
      <c r="A20" s="53" t="s">
        <v>173</v>
      </c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</row>
    <row r="21" ht="17.6" spans="1:13">
      <c r="A21" s="78"/>
      <c r="B21" s="78"/>
      <c r="C21" s="78"/>
      <c r="D21" s="78"/>
      <c r="E21" s="78"/>
      <c r="F21" s="78"/>
      <c r="G21" s="78"/>
      <c r="H21" s="78"/>
      <c r="I21" s="271" t="s">
        <v>174</v>
      </c>
      <c r="J21" s="281"/>
      <c r="K21" s="271" t="s">
        <v>175</v>
      </c>
      <c r="L21" s="271"/>
      <c r="M21" s="271" t="s">
        <v>176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8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12" workbookViewId="0">
      <selection activeCell="G55" sqref="G55"/>
    </sheetView>
  </sheetViews>
  <sheetFormatPr defaultColWidth="10" defaultRowHeight="16.5" customHeight="1"/>
  <cols>
    <col min="1" max="1" width="10.875" style="167" customWidth="1"/>
    <col min="2" max="6" width="10" style="167"/>
    <col min="7" max="7" width="10.125" style="167"/>
    <col min="8" max="16384" width="10" style="167"/>
  </cols>
  <sheetData>
    <row r="1" ht="22.5" customHeight="1" spans="1:11">
      <c r="A1" s="168" t="s">
        <v>177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ht="17.25" customHeight="1" spans="1:11">
      <c r="A2" s="169" t="s">
        <v>53</v>
      </c>
      <c r="B2" s="170"/>
      <c r="C2" s="170"/>
      <c r="D2" s="171" t="s">
        <v>54</v>
      </c>
      <c r="E2" s="171"/>
      <c r="F2" s="170"/>
      <c r="G2" s="170"/>
      <c r="H2" s="227" t="s">
        <v>55</v>
      </c>
      <c r="I2" s="244"/>
      <c r="J2" s="244"/>
      <c r="K2" s="245"/>
    </row>
    <row r="3" customHeight="1" spans="1:11">
      <c r="A3" s="172" t="s">
        <v>56</v>
      </c>
      <c r="B3" s="173"/>
      <c r="C3" s="174"/>
      <c r="D3" s="175" t="s">
        <v>57</v>
      </c>
      <c r="E3" s="228"/>
      <c r="F3" s="228"/>
      <c r="G3" s="229"/>
      <c r="H3" s="175" t="s">
        <v>58</v>
      </c>
      <c r="I3" s="228"/>
      <c r="J3" s="228"/>
      <c r="K3" s="229"/>
    </row>
    <row r="4" customHeight="1" spans="1:11">
      <c r="A4" s="176" t="s">
        <v>59</v>
      </c>
      <c r="B4" s="177" t="s">
        <v>60</v>
      </c>
      <c r="C4" s="178"/>
      <c r="D4" s="176" t="s">
        <v>61</v>
      </c>
      <c r="E4" s="230"/>
      <c r="F4" s="231">
        <v>44895</v>
      </c>
      <c r="G4" s="232"/>
      <c r="H4" s="176" t="s">
        <v>178</v>
      </c>
      <c r="I4" s="230"/>
      <c r="J4" s="177" t="s">
        <v>63</v>
      </c>
      <c r="K4" s="178" t="s">
        <v>64</v>
      </c>
    </row>
    <row r="5" customHeight="1" spans="1:11">
      <c r="A5" s="179" t="s">
        <v>65</v>
      </c>
      <c r="B5" s="177" t="s">
        <v>66</v>
      </c>
      <c r="C5" s="178"/>
      <c r="D5" s="176" t="s">
        <v>67</v>
      </c>
      <c r="E5" s="230"/>
      <c r="F5" s="231">
        <v>44866</v>
      </c>
      <c r="G5" s="232"/>
      <c r="H5" s="176" t="s">
        <v>179</v>
      </c>
      <c r="I5" s="230"/>
      <c r="J5" s="177" t="s">
        <v>63</v>
      </c>
      <c r="K5" s="178" t="s">
        <v>64</v>
      </c>
    </row>
    <row r="6" customHeight="1" spans="1:11">
      <c r="A6" s="176" t="s">
        <v>69</v>
      </c>
      <c r="B6" s="91">
        <v>1</v>
      </c>
      <c r="C6" s="92">
        <v>5</v>
      </c>
      <c r="D6" s="179" t="s">
        <v>70</v>
      </c>
      <c r="E6" s="233"/>
      <c r="F6" s="231">
        <v>44888</v>
      </c>
      <c r="G6" s="232"/>
      <c r="H6" s="207" t="s">
        <v>180</v>
      </c>
      <c r="I6" s="239"/>
      <c r="J6" s="239"/>
      <c r="K6" s="246"/>
    </row>
    <row r="7" customHeight="1" spans="1:11">
      <c r="A7" s="176" t="s">
        <v>72</v>
      </c>
      <c r="B7" s="180">
        <v>800</v>
      </c>
      <c r="C7" s="181"/>
      <c r="D7" s="179" t="s">
        <v>73</v>
      </c>
      <c r="E7" s="192"/>
      <c r="F7" s="231">
        <v>44893</v>
      </c>
      <c r="G7" s="232"/>
      <c r="H7" s="234"/>
      <c r="I7" s="177"/>
      <c r="J7" s="177"/>
      <c r="K7" s="178"/>
    </row>
    <row r="8" customHeight="1" spans="1:11">
      <c r="A8" s="182" t="s">
        <v>75</v>
      </c>
      <c r="B8" s="183"/>
      <c r="C8" s="184"/>
      <c r="D8" s="185" t="s">
        <v>76</v>
      </c>
      <c r="E8" s="193"/>
      <c r="F8" s="235">
        <v>44894</v>
      </c>
      <c r="G8" s="236"/>
      <c r="H8" s="185"/>
      <c r="I8" s="193"/>
      <c r="J8" s="193"/>
      <c r="K8" s="247"/>
    </row>
    <row r="9" customHeight="1" spans="1:11">
      <c r="A9" s="186" t="s">
        <v>181</v>
      </c>
      <c r="B9" s="186"/>
      <c r="C9" s="186"/>
      <c r="D9" s="186"/>
      <c r="E9" s="186"/>
      <c r="F9" s="186"/>
      <c r="G9" s="186"/>
      <c r="H9" s="186"/>
      <c r="I9" s="186"/>
      <c r="J9" s="186"/>
      <c r="K9" s="186"/>
    </row>
    <row r="10" customHeight="1" spans="1:11">
      <c r="A10" s="187" t="s">
        <v>80</v>
      </c>
      <c r="B10" s="188" t="s">
        <v>81</v>
      </c>
      <c r="C10" s="189" t="s">
        <v>82</v>
      </c>
      <c r="D10" s="190"/>
      <c r="E10" s="237" t="s">
        <v>85</v>
      </c>
      <c r="F10" s="188" t="s">
        <v>81</v>
      </c>
      <c r="G10" s="189" t="s">
        <v>82</v>
      </c>
      <c r="H10" s="188"/>
      <c r="I10" s="237" t="s">
        <v>83</v>
      </c>
      <c r="J10" s="188" t="s">
        <v>81</v>
      </c>
      <c r="K10" s="248" t="s">
        <v>82</v>
      </c>
    </row>
    <row r="11" customHeight="1" spans="1:11">
      <c r="A11" s="179" t="s">
        <v>86</v>
      </c>
      <c r="B11" s="191" t="s">
        <v>81</v>
      </c>
      <c r="C11" s="177" t="s">
        <v>82</v>
      </c>
      <c r="D11" s="192"/>
      <c r="E11" s="233" t="s">
        <v>88</v>
      </c>
      <c r="F11" s="191" t="s">
        <v>81</v>
      </c>
      <c r="G11" s="177" t="s">
        <v>82</v>
      </c>
      <c r="H11" s="191"/>
      <c r="I11" s="233" t="s">
        <v>93</v>
      </c>
      <c r="J11" s="191" t="s">
        <v>81</v>
      </c>
      <c r="K11" s="178" t="s">
        <v>82</v>
      </c>
    </row>
    <row r="12" customHeight="1" spans="1:11">
      <c r="A12" s="185" t="s">
        <v>122</v>
      </c>
      <c r="B12" s="193"/>
      <c r="C12" s="193"/>
      <c r="D12" s="193"/>
      <c r="E12" s="193"/>
      <c r="F12" s="193"/>
      <c r="G12" s="193"/>
      <c r="H12" s="193"/>
      <c r="I12" s="193"/>
      <c r="J12" s="193"/>
      <c r="K12" s="247"/>
    </row>
    <row r="13" customHeight="1" spans="1:11">
      <c r="A13" s="194" t="s">
        <v>182</v>
      </c>
      <c r="B13" s="194"/>
      <c r="C13" s="194"/>
      <c r="D13" s="194"/>
      <c r="E13" s="194"/>
      <c r="F13" s="194"/>
      <c r="G13" s="194"/>
      <c r="H13" s="194"/>
      <c r="I13" s="194"/>
      <c r="J13" s="194"/>
      <c r="K13" s="194"/>
    </row>
    <row r="14" customHeight="1" spans="1:11">
      <c r="A14" s="195" t="s">
        <v>183</v>
      </c>
      <c r="B14" s="196"/>
      <c r="C14" s="196"/>
      <c r="D14" s="196"/>
      <c r="E14" s="196"/>
      <c r="F14" s="196"/>
      <c r="G14" s="196"/>
      <c r="H14" s="196"/>
      <c r="I14" s="249"/>
      <c r="J14" s="249"/>
      <c r="K14" s="250"/>
    </row>
    <row r="15" customHeight="1" spans="1:11">
      <c r="A15" s="197"/>
      <c r="B15" s="198"/>
      <c r="C15" s="198"/>
      <c r="D15" s="199"/>
      <c r="E15" s="238"/>
      <c r="F15" s="198"/>
      <c r="G15" s="198"/>
      <c r="H15" s="199"/>
      <c r="I15" s="251"/>
      <c r="J15" s="252"/>
      <c r="K15" s="253"/>
    </row>
    <row r="16" customHeight="1" spans="1:11">
      <c r="A16" s="200"/>
      <c r="B16" s="201"/>
      <c r="C16" s="201"/>
      <c r="D16" s="201"/>
      <c r="E16" s="201"/>
      <c r="F16" s="201"/>
      <c r="G16" s="201"/>
      <c r="H16" s="201"/>
      <c r="I16" s="201"/>
      <c r="J16" s="201"/>
      <c r="K16" s="254"/>
    </row>
    <row r="17" customHeight="1" spans="1:11">
      <c r="A17" s="194" t="s">
        <v>184</v>
      </c>
      <c r="B17" s="194"/>
      <c r="C17" s="194"/>
      <c r="D17" s="194"/>
      <c r="E17" s="194"/>
      <c r="F17" s="194"/>
      <c r="G17" s="194"/>
      <c r="H17" s="194"/>
      <c r="I17" s="194"/>
      <c r="J17" s="194"/>
      <c r="K17" s="194"/>
    </row>
    <row r="18" customHeight="1" spans="1:11">
      <c r="A18" s="195" t="s">
        <v>185</v>
      </c>
      <c r="B18" s="196"/>
      <c r="C18" s="196"/>
      <c r="D18" s="196"/>
      <c r="E18" s="196"/>
      <c r="F18" s="196"/>
      <c r="G18" s="196"/>
      <c r="H18" s="196"/>
      <c r="I18" s="249"/>
      <c r="J18" s="249"/>
      <c r="K18" s="250"/>
    </row>
    <row r="19" customHeight="1" spans="1:11">
      <c r="A19" s="197"/>
      <c r="B19" s="198"/>
      <c r="C19" s="198"/>
      <c r="D19" s="199"/>
      <c r="E19" s="238"/>
      <c r="F19" s="198"/>
      <c r="G19" s="198"/>
      <c r="H19" s="199"/>
      <c r="I19" s="251"/>
      <c r="J19" s="252"/>
      <c r="K19" s="253"/>
    </row>
    <row r="20" customHeight="1" spans="1:11">
      <c r="A20" s="200"/>
      <c r="B20" s="201"/>
      <c r="C20" s="201"/>
      <c r="D20" s="201"/>
      <c r="E20" s="201"/>
      <c r="F20" s="201"/>
      <c r="G20" s="201"/>
      <c r="H20" s="201"/>
      <c r="I20" s="201"/>
      <c r="J20" s="201"/>
      <c r="K20" s="254"/>
    </row>
    <row r="21" customHeight="1" spans="1:11">
      <c r="A21" s="202" t="s">
        <v>119</v>
      </c>
      <c r="B21" s="202"/>
      <c r="C21" s="202"/>
      <c r="D21" s="202"/>
      <c r="E21" s="202"/>
      <c r="F21" s="202"/>
      <c r="G21" s="202"/>
      <c r="H21" s="202"/>
      <c r="I21" s="202"/>
      <c r="J21" s="202"/>
      <c r="K21" s="202"/>
    </row>
    <row r="22" customHeight="1" spans="1:11">
      <c r="A22" s="84" t="s">
        <v>120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48"/>
    </row>
    <row r="23" customHeight="1" spans="1:11">
      <c r="A23" s="90" t="s">
        <v>121</v>
      </c>
      <c r="B23" s="93"/>
      <c r="C23" s="177" t="s">
        <v>63</v>
      </c>
      <c r="D23" s="177" t="s">
        <v>64</v>
      </c>
      <c r="E23" s="126"/>
      <c r="F23" s="126"/>
      <c r="G23" s="126"/>
      <c r="H23" s="126"/>
      <c r="I23" s="126"/>
      <c r="J23" s="126"/>
      <c r="K23" s="142"/>
    </row>
    <row r="24" customHeight="1" spans="1:11">
      <c r="A24" s="203" t="s">
        <v>186</v>
      </c>
      <c r="B24" s="204"/>
      <c r="C24" s="204"/>
      <c r="D24" s="204"/>
      <c r="E24" s="204"/>
      <c r="F24" s="204"/>
      <c r="G24" s="204"/>
      <c r="H24" s="204"/>
      <c r="I24" s="204"/>
      <c r="J24" s="204"/>
      <c r="K24" s="255"/>
    </row>
    <row r="25" customHeight="1" spans="1:11">
      <c r="A25" s="205"/>
      <c r="B25" s="206"/>
      <c r="C25" s="206"/>
      <c r="D25" s="206"/>
      <c r="E25" s="206"/>
      <c r="F25" s="206"/>
      <c r="G25" s="206"/>
      <c r="H25" s="206"/>
      <c r="I25" s="206"/>
      <c r="J25" s="206"/>
      <c r="K25" s="256"/>
    </row>
    <row r="26" customHeight="1" spans="1:11">
      <c r="A26" s="186" t="s">
        <v>127</v>
      </c>
      <c r="B26" s="186"/>
      <c r="C26" s="186"/>
      <c r="D26" s="186"/>
      <c r="E26" s="186"/>
      <c r="F26" s="186"/>
      <c r="G26" s="186"/>
      <c r="H26" s="186"/>
      <c r="I26" s="186"/>
      <c r="J26" s="186"/>
      <c r="K26" s="186"/>
    </row>
    <row r="27" customHeight="1" spans="1:11">
      <c r="A27" s="172" t="s">
        <v>128</v>
      </c>
      <c r="B27" s="189" t="s">
        <v>91</v>
      </c>
      <c r="C27" s="189" t="s">
        <v>92</v>
      </c>
      <c r="D27" s="189" t="s">
        <v>84</v>
      </c>
      <c r="E27" s="173" t="s">
        <v>129</v>
      </c>
      <c r="F27" s="189" t="s">
        <v>91</v>
      </c>
      <c r="G27" s="189" t="s">
        <v>92</v>
      </c>
      <c r="H27" s="189" t="s">
        <v>84</v>
      </c>
      <c r="I27" s="173" t="s">
        <v>130</v>
      </c>
      <c r="J27" s="189" t="s">
        <v>91</v>
      </c>
      <c r="K27" s="248" t="s">
        <v>92</v>
      </c>
    </row>
    <row r="28" customHeight="1" spans="1:11">
      <c r="A28" s="207" t="s">
        <v>83</v>
      </c>
      <c r="B28" s="177" t="s">
        <v>91</v>
      </c>
      <c r="C28" s="177" t="s">
        <v>92</v>
      </c>
      <c r="D28" s="177" t="s">
        <v>84</v>
      </c>
      <c r="E28" s="239" t="s">
        <v>90</v>
      </c>
      <c r="F28" s="177" t="s">
        <v>91</v>
      </c>
      <c r="G28" s="177" t="s">
        <v>92</v>
      </c>
      <c r="H28" s="177" t="s">
        <v>84</v>
      </c>
      <c r="I28" s="239" t="s">
        <v>101</v>
      </c>
      <c r="J28" s="177" t="s">
        <v>91</v>
      </c>
      <c r="K28" s="178" t="s">
        <v>92</v>
      </c>
    </row>
    <row r="29" customHeight="1" spans="1:11">
      <c r="A29" s="176" t="s">
        <v>94</v>
      </c>
      <c r="B29" s="208"/>
      <c r="C29" s="208"/>
      <c r="D29" s="208"/>
      <c r="E29" s="208"/>
      <c r="F29" s="208"/>
      <c r="G29" s="208"/>
      <c r="H29" s="208"/>
      <c r="I29" s="208"/>
      <c r="J29" s="208"/>
      <c r="K29" s="257"/>
    </row>
    <row r="30" customHeight="1" spans="1:11">
      <c r="A30" s="209"/>
      <c r="B30" s="210"/>
      <c r="C30" s="210"/>
      <c r="D30" s="210"/>
      <c r="E30" s="210"/>
      <c r="F30" s="210"/>
      <c r="G30" s="210"/>
      <c r="H30" s="210"/>
      <c r="I30" s="210"/>
      <c r="J30" s="210"/>
      <c r="K30" s="258"/>
    </row>
    <row r="31" customHeight="1" spans="1:11">
      <c r="A31" s="211" t="s">
        <v>187</v>
      </c>
      <c r="B31" s="211"/>
      <c r="C31" s="211"/>
      <c r="D31" s="211"/>
      <c r="E31" s="211"/>
      <c r="F31" s="211"/>
      <c r="G31" s="211"/>
      <c r="H31" s="211"/>
      <c r="I31" s="211"/>
      <c r="J31" s="211"/>
      <c r="K31" s="211"/>
    </row>
    <row r="32" ht="17.25" customHeight="1" spans="1:11">
      <c r="A32" s="212" t="s">
        <v>188</v>
      </c>
      <c r="B32" s="213"/>
      <c r="C32" s="213"/>
      <c r="D32" s="213"/>
      <c r="E32" s="213"/>
      <c r="F32" s="213"/>
      <c r="G32" s="213"/>
      <c r="H32" s="213"/>
      <c r="I32" s="213"/>
      <c r="J32" s="213"/>
      <c r="K32" s="259"/>
    </row>
    <row r="33" ht="17.25" customHeight="1" spans="1:11">
      <c r="A33" s="214" t="s">
        <v>189</v>
      </c>
      <c r="B33" s="215"/>
      <c r="C33" s="215"/>
      <c r="D33" s="215"/>
      <c r="E33" s="215"/>
      <c r="F33" s="215"/>
      <c r="G33" s="215"/>
      <c r="H33" s="215"/>
      <c r="I33" s="215"/>
      <c r="J33" s="215"/>
      <c r="K33" s="260"/>
    </row>
    <row r="34" ht="17.25" customHeight="1" spans="1:11">
      <c r="A34" s="214"/>
      <c r="B34" s="215"/>
      <c r="C34" s="215"/>
      <c r="D34" s="215"/>
      <c r="E34" s="215"/>
      <c r="F34" s="215"/>
      <c r="G34" s="215"/>
      <c r="H34" s="215"/>
      <c r="I34" s="215"/>
      <c r="J34" s="215"/>
      <c r="K34" s="260"/>
    </row>
    <row r="35" ht="17.25" customHeight="1" spans="1:11">
      <c r="A35" s="214"/>
      <c r="B35" s="215"/>
      <c r="C35" s="215"/>
      <c r="D35" s="215"/>
      <c r="E35" s="215"/>
      <c r="F35" s="215"/>
      <c r="G35" s="215"/>
      <c r="H35" s="215"/>
      <c r="I35" s="215"/>
      <c r="J35" s="215"/>
      <c r="K35" s="260"/>
    </row>
    <row r="36" ht="17.25" customHeight="1" spans="1:11">
      <c r="A36" s="214"/>
      <c r="B36" s="215"/>
      <c r="C36" s="215"/>
      <c r="D36" s="215"/>
      <c r="E36" s="215"/>
      <c r="F36" s="215"/>
      <c r="G36" s="215"/>
      <c r="H36" s="215"/>
      <c r="I36" s="215"/>
      <c r="J36" s="215"/>
      <c r="K36" s="260"/>
    </row>
    <row r="37" ht="17.25" customHeight="1" spans="1:11">
      <c r="A37" s="214"/>
      <c r="B37" s="215"/>
      <c r="C37" s="215"/>
      <c r="D37" s="215"/>
      <c r="E37" s="215"/>
      <c r="F37" s="215"/>
      <c r="G37" s="215"/>
      <c r="H37" s="215"/>
      <c r="I37" s="215"/>
      <c r="J37" s="215"/>
      <c r="K37" s="260"/>
    </row>
    <row r="38" ht="17.25" customHeight="1" spans="1:11">
      <c r="A38" s="214"/>
      <c r="B38" s="215"/>
      <c r="C38" s="215"/>
      <c r="D38" s="215"/>
      <c r="E38" s="215"/>
      <c r="F38" s="215"/>
      <c r="G38" s="215"/>
      <c r="H38" s="215"/>
      <c r="I38" s="215"/>
      <c r="J38" s="215"/>
      <c r="K38" s="260"/>
    </row>
    <row r="39" ht="17.25" customHeight="1" spans="1:11">
      <c r="A39" s="214"/>
      <c r="B39" s="215"/>
      <c r="C39" s="215"/>
      <c r="D39" s="215"/>
      <c r="E39" s="215"/>
      <c r="F39" s="215"/>
      <c r="G39" s="215"/>
      <c r="H39" s="215"/>
      <c r="I39" s="215"/>
      <c r="J39" s="215"/>
      <c r="K39" s="260"/>
    </row>
    <row r="40" ht="17.25" customHeight="1" spans="1:11">
      <c r="A40" s="214"/>
      <c r="B40" s="215"/>
      <c r="C40" s="215"/>
      <c r="D40" s="215"/>
      <c r="E40" s="215"/>
      <c r="F40" s="215"/>
      <c r="G40" s="215"/>
      <c r="H40" s="215"/>
      <c r="I40" s="215"/>
      <c r="J40" s="215"/>
      <c r="K40" s="260"/>
    </row>
    <row r="41" ht="17.25" customHeight="1" spans="1:11">
      <c r="A41" s="214"/>
      <c r="B41" s="215"/>
      <c r="C41" s="215"/>
      <c r="D41" s="215"/>
      <c r="E41" s="215"/>
      <c r="F41" s="215"/>
      <c r="G41" s="215"/>
      <c r="H41" s="215"/>
      <c r="I41" s="215"/>
      <c r="J41" s="215"/>
      <c r="K41" s="260"/>
    </row>
    <row r="42" ht="17.25" customHeight="1" spans="1:11">
      <c r="A42" s="214"/>
      <c r="B42" s="215"/>
      <c r="C42" s="215"/>
      <c r="D42" s="215"/>
      <c r="E42" s="215"/>
      <c r="F42" s="215"/>
      <c r="G42" s="215"/>
      <c r="H42" s="215"/>
      <c r="I42" s="215"/>
      <c r="J42" s="215"/>
      <c r="K42" s="260"/>
    </row>
    <row r="43" ht="17.25" customHeight="1" spans="1:11">
      <c r="A43" s="209" t="s">
        <v>126</v>
      </c>
      <c r="B43" s="210"/>
      <c r="C43" s="210"/>
      <c r="D43" s="210"/>
      <c r="E43" s="210"/>
      <c r="F43" s="210"/>
      <c r="G43" s="210"/>
      <c r="H43" s="210"/>
      <c r="I43" s="210"/>
      <c r="J43" s="210"/>
      <c r="K43" s="258"/>
    </row>
    <row r="44" customHeight="1" spans="1:11">
      <c r="A44" s="211" t="s">
        <v>190</v>
      </c>
      <c r="B44" s="211"/>
      <c r="C44" s="211"/>
      <c r="D44" s="211"/>
      <c r="E44" s="211"/>
      <c r="F44" s="211"/>
      <c r="G44" s="211"/>
      <c r="H44" s="211"/>
      <c r="I44" s="211"/>
      <c r="J44" s="211"/>
      <c r="K44" s="211"/>
    </row>
    <row r="45" ht="18" customHeight="1" spans="1:11">
      <c r="A45" s="216" t="s">
        <v>122</v>
      </c>
      <c r="B45" s="217"/>
      <c r="C45" s="217"/>
      <c r="D45" s="217"/>
      <c r="E45" s="217"/>
      <c r="F45" s="217"/>
      <c r="G45" s="217"/>
      <c r="H45" s="217"/>
      <c r="I45" s="217"/>
      <c r="J45" s="217"/>
      <c r="K45" s="261"/>
    </row>
    <row r="46" ht="18" customHeight="1" spans="1:11">
      <c r="A46" s="216"/>
      <c r="B46" s="217"/>
      <c r="C46" s="217"/>
      <c r="D46" s="217"/>
      <c r="E46" s="217"/>
      <c r="F46" s="217"/>
      <c r="G46" s="217"/>
      <c r="H46" s="217"/>
      <c r="I46" s="217"/>
      <c r="J46" s="217"/>
      <c r="K46" s="261"/>
    </row>
    <row r="47" ht="18" customHeight="1" spans="1:11">
      <c r="A47" s="205"/>
      <c r="B47" s="206"/>
      <c r="C47" s="206"/>
      <c r="D47" s="206"/>
      <c r="E47" s="206"/>
      <c r="F47" s="206"/>
      <c r="G47" s="206"/>
      <c r="H47" s="206"/>
      <c r="I47" s="206"/>
      <c r="J47" s="206"/>
      <c r="K47" s="256"/>
    </row>
    <row r="48" ht="21" customHeight="1" spans="1:11">
      <c r="A48" s="218" t="s">
        <v>132</v>
      </c>
      <c r="B48" s="219" t="s">
        <v>133</v>
      </c>
      <c r="C48" s="219"/>
      <c r="D48" s="220" t="s">
        <v>134</v>
      </c>
      <c r="E48" s="240"/>
      <c r="F48" s="220" t="s">
        <v>136</v>
      </c>
      <c r="G48" s="241"/>
      <c r="H48" s="242" t="s">
        <v>137</v>
      </c>
      <c r="I48" s="242"/>
      <c r="J48" s="219"/>
      <c r="K48" s="262"/>
    </row>
    <row r="49" customHeight="1" spans="1:11">
      <c r="A49" s="221" t="s">
        <v>191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63"/>
    </row>
    <row r="50" customHeight="1" spans="1:11">
      <c r="A50" s="223"/>
      <c r="B50" s="224"/>
      <c r="C50" s="224"/>
      <c r="D50" s="224"/>
      <c r="E50" s="224"/>
      <c r="F50" s="224"/>
      <c r="G50" s="224"/>
      <c r="H50" s="224"/>
      <c r="I50" s="224"/>
      <c r="J50" s="224"/>
      <c r="K50" s="264"/>
    </row>
    <row r="51" customHeight="1" spans="1:11">
      <c r="A51" s="225"/>
      <c r="B51" s="226"/>
      <c r="C51" s="226"/>
      <c r="D51" s="226"/>
      <c r="E51" s="226"/>
      <c r="F51" s="226"/>
      <c r="G51" s="226"/>
      <c r="H51" s="226"/>
      <c r="I51" s="226"/>
      <c r="J51" s="226"/>
      <c r="K51" s="265"/>
    </row>
    <row r="52" ht="21" customHeight="1" spans="1:11">
      <c r="A52" s="218" t="s">
        <v>132</v>
      </c>
      <c r="B52" s="219" t="s">
        <v>133</v>
      </c>
      <c r="C52" s="219"/>
      <c r="D52" s="220" t="s">
        <v>134</v>
      </c>
      <c r="E52" s="220"/>
      <c r="F52" s="220" t="s">
        <v>136</v>
      </c>
      <c r="G52" s="243">
        <v>44880</v>
      </c>
      <c r="H52" s="242" t="s">
        <v>137</v>
      </c>
      <c r="I52" s="242"/>
      <c r="J52" s="266" t="s">
        <v>140</v>
      </c>
      <c r="K52" s="267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3</xdr:col>
                    <xdr:colOff>0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3</xdr:col>
                    <xdr:colOff>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2</xdr:col>
                    <xdr:colOff>0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11</xdr:col>
                    <xdr:colOff>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11</xdr:col>
                    <xdr:colOff>0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10</xdr:col>
                    <xdr:colOff>0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11</xdr:col>
                    <xdr:colOff>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10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workbookViewId="0">
      <selection activeCell="H3" sqref="H3:L3"/>
    </sheetView>
  </sheetViews>
  <sheetFormatPr defaultColWidth="9" defaultRowHeight="26" customHeight="1"/>
  <cols>
    <col min="1" max="1" width="17.1696428571429" style="53" customWidth="1"/>
    <col min="2" max="6" width="9.33035714285714" style="53" customWidth="1"/>
    <col min="7" max="7" width="6.125" style="53" customWidth="1"/>
    <col min="8" max="8" width="12.375" style="53" customWidth="1"/>
    <col min="9" max="9" width="16.5" style="53" customWidth="1"/>
    <col min="10" max="10" width="17" style="53" customWidth="1"/>
    <col min="11" max="11" width="18.5" style="53" customWidth="1"/>
    <col min="12" max="12" width="16.6696428571429" style="53" customWidth="1"/>
    <col min="13" max="13" width="14.1696428571429" style="53" customWidth="1"/>
    <col min="14" max="14" width="16.3303571428571" style="53" customWidth="1"/>
    <col min="15" max="16384" width="9" style="53"/>
  </cols>
  <sheetData>
    <row r="1" customHeight="1" spans="1:12">
      <c r="A1" s="54" t="s">
        <v>59</v>
      </c>
      <c r="B1" s="55" t="s">
        <v>60</v>
      </c>
      <c r="C1" s="56" t="s">
        <v>65</v>
      </c>
      <c r="D1" s="55"/>
      <c r="E1" s="55"/>
      <c r="F1" s="55"/>
      <c r="G1" s="71"/>
      <c r="H1" s="72" t="s">
        <v>55</v>
      </c>
      <c r="I1" s="55" t="s">
        <v>192</v>
      </c>
      <c r="J1" s="55"/>
      <c r="K1" s="55"/>
      <c r="L1" s="55"/>
    </row>
    <row r="2" customHeight="1" spans="1:12">
      <c r="A2" s="57" t="s">
        <v>142</v>
      </c>
      <c r="B2" s="58"/>
      <c r="C2" s="58"/>
      <c r="D2" s="58"/>
      <c r="E2" s="58"/>
      <c r="F2" s="58"/>
      <c r="G2" s="73"/>
      <c r="H2" s="74" t="s">
        <v>144</v>
      </c>
      <c r="I2" s="74"/>
      <c r="J2" s="74"/>
      <c r="K2" s="74"/>
      <c r="L2" s="74"/>
    </row>
    <row r="3" customHeight="1" spans="1:12">
      <c r="A3" s="57"/>
      <c r="B3" s="157" t="s">
        <v>108</v>
      </c>
      <c r="C3" s="158" t="s">
        <v>109</v>
      </c>
      <c r="D3" s="157" t="s">
        <v>110</v>
      </c>
      <c r="E3" s="157" t="s">
        <v>111</v>
      </c>
      <c r="F3" s="157" t="s">
        <v>112</v>
      </c>
      <c r="G3" s="73"/>
      <c r="H3" s="75" t="s">
        <v>193</v>
      </c>
      <c r="I3" s="75" t="s">
        <v>194</v>
      </c>
      <c r="J3" s="79" t="s">
        <v>195</v>
      </c>
      <c r="K3" s="75" t="s">
        <v>196</v>
      </c>
      <c r="L3" s="75" t="s">
        <v>197</v>
      </c>
    </row>
    <row r="4" customHeight="1" spans="1:12">
      <c r="A4" s="159" t="s">
        <v>198</v>
      </c>
      <c r="B4" s="160" t="s">
        <v>148</v>
      </c>
      <c r="C4" s="160" t="s">
        <v>149</v>
      </c>
      <c r="D4" s="160" t="s">
        <v>150</v>
      </c>
      <c r="E4" s="160" t="s">
        <v>151</v>
      </c>
      <c r="F4" s="160" t="s">
        <v>152</v>
      </c>
      <c r="G4" s="73"/>
      <c r="H4" s="160" t="s">
        <v>148</v>
      </c>
      <c r="I4" s="160" t="s">
        <v>149</v>
      </c>
      <c r="J4" s="160" t="s">
        <v>150</v>
      </c>
      <c r="K4" s="160" t="s">
        <v>151</v>
      </c>
      <c r="L4" s="160" t="s">
        <v>152</v>
      </c>
    </row>
    <row r="5" customHeight="1" spans="1:12">
      <c r="A5" s="161" t="s">
        <v>147</v>
      </c>
      <c r="B5" s="162">
        <f t="shared" ref="B5:B7" si="0">C5-2</f>
        <v>60</v>
      </c>
      <c r="C5" s="162">
        <v>62</v>
      </c>
      <c r="D5" s="162">
        <f t="shared" ref="D5:D7" si="1">C5+2</f>
        <v>64</v>
      </c>
      <c r="E5" s="162">
        <f t="shared" ref="E5:E7" si="2">D5+2</f>
        <v>66</v>
      </c>
      <c r="F5" s="162">
        <f t="shared" ref="F5:F7" si="3">E5+1</f>
        <v>67</v>
      </c>
      <c r="G5" s="73"/>
      <c r="H5" s="165" t="s">
        <v>199</v>
      </c>
      <c r="I5" s="165" t="s">
        <v>200</v>
      </c>
      <c r="J5" s="165" t="s">
        <v>201</v>
      </c>
      <c r="K5" s="165" t="s">
        <v>202</v>
      </c>
      <c r="L5" s="165" t="s">
        <v>203</v>
      </c>
    </row>
    <row r="6" customHeight="1" spans="1:12">
      <c r="A6" s="161" t="s">
        <v>154</v>
      </c>
      <c r="B6" s="162">
        <f t="shared" si="0"/>
        <v>60</v>
      </c>
      <c r="C6" s="162">
        <v>62</v>
      </c>
      <c r="D6" s="162">
        <f t="shared" si="1"/>
        <v>64</v>
      </c>
      <c r="E6" s="162">
        <f t="shared" si="2"/>
        <v>66</v>
      </c>
      <c r="F6" s="162">
        <f t="shared" si="3"/>
        <v>67</v>
      </c>
      <c r="G6" s="73"/>
      <c r="H6" s="165" t="s">
        <v>204</v>
      </c>
      <c r="I6" s="165" t="s">
        <v>204</v>
      </c>
      <c r="J6" s="165" t="s">
        <v>204</v>
      </c>
      <c r="K6" s="165" t="s">
        <v>204</v>
      </c>
      <c r="L6" s="165" t="s">
        <v>204</v>
      </c>
    </row>
    <row r="7" customHeight="1" spans="1:12">
      <c r="A7" s="163" t="s">
        <v>157</v>
      </c>
      <c r="B7" s="162">
        <f t="shared" si="0"/>
        <v>60</v>
      </c>
      <c r="C7" s="162">
        <v>62</v>
      </c>
      <c r="D7" s="162">
        <f t="shared" si="1"/>
        <v>64</v>
      </c>
      <c r="E7" s="162">
        <f t="shared" si="2"/>
        <v>66</v>
      </c>
      <c r="F7" s="162">
        <f t="shared" si="3"/>
        <v>67</v>
      </c>
      <c r="G7" s="73"/>
      <c r="H7" s="165" t="s">
        <v>204</v>
      </c>
      <c r="I7" s="165" t="s">
        <v>204</v>
      </c>
      <c r="J7" s="165" t="s">
        <v>204</v>
      </c>
      <c r="K7" s="165" t="s">
        <v>205</v>
      </c>
      <c r="L7" s="165" t="s">
        <v>204</v>
      </c>
    </row>
    <row r="8" customHeight="1" spans="1:12">
      <c r="A8" s="161" t="s">
        <v>159</v>
      </c>
      <c r="B8" s="162">
        <f t="shared" ref="B8:B10" si="4">C8-4</f>
        <v>94</v>
      </c>
      <c r="C8" s="162">
        <v>98</v>
      </c>
      <c r="D8" s="162">
        <f t="shared" ref="D8:D10" si="5">C8+4</f>
        <v>102</v>
      </c>
      <c r="E8" s="162">
        <f>D8+4</f>
        <v>106</v>
      </c>
      <c r="F8" s="162">
        <f t="shared" ref="F8:F10" si="6">E8+6</f>
        <v>112</v>
      </c>
      <c r="G8" s="73"/>
      <c r="H8" s="165" t="s">
        <v>206</v>
      </c>
      <c r="I8" s="165" t="s">
        <v>158</v>
      </c>
      <c r="J8" s="165" t="s">
        <v>206</v>
      </c>
      <c r="K8" s="165" t="s">
        <v>204</v>
      </c>
      <c r="L8" s="165" t="s">
        <v>204</v>
      </c>
    </row>
    <row r="9" customHeight="1" spans="1:12">
      <c r="A9" s="161" t="s">
        <v>161</v>
      </c>
      <c r="B9" s="162">
        <f t="shared" si="4"/>
        <v>82</v>
      </c>
      <c r="C9" s="162">
        <v>86</v>
      </c>
      <c r="D9" s="162">
        <f t="shared" si="5"/>
        <v>90</v>
      </c>
      <c r="E9" s="162">
        <f>D9+5</f>
        <v>95</v>
      </c>
      <c r="F9" s="162">
        <f t="shared" si="6"/>
        <v>101</v>
      </c>
      <c r="G9" s="73"/>
      <c r="H9" s="165">
        <v>-0.2</v>
      </c>
      <c r="I9" s="165" t="s">
        <v>204</v>
      </c>
      <c r="J9" s="165" t="s">
        <v>204</v>
      </c>
      <c r="K9" s="165" t="s">
        <v>206</v>
      </c>
      <c r="L9" s="165" t="s">
        <v>204</v>
      </c>
    </row>
    <row r="10" customHeight="1" spans="1:12">
      <c r="A10" s="161" t="s">
        <v>162</v>
      </c>
      <c r="B10" s="162">
        <f t="shared" si="4"/>
        <v>98</v>
      </c>
      <c r="C10" s="162">
        <v>102</v>
      </c>
      <c r="D10" s="162">
        <f t="shared" si="5"/>
        <v>106</v>
      </c>
      <c r="E10" s="162">
        <f>D10+5</f>
        <v>111</v>
      </c>
      <c r="F10" s="162">
        <f t="shared" si="6"/>
        <v>117</v>
      </c>
      <c r="G10" s="73"/>
      <c r="H10" s="165" t="s">
        <v>207</v>
      </c>
      <c r="I10" s="165">
        <v>-0.7</v>
      </c>
      <c r="J10" s="165" t="s">
        <v>206</v>
      </c>
      <c r="K10" s="165" t="s">
        <v>208</v>
      </c>
      <c r="L10" s="165">
        <v>-0.2</v>
      </c>
    </row>
    <row r="11" customHeight="1" spans="1:12">
      <c r="A11" s="161" t="s">
        <v>164</v>
      </c>
      <c r="B11" s="162">
        <f t="shared" ref="B11:B13" si="7">C11-1</f>
        <v>37</v>
      </c>
      <c r="C11" s="162">
        <v>38</v>
      </c>
      <c r="D11" s="162">
        <f t="shared" ref="D11:D13" si="8">C11+1</f>
        <v>39</v>
      </c>
      <c r="E11" s="162">
        <f t="shared" ref="E11:E13" si="9">D11+1</f>
        <v>40</v>
      </c>
      <c r="F11" s="162">
        <f>E11+1.2</f>
        <v>41.2</v>
      </c>
      <c r="G11" s="73"/>
      <c r="H11" s="165">
        <f>-0.5-0.3</f>
        <v>-0.8</v>
      </c>
      <c r="I11" s="165">
        <v>-0.2</v>
      </c>
      <c r="J11" s="165" t="s">
        <v>204</v>
      </c>
      <c r="K11" s="165">
        <v>-0.1</v>
      </c>
      <c r="L11" s="165" t="s">
        <v>206</v>
      </c>
    </row>
    <row r="12" customHeight="1" spans="1:12">
      <c r="A12" s="161" t="s">
        <v>165</v>
      </c>
      <c r="B12" s="162">
        <f t="shared" si="7"/>
        <v>44</v>
      </c>
      <c r="C12" s="162">
        <v>45</v>
      </c>
      <c r="D12" s="162">
        <f t="shared" si="8"/>
        <v>46</v>
      </c>
      <c r="E12" s="162">
        <f t="shared" si="9"/>
        <v>47</v>
      </c>
      <c r="F12" s="162">
        <f>E12+1.5</f>
        <v>48.5</v>
      </c>
      <c r="G12" s="73"/>
      <c r="H12" s="165" t="s">
        <v>206</v>
      </c>
      <c r="I12" s="165" t="s">
        <v>204</v>
      </c>
      <c r="J12" s="165" t="s">
        <v>204</v>
      </c>
      <c r="K12" s="165" t="s">
        <v>204</v>
      </c>
      <c r="L12" s="165" t="s">
        <v>204</v>
      </c>
    </row>
    <row r="13" customHeight="1" spans="1:12">
      <c r="A13" s="161" t="s">
        <v>166</v>
      </c>
      <c r="B13" s="162">
        <f t="shared" si="7"/>
        <v>59</v>
      </c>
      <c r="C13" s="162">
        <v>60</v>
      </c>
      <c r="D13" s="162">
        <f t="shared" si="8"/>
        <v>61</v>
      </c>
      <c r="E13" s="162">
        <f t="shared" si="9"/>
        <v>62</v>
      </c>
      <c r="F13" s="162">
        <f>E13+0.5</f>
        <v>62.5</v>
      </c>
      <c r="G13" s="73"/>
      <c r="H13" s="165" t="s">
        <v>204</v>
      </c>
      <c r="I13" s="165" t="s">
        <v>204</v>
      </c>
      <c r="J13" s="165" t="s">
        <v>204</v>
      </c>
      <c r="K13" s="165" t="s">
        <v>204</v>
      </c>
      <c r="L13" s="165" t="s">
        <v>204</v>
      </c>
    </row>
    <row r="14" customHeight="1" spans="1:12">
      <c r="A14" s="161" t="s">
        <v>168</v>
      </c>
      <c r="B14" s="162">
        <f>C14-0.8</f>
        <v>18.2</v>
      </c>
      <c r="C14" s="164">
        <v>19</v>
      </c>
      <c r="D14" s="162">
        <f>C14+0.8</f>
        <v>19.8</v>
      </c>
      <c r="E14" s="162">
        <f>D14+0.8</f>
        <v>20.6</v>
      </c>
      <c r="F14" s="162">
        <f>E14+1.3</f>
        <v>21.9</v>
      </c>
      <c r="G14" s="73"/>
      <c r="H14" s="165" t="s">
        <v>204</v>
      </c>
      <c r="I14" s="165" t="s">
        <v>204</v>
      </c>
      <c r="J14" s="165" t="s">
        <v>204</v>
      </c>
      <c r="K14" s="165" t="s">
        <v>204</v>
      </c>
      <c r="L14" s="165" t="s">
        <v>204</v>
      </c>
    </row>
    <row r="15" customHeight="1" spans="1:12">
      <c r="A15" s="161" t="s">
        <v>169</v>
      </c>
      <c r="B15" s="162">
        <f>C15-0.6</f>
        <v>15.4</v>
      </c>
      <c r="C15" s="162">
        <v>16</v>
      </c>
      <c r="D15" s="162">
        <f>C15+0.6</f>
        <v>16.6</v>
      </c>
      <c r="E15" s="162">
        <f>D15+0.6</f>
        <v>17.2</v>
      </c>
      <c r="F15" s="166">
        <f>E15+0.95</f>
        <v>18.15</v>
      </c>
      <c r="G15" s="78"/>
      <c r="H15" s="165" t="s">
        <v>204</v>
      </c>
      <c r="I15" s="165" t="s">
        <v>204</v>
      </c>
      <c r="J15" s="165" t="s">
        <v>204</v>
      </c>
      <c r="K15" s="165" t="s">
        <v>204</v>
      </c>
      <c r="L15" s="165" t="s">
        <v>204</v>
      </c>
    </row>
    <row r="16" customHeight="1" spans="1:12">
      <c r="A16" s="161" t="s">
        <v>170</v>
      </c>
      <c r="B16" s="164">
        <f>C16-0.4</f>
        <v>11.6</v>
      </c>
      <c r="C16" s="164">
        <v>12</v>
      </c>
      <c r="D16" s="164">
        <f>C16+0.4</f>
        <v>12.4</v>
      </c>
      <c r="E16" s="164">
        <f>D16+0.4</f>
        <v>12.8</v>
      </c>
      <c r="F16" s="164">
        <f>E16+0.6</f>
        <v>13.4</v>
      </c>
      <c r="G16" s="78"/>
      <c r="H16" s="165" t="s">
        <v>204</v>
      </c>
      <c r="I16" s="165" t="s">
        <v>204</v>
      </c>
      <c r="J16" s="165" t="s">
        <v>204</v>
      </c>
      <c r="K16" s="165" t="s">
        <v>205</v>
      </c>
      <c r="L16" s="165" t="s">
        <v>204</v>
      </c>
    </row>
    <row r="17" customHeight="1" spans="1:12">
      <c r="A17" s="161" t="s">
        <v>171</v>
      </c>
      <c r="B17" s="164">
        <f>C17-0.5</f>
        <v>34.5</v>
      </c>
      <c r="C17" s="164">
        <v>35</v>
      </c>
      <c r="D17" s="164">
        <f>C17+0.5</f>
        <v>35.5</v>
      </c>
      <c r="E17" s="164">
        <f>D17+0.5</f>
        <v>36</v>
      </c>
      <c r="F17" s="164">
        <f>E17+0.5</f>
        <v>36.5</v>
      </c>
      <c r="G17" s="78"/>
      <c r="H17" s="165" t="s">
        <v>204</v>
      </c>
      <c r="I17" s="165" t="s">
        <v>209</v>
      </c>
      <c r="J17" s="165" t="s">
        <v>204</v>
      </c>
      <c r="K17" s="165" t="s">
        <v>210</v>
      </c>
      <c r="L17" s="165" t="s">
        <v>204</v>
      </c>
    </row>
  </sheetData>
  <mergeCells count="6">
    <mergeCell ref="D1:F1"/>
    <mergeCell ref="I1:L1"/>
    <mergeCell ref="B2:F2"/>
    <mergeCell ref="H2:L2"/>
    <mergeCell ref="A2:A3"/>
    <mergeCell ref="G1:G14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N11" sqref="N11"/>
    </sheetView>
  </sheetViews>
  <sheetFormatPr defaultColWidth="10.1696428571429" defaultRowHeight="17.6"/>
  <cols>
    <col min="1" max="1" width="9.66964285714286" style="82" customWidth="1"/>
    <col min="2" max="2" width="11.1696428571429" style="82" customWidth="1"/>
    <col min="3" max="3" width="9.16964285714286" style="82" customWidth="1"/>
    <col min="4" max="4" width="9.5" style="82" customWidth="1"/>
    <col min="5" max="5" width="9.16964285714286" style="82" customWidth="1"/>
    <col min="6" max="6" width="10.3303571428571" style="82" customWidth="1"/>
    <col min="7" max="7" width="9.5" style="82" customWidth="1"/>
    <col min="8" max="8" width="9.16964285714286" style="82" customWidth="1"/>
    <col min="9" max="9" width="8.16964285714286" style="82" customWidth="1"/>
    <col min="10" max="10" width="10.5" style="82" customWidth="1"/>
    <col min="11" max="11" width="12.1696428571429" style="82" customWidth="1"/>
    <col min="12" max="16384" width="10.1696428571429" style="82"/>
  </cols>
  <sheetData>
    <row r="1" ht="29.55" spans="1:11">
      <c r="A1" s="83" t="s">
        <v>211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1">
      <c r="A2" s="84" t="s">
        <v>53</v>
      </c>
      <c r="B2" s="85" t="s">
        <v>212</v>
      </c>
      <c r="C2" s="85"/>
      <c r="D2" s="86" t="s">
        <v>59</v>
      </c>
      <c r="E2" s="128" t="s">
        <v>60</v>
      </c>
      <c r="F2" s="100" t="s">
        <v>213</v>
      </c>
      <c r="G2" s="129" t="s">
        <v>66</v>
      </c>
      <c r="H2" s="129"/>
      <c r="I2" s="108" t="s">
        <v>55</v>
      </c>
      <c r="J2" s="129"/>
      <c r="K2" s="141"/>
    </row>
    <row r="3" spans="1:11">
      <c r="A3" s="87" t="s">
        <v>72</v>
      </c>
      <c r="B3" s="88">
        <v>800</v>
      </c>
      <c r="C3" s="88"/>
      <c r="D3" s="89" t="s">
        <v>214</v>
      </c>
      <c r="E3" s="130">
        <v>44895</v>
      </c>
      <c r="F3" s="131"/>
      <c r="G3" s="131"/>
      <c r="H3" s="126" t="s">
        <v>215</v>
      </c>
      <c r="I3" s="126"/>
      <c r="J3" s="126"/>
      <c r="K3" s="142"/>
    </row>
    <row r="4" spans="1:11">
      <c r="A4" s="90" t="s">
        <v>69</v>
      </c>
      <c r="B4" s="91">
        <v>1</v>
      </c>
      <c r="C4" s="92">
        <v>5</v>
      </c>
      <c r="D4" s="93" t="s">
        <v>216</v>
      </c>
      <c r="E4" s="131"/>
      <c r="F4" s="131"/>
      <c r="G4" s="131"/>
      <c r="H4" s="93" t="s">
        <v>217</v>
      </c>
      <c r="I4" s="93"/>
      <c r="J4" s="101" t="s">
        <v>63</v>
      </c>
      <c r="K4" s="143" t="s">
        <v>64</v>
      </c>
    </row>
    <row r="5" spans="1:11">
      <c r="A5" s="90" t="s">
        <v>218</v>
      </c>
      <c r="B5" s="88">
        <v>80</v>
      </c>
      <c r="C5" s="88"/>
      <c r="D5" s="89" t="s">
        <v>219</v>
      </c>
      <c r="E5" s="89" t="s">
        <v>220</v>
      </c>
      <c r="F5" s="89" t="s">
        <v>221</v>
      </c>
      <c r="G5" s="89" t="s">
        <v>222</v>
      </c>
      <c r="H5" s="93" t="s">
        <v>223</v>
      </c>
      <c r="I5" s="93"/>
      <c r="J5" s="101" t="s">
        <v>63</v>
      </c>
      <c r="K5" s="143" t="s">
        <v>64</v>
      </c>
    </row>
    <row r="6" ht="18.35" spans="1:11">
      <c r="A6" s="94" t="s">
        <v>224</v>
      </c>
      <c r="B6" s="95">
        <v>1</v>
      </c>
      <c r="C6" s="95"/>
      <c r="D6" s="96" t="s">
        <v>225</v>
      </c>
      <c r="E6" s="106"/>
      <c r="F6" s="105"/>
      <c r="G6" s="96">
        <v>800</v>
      </c>
      <c r="H6" s="132" t="s">
        <v>226</v>
      </c>
      <c r="I6" s="132"/>
      <c r="J6" s="105" t="s">
        <v>63</v>
      </c>
      <c r="K6" s="144" t="s">
        <v>64</v>
      </c>
    </row>
    <row r="7" ht="18.35" spans="1:11">
      <c r="A7" s="97"/>
      <c r="B7" s="98"/>
      <c r="C7" s="98"/>
      <c r="D7" s="97"/>
      <c r="E7" s="98"/>
      <c r="F7" s="133"/>
      <c r="G7" s="97"/>
      <c r="H7" s="133"/>
      <c r="I7" s="98"/>
      <c r="J7" s="98"/>
      <c r="K7" s="98"/>
    </row>
    <row r="8" spans="1:11">
      <c r="A8" s="99" t="s">
        <v>227</v>
      </c>
      <c r="B8" s="100" t="s">
        <v>228</v>
      </c>
      <c r="C8" s="100" t="s">
        <v>229</v>
      </c>
      <c r="D8" s="100" t="s">
        <v>230</v>
      </c>
      <c r="E8" s="100" t="s">
        <v>231</v>
      </c>
      <c r="F8" s="100" t="s">
        <v>232</v>
      </c>
      <c r="G8" s="134" t="s">
        <v>75</v>
      </c>
      <c r="H8" s="118"/>
      <c r="I8" s="118"/>
      <c r="J8" s="118"/>
      <c r="K8" s="145"/>
    </row>
    <row r="9" spans="1:11">
      <c r="A9" s="90" t="s">
        <v>233</v>
      </c>
      <c r="B9" s="93"/>
      <c r="C9" s="101" t="s">
        <v>63</v>
      </c>
      <c r="D9" s="101" t="s">
        <v>64</v>
      </c>
      <c r="E9" s="89" t="s">
        <v>234</v>
      </c>
      <c r="F9" s="104" t="s">
        <v>235</v>
      </c>
      <c r="G9" s="135"/>
      <c r="H9" s="136"/>
      <c r="I9" s="136"/>
      <c r="J9" s="136"/>
      <c r="K9" s="146"/>
    </row>
    <row r="10" spans="1:11">
      <c r="A10" s="90" t="s">
        <v>236</v>
      </c>
      <c r="B10" s="93"/>
      <c r="C10" s="101" t="s">
        <v>63</v>
      </c>
      <c r="D10" s="101" t="s">
        <v>64</v>
      </c>
      <c r="E10" s="89" t="s">
        <v>237</v>
      </c>
      <c r="F10" s="104" t="s">
        <v>238</v>
      </c>
      <c r="G10" s="135" t="s">
        <v>239</v>
      </c>
      <c r="H10" s="136"/>
      <c r="I10" s="136"/>
      <c r="J10" s="136"/>
      <c r="K10" s="146"/>
    </row>
    <row r="11" spans="1:11">
      <c r="A11" s="102" t="s">
        <v>181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47"/>
    </row>
    <row r="12" spans="1:11">
      <c r="A12" s="87" t="s">
        <v>85</v>
      </c>
      <c r="B12" s="101" t="s">
        <v>81</v>
      </c>
      <c r="C12" s="101" t="s">
        <v>82</v>
      </c>
      <c r="D12" s="104"/>
      <c r="E12" s="89" t="s">
        <v>83</v>
      </c>
      <c r="F12" s="101" t="s">
        <v>81</v>
      </c>
      <c r="G12" s="101" t="s">
        <v>82</v>
      </c>
      <c r="H12" s="101"/>
      <c r="I12" s="89" t="s">
        <v>240</v>
      </c>
      <c r="J12" s="101" t="s">
        <v>81</v>
      </c>
      <c r="K12" s="143" t="s">
        <v>82</v>
      </c>
    </row>
    <row r="13" spans="1:11">
      <c r="A13" s="87" t="s">
        <v>88</v>
      </c>
      <c r="B13" s="101" t="s">
        <v>81</v>
      </c>
      <c r="C13" s="101" t="s">
        <v>82</v>
      </c>
      <c r="D13" s="104"/>
      <c r="E13" s="89" t="s">
        <v>93</v>
      </c>
      <c r="F13" s="101" t="s">
        <v>81</v>
      </c>
      <c r="G13" s="101" t="s">
        <v>82</v>
      </c>
      <c r="H13" s="101"/>
      <c r="I13" s="89" t="s">
        <v>241</v>
      </c>
      <c r="J13" s="101" t="s">
        <v>81</v>
      </c>
      <c r="K13" s="143" t="s">
        <v>82</v>
      </c>
    </row>
    <row r="14" ht="18.35" spans="1:11">
      <c r="A14" s="94" t="s">
        <v>242</v>
      </c>
      <c r="B14" s="105" t="s">
        <v>81</v>
      </c>
      <c r="C14" s="105" t="s">
        <v>82</v>
      </c>
      <c r="D14" s="106"/>
      <c r="E14" s="96" t="s">
        <v>243</v>
      </c>
      <c r="F14" s="105" t="s">
        <v>81</v>
      </c>
      <c r="G14" s="105" t="s">
        <v>82</v>
      </c>
      <c r="H14" s="105"/>
      <c r="I14" s="96" t="s">
        <v>244</v>
      </c>
      <c r="J14" s="105" t="s">
        <v>81</v>
      </c>
      <c r="K14" s="144" t="s">
        <v>82</v>
      </c>
    </row>
    <row r="15" ht="18.35" spans="1:11">
      <c r="A15" s="97"/>
      <c r="B15" s="107"/>
      <c r="C15" s="107"/>
      <c r="D15" s="98"/>
      <c r="E15" s="97"/>
      <c r="F15" s="107"/>
      <c r="G15" s="107"/>
      <c r="H15" s="107"/>
      <c r="I15" s="97"/>
      <c r="J15" s="107"/>
      <c r="K15" s="107"/>
    </row>
    <row r="16" s="80" customFormat="1" spans="1:11">
      <c r="A16" s="84" t="s">
        <v>245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48"/>
    </row>
    <row r="17" spans="1:11">
      <c r="A17" s="90" t="s">
        <v>246</v>
      </c>
      <c r="B17" s="93"/>
      <c r="C17" s="93"/>
      <c r="D17" s="93"/>
      <c r="E17" s="93"/>
      <c r="F17" s="93"/>
      <c r="G17" s="93"/>
      <c r="H17" s="93"/>
      <c r="I17" s="93"/>
      <c r="J17" s="93"/>
      <c r="K17" s="149"/>
    </row>
    <row r="18" spans="1:11">
      <c r="A18" s="90" t="s">
        <v>247</v>
      </c>
      <c r="B18" s="93"/>
      <c r="C18" s="93"/>
      <c r="D18" s="93"/>
      <c r="E18" s="93"/>
      <c r="F18" s="93"/>
      <c r="G18" s="93"/>
      <c r="H18" s="93"/>
      <c r="I18" s="93"/>
      <c r="J18" s="93"/>
      <c r="K18" s="149"/>
    </row>
    <row r="19" spans="1:11">
      <c r="A19" s="109" t="s">
        <v>248</v>
      </c>
      <c r="B19" s="101"/>
      <c r="C19" s="101"/>
      <c r="D19" s="101"/>
      <c r="E19" s="101"/>
      <c r="F19" s="101"/>
      <c r="G19" s="101"/>
      <c r="H19" s="101"/>
      <c r="I19" s="101"/>
      <c r="J19" s="101"/>
      <c r="K19" s="143"/>
    </row>
    <row r="20" spans="1:11">
      <c r="A20" s="110"/>
      <c r="B20" s="111"/>
      <c r="C20" s="111"/>
      <c r="D20" s="111"/>
      <c r="E20" s="111"/>
      <c r="F20" s="111"/>
      <c r="G20" s="111"/>
      <c r="H20" s="111"/>
      <c r="I20" s="111"/>
      <c r="J20" s="111"/>
      <c r="K20" s="150"/>
    </row>
    <row r="21" spans="1:11">
      <c r="A21" s="110"/>
      <c r="B21" s="111"/>
      <c r="C21" s="111"/>
      <c r="D21" s="111"/>
      <c r="E21" s="111"/>
      <c r="F21" s="111"/>
      <c r="G21" s="111"/>
      <c r="H21" s="111"/>
      <c r="I21" s="111"/>
      <c r="J21" s="111"/>
      <c r="K21" s="150"/>
    </row>
    <row r="22" spans="1:11">
      <c r="A22" s="110"/>
      <c r="B22" s="111"/>
      <c r="C22" s="111"/>
      <c r="D22" s="111"/>
      <c r="E22" s="111"/>
      <c r="F22" s="111"/>
      <c r="G22" s="111"/>
      <c r="H22" s="111"/>
      <c r="I22" s="111"/>
      <c r="J22" s="111"/>
      <c r="K22" s="150"/>
    </row>
    <row r="23" spans="1:11">
      <c r="A23" s="112"/>
      <c r="B23" s="113"/>
      <c r="C23" s="113"/>
      <c r="D23" s="113"/>
      <c r="E23" s="113"/>
      <c r="F23" s="113"/>
      <c r="G23" s="113"/>
      <c r="H23" s="113"/>
      <c r="I23" s="113"/>
      <c r="J23" s="113"/>
      <c r="K23" s="151"/>
    </row>
    <row r="24" spans="1:11">
      <c r="A24" s="90" t="s">
        <v>121</v>
      </c>
      <c r="B24" s="93"/>
      <c r="C24" s="101" t="s">
        <v>63</v>
      </c>
      <c r="D24" s="101" t="s">
        <v>64</v>
      </c>
      <c r="E24" s="126"/>
      <c r="F24" s="126"/>
      <c r="G24" s="126"/>
      <c r="H24" s="126"/>
      <c r="I24" s="126"/>
      <c r="J24" s="126"/>
      <c r="K24" s="142"/>
    </row>
    <row r="25" ht="18.35" spans="1:11">
      <c r="A25" s="114" t="s">
        <v>249</v>
      </c>
      <c r="B25" s="115"/>
      <c r="C25" s="115"/>
      <c r="D25" s="115"/>
      <c r="E25" s="115"/>
      <c r="F25" s="115"/>
      <c r="G25" s="115"/>
      <c r="H25" s="115"/>
      <c r="I25" s="115"/>
      <c r="J25" s="115"/>
      <c r="K25" s="152"/>
    </row>
    <row r="26" ht="18.35" spans="1:11">
      <c r="A26" s="116"/>
      <c r="B26" s="116"/>
      <c r="C26" s="116"/>
      <c r="D26" s="116"/>
      <c r="E26" s="116"/>
      <c r="F26" s="116"/>
      <c r="G26" s="116"/>
      <c r="H26" s="116"/>
      <c r="I26" s="116"/>
      <c r="J26" s="116"/>
      <c r="K26" s="116"/>
    </row>
    <row r="27" spans="1:11">
      <c r="A27" s="117" t="s">
        <v>250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45"/>
    </row>
    <row r="28" spans="1:11">
      <c r="A28" s="119" t="s">
        <v>251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53"/>
    </row>
    <row r="29" spans="1:11">
      <c r="A29" s="119" t="s">
        <v>252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53"/>
    </row>
    <row r="30" spans="1:11">
      <c r="A30" s="119"/>
      <c r="B30" s="120"/>
      <c r="C30" s="120"/>
      <c r="D30" s="120"/>
      <c r="E30" s="120"/>
      <c r="F30" s="120"/>
      <c r="G30" s="120"/>
      <c r="H30" s="120"/>
      <c r="I30" s="120"/>
      <c r="J30" s="120"/>
      <c r="K30" s="153"/>
    </row>
    <row r="31" spans="1:11">
      <c r="A31" s="119"/>
      <c r="B31" s="120"/>
      <c r="C31" s="120"/>
      <c r="D31" s="120"/>
      <c r="E31" s="120"/>
      <c r="F31" s="120"/>
      <c r="G31" s="120"/>
      <c r="H31" s="120"/>
      <c r="I31" s="120"/>
      <c r="J31" s="120"/>
      <c r="K31" s="153"/>
    </row>
    <row r="32" spans="1:11">
      <c r="A32" s="119"/>
      <c r="B32" s="120"/>
      <c r="C32" s="120"/>
      <c r="D32" s="120"/>
      <c r="E32" s="120"/>
      <c r="F32" s="120"/>
      <c r="G32" s="120"/>
      <c r="H32" s="120"/>
      <c r="I32" s="120"/>
      <c r="J32" s="120"/>
      <c r="K32" s="153"/>
    </row>
    <row r="33" ht="23" customHeight="1" spans="1:11">
      <c r="A33" s="119"/>
      <c r="B33" s="120"/>
      <c r="C33" s="120"/>
      <c r="D33" s="120"/>
      <c r="E33" s="120"/>
      <c r="F33" s="120"/>
      <c r="G33" s="120"/>
      <c r="H33" s="120"/>
      <c r="I33" s="120"/>
      <c r="J33" s="120"/>
      <c r="K33" s="153"/>
    </row>
    <row r="34" ht="23" customHeight="1" spans="1:11">
      <c r="A34" s="110"/>
      <c r="B34" s="111"/>
      <c r="C34" s="111"/>
      <c r="D34" s="111"/>
      <c r="E34" s="111"/>
      <c r="F34" s="111"/>
      <c r="G34" s="111"/>
      <c r="H34" s="111"/>
      <c r="I34" s="111"/>
      <c r="J34" s="111"/>
      <c r="K34" s="150"/>
    </row>
    <row r="35" ht="23" customHeight="1" spans="1:11">
      <c r="A35" s="121"/>
      <c r="B35" s="111"/>
      <c r="C35" s="111"/>
      <c r="D35" s="111"/>
      <c r="E35" s="111"/>
      <c r="F35" s="111"/>
      <c r="G35" s="111"/>
      <c r="H35" s="111"/>
      <c r="I35" s="111"/>
      <c r="J35" s="111"/>
      <c r="K35" s="150"/>
    </row>
    <row r="36" ht="23" customHeight="1" spans="1:11">
      <c r="A36" s="122"/>
      <c r="B36" s="123"/>
      <c r="C36" s="123"/>
      <c r="D36" s="123"/>
      <c r="E36" s="123"/>
      <c r="F36" s="123"/>
      <c r="G36" s="123"/>
      <c r="H36" s="123"/>
      <c r="I36" s="123"/>
      <c r="J36" s="123"/>
      <c r="K36" s="154"/>
    </row>
    <row r="37" ht="18.75" customHeight="1" spans="1:11">
      <c r="A37" s="124" t="s">
        <v>253</v>
      </c>
      <c r="B37" s="125"/>
      <c r="C37" s="125"/>
      <c r="D37" s="125"/>
      <c r="E37" s="125"/>
      <c r="F37" s="125"/>
      <c r="G37" s="125"/>
      <c r="H37" s="125"/>
      <c r="I37" s="125"/>
      <c r="J37" s="125"/>
      <c r="K37" s="155"/>
    </row>
    <row r="38" s="81" customFormat="1" ht="18.75" customHeight="1" spans="1:11">
      <c r="A38" s="90" t="s">
        <v>254</v>
      </c>
      <c r="B38" s="93"/>
      <c r="C38" s="93"/>
      <c r="D38" s="126" t="s">
        <v>255</v>
      </c>
      <c r="E38" s="126"/>
      <c r="F38" s="137" t="s">
        <v>256</v>
      </c>
      <c r="G38" s="138"/>
      <c r="H38" s="93" t="s">
        <v>257</v>
      </c>
      <c r="I38" s="93"/>
      <c r="J38" s="93" t="s">
        <v>258</v>
      </c>
      <c r="K38" s="149"/>
    </row>
    <row r="39" ht="18.75" customHeight="1" spans="1:13">
      <c r="A39" s="90" t="s">
        <v>122</v>
      </c>
      <c r="B39" s="93" t="s">
        <v>259</v>
      </c>
      <c r="C39" s="93"/>
      <c r="D39" s="93"/>
      <c r="E39" s="93"/>
      <c r="F39" s="93"/>
      <c r="G39" s="93"/>
      <c r="H39" s="93"/>
      <c r="I39" s="93"/>
      <c r="J39" s="93"/>
      <c r="K39" s="149"/>
      <c r="M39" s="81"/>
    </row>
    <row r="40" ht="31" customHeight="1" spans="1:11">
      <c r="A40" s="90"/>
      <c r="B40" s="93"/>
      <c r="C40" s="93"/>
      <c r="D40" s="93"/>
      <c r="E40" s="93"/>
      <c r="F40" s="93"/>
      <c r="G40" s="93"/>
      <c r="H40" s="93"/>
      <c r="I40" s="93"/>
      <c r="J40" s="93"/>
      <c r="K40" s="149"/>
    </row>
    <row r="41" ht="18.75" customHeight="1" spans="1:11">
      <c r="A41" s="90"/>
      <c r="B41" s="93"/>
      <c r="C41" s="93"/>
      <c r="D41" s="93"/>
      <c r="E41" s="93"/>
      <c r="F41" s="93"/>
      <c r="G41" s="93"/>
      <c r="H41" s="93"/>
      <c r="I41" s="93"/>
      <c r="J41" s="93"/>
      <c r="K41" s="149"/>
    </row>
    <row r="42" ht="32" customHeight="1" spans="1:11">
      <c r="A42" s="94" t="s">
        <v>132</v>
      </c>
      <c r="B42" s="127" t="s">
        <v>260</v>
      </c>
      <c r="C42" s="127"/>
      <c r="D42" s="96" t="s">
        <v>261</v>
      </c>
      <c r="E42" s="106"/>
      <c r="F42" s="96" t="s">
        <v>136</v>
      </c>
      <c r="G42" s="139">
        <v>44893</v>
      </c>
      <c r="H42" s="140" t="s">
        <v>137</v>
      </c>
      <c r="I42" s="140"/>
      <c r="J42" s="127" t="s">
        <v>140</v>
      </c>
      <c r="K42" s="15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74295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57785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workbookViewId="0">
      <selection activeCell="M5" sqref="M5"/>
    </sheetView>
  </sheetViews>
  <sheetFormatPr defaultColWidth="9" defaultRowHeight="26" customHeight="1"/>
  <cols>
    <col min="1" max="1" width="17.1696428571429" style="53" customWidth="1"/>
    <col min="2" max="6" width="9.33035714285714" style="53" customWidth="1"/>
    <col min="7" max="7" width="4.5" style="53" customWidth="1"/>
    <col min="8" max="12" width="9.875" style="53" customWidth="1"/>
    <col min="13" max="13" width="14.1696428571429" style="53" customWidth="1"/>
    <col min="14" max="14" width="16.3303571428571" style="53" customWidth="1"/>
    <col min="15" max="16384" width="9" style="53"/>
  </cols>
  <sheetData>
    <row r="1" customHeight="1" spans="1:12">
      <c r="A1" s="54" t="s">
        <v>59</v>
      </c>
      <c r="B1" s="55" t="s">
        <v>60</v>
      </c>
      <c r="C1" s="56" t="s">
        <v>65</v>
      </c>
      <c r="D1" s="55"/>
      <c r="E1" s="55"/>
      <c r="F1" s="55"/>
      <c r="G1" s="71"/>
      <c r="H1" s="72" t="s">
        <v>55</v>
      </c>
      <c r="I1" s="55" t="s">
        <v>192</v>
      </c>
      <c r="J1" s="55"/>
      <c r="K1" s="55"/>
      <c r="L1" s="55"/>
    </row>
    <row r="2" customHeight="1" spans="1:12">
      <c r="A2" s="57" t="s">
        <v>142</v>
      </c>
      <c r="B2" s="58"/>
      <c r="C2" s="58"/>
      <c r="D2" s="58"/>
      <c r="E2" s="58"/>
      <c r="F2" s="58"/>
      <c r="G2" s="73"/>
      <c r="H2" s="74" t="s">
        <v>144</v>
      </c>
      <c r="I2" s="74"/>
      <c r="J2" s="74"/>
      <c r="K2" s="74"/>
      <c r="L2" s="74"/>
    </row>
    <row r="3" customHeight="1" spans="1:12">
      <c r="A3" s="57"/>
      <c r="B3" s="59" t="s">
        <v>108</v>
      </c>
      <c r="C3" s="60" t="s">
        <v>109</v>
      </c>
      <c r="D3" s="59" t="s">
        <v>110</v>
      </c>
      <c r="E3" s="59" t="s">
        <v>111</v>
      </c>
      <c r="F3" s="59" t="s">
        <v>112</v>
      </c>
      <c r="G3" s="73"/>
      <c r="H3" s="75" t="s">
        <v>193</v>
      </c>
      <c r="I3" s="75" t="s">
        <v>194</v>
      </c>
      <c r="J3" s="79" t="s">
        <v>195</v>
      </c>
      <c r="K3" s="75" t="s">
        <v>196</v>
      </c>
      <c r="L3" s="75" t="s">
        <v>197</v>
      </c>
    </row>
    <row r="4" customHeight="1" spans="1:12">
      <c r="A4" s="61" t="s">
        <v>198</v>
      </c>
      <c r="B4" s="62" t="s">
        <v>148</v>
      </c>
      <c r="C4" s="63" t="s">
        <v>149</v>
      </c>
      <c r="D4" s="62" t="s">
        <v>150</v>
      </c>
      <c r="E4" s="62" t="s">
        <v>151</v>
      </c>
      <c r="F4" s="62" t="s">
        <v>152</v>
      </c>
      <c r="G4" s="73"/>
      <c r="H4" s="62" t="s">
        <v>148</v>
      </c>
      <c r="I4" s="63" t="s">
        <v>149</v>
      </c>
      <c r="J4" s="62" t="s">
        <v>150</v>
      </c>
      <c r="K4" s="62" t="s">
        <v>151</v>
      </c>
      <c r="L4" s="62" t="s">
        <v>152</v>
      </c>
    </row>
    <row r="5" customHeight="1" spans="1:12">
      <c r="A5" s="64" t="s">
        <v>147</v>
      </c>
      <c r="B5" s="65">
        <f t="shared" ref="B5:B7" si="0">C5-2</f>
        <v>60</v>
      </c>
      <c r="C5" s="66">
        <v>62</v>
      </c>
      <c r="D5" s="65">
        <f t="shared" ref="D5:D7" si="1">C5+2</f>
        <v>64</v>
      </c>
      <c r="E5" s="65">
        <f t="shared" ref="E5:E7" si="2">D5+2</f>
        <v>66</v>
      </c>
      <c r="F5" s="65">
        <f t="shared" ref="F5:F7" si="3">E5+1</f>
        <v>67</v>
      </c>
      <c r="G5" s="73"/>
      <c r="H5" s="76" t="s">
        <v>199</v>
      </c>
      <c r="I5" s="76" t="s">
        <v>200</v>
      </c>
      <c r="J5" s="76" t="s">
        <v>201</v>
      </c>
      <c r="K5" s="76" t="s">
        <v>202</v>
      </c>
      <c r="L5" s="76" t="s">
        <v>203</v>
      </c>
    </row>
    <row r="6" customHeight="1" spans="1:12">
      <c r="A6" s="64" t="s">
        <v>154</v>
      </c>
      <c r="B6" s="65">
        <f t="shared" si="0"/>
        <v>60</v>
      </c>
      <c r="C6" s="66">
        <v>62</v>
      </c>
      <c r="D6" s="65">
        <f t="shared" si="1"/>
        <v>64</v>
      </c>
      <c r="E6" s="65">
        <f t="shared" si="2"/>
        <v>66</v>
      </c>
      <c r="F6" s="65">
        <f t="shared" si="3"/>
        <v>67</v>
      </c>
      <c r="G6" s="73"/>
      <c r="H6" s="76" t="s">
        <v>204</v>
      </c>
      <c r="I6" s="76" t="s">
        <v>204</v>
      </c>
      <c r="J6" s="76" t="s">
        <v>204</v>
      </c>
      <c r="K6" s="76" t="s">
        <v>204</v>
      </c>
      <c r="L6" s="76" t="s">
        <v>204</v>
      </c>
    </row>
    <row r="7" customHeight="1" spans="1:12">
      <c r="A7" s="67" t="s">
        <v>157</v>
      </c>
      <c r="B7" s="68">
        <f t="shared" si="0"/>
        <v>60</v>
      </c>
      <c r="C7" s="68">
        <v>62</v>
      </c>
      <c r="D7" s="68">
        <f t="shared" si="1"/>
        <v>64</v>
      </c>
      <c r="E7" s="68">
        <f t="shared" si="2"/>
        <v>66</v>
      </c>
      <c r="F7" s="68">
        <f t="shared" si="3"/>
        <v>67</v>
      </c>
      <c r="G7" s="73"/>
      <c r="H7" s="76" t="s">
        <v>204</v>
      </c>
      <c r="I7" s="76" t="s">
        <v>204</v>
      </c>
      <c r="J7" s="76" t="s">
        <v>204</v>
      </c>
      <c r="K7" s="76" t="s">
        <v>205</v>
      </c>
      <c r="L7" s="76" t="s">
        <v>204</v>
      </c>
    </row>
    <row r="8" customHeight="1" spans="1:12">
      <c r="A8" s="64" t="s">
        <v>159</v>
      </c>
      <c r="B8" s="65">
        <f t="shared" ref="B8:B10" si="4">C8-4</f>
        <v>94</v>
      </c>
      <c r="C8" s="66">
        <v>98</v>
      </c>
      <c r="D8" s="65">
        <f t="shared" ref="D8:D10" si="5">C8+4</f>
        <v>102</v>
      </c>
      <c r="E8" s="65">
        <f>D8+4</f>
        <v>106</v>
      </c>
      <c r="F8" s="65">
        <f t="shared" ref="F8:F10" si="6">E8+6</f>
        <v>112</v>
      </c>
      <c r="G8" s="73"/>
      <c r="H8" s="76" t="s">
        <v>206</v>
      </c>
      <c r="I8" s="76" t="s">
        <v>158</v>
      </c>
      <c r="J8" s="76" t="s">
        <v>206</v>
      </c>
      <c r="K8" s="76" t="s">
        <v>204</v>
      </c>
      <c r="L8" s="76" t="s">
        <v>204</v>
      </c>
    </row>
    <row r="9" customHeight="1" spans="1:12">
      <c r="A9" s="64" t="s">
        <v>161</v>
      </c>
      <c r="B9" s="65">
        <f t="shared" si="4"/>
        <v>82</v>
      </c>
      <c r="C9" s="66">
        <v>86</v>
      </c>
      <c r="D9" s="65">
        <f t="shared" si="5"/>
        <v>90</v>
      </c>
      <c r="E9" s="65">
        <f>D9+5</f>
        <v>95</v>
      </c>
      <c r="F9" s="65">
        <f t="shared" si="6"/>
        <v>101</v>
      </c>
      <c r="G9" s="73"/>
      <c r="H9" s="76">
        <v>-0.2</v>
      </c>
      <c r="I9" s="76" t="s">
        <v>204</v>
      </c>
      <c r="J9" s="76" t="s">
        <v>204</v>
      </c>
      <c r="K9" s="76" t="s">
        <v>206</v>
      </c>
      <c r="L9" s="76" t="s">
        <v>204</v>
      </c>
    </row>
    <row r="10" customHeight="1" spans="1:12">
      <c r="A10" s="64" t="s">
        <v>162</v>
      </c>
      <c r="B10" s="65">
        <f t="shared" si="4"/>
        <v>98</v>
      </c>
      <c r="C10" s="66">
        <v>102</v>
      </c>
      <c r="D10" s="65">
        <f t="shared" si="5"/>
        <v>106</v>
      </c>
      <c r="E10" s="65">
        <f>D10+5</f>
        <v>111</v>
      </c>
      <c r="F10" s="65">
        <f t="shared" si="6"/>
        <v>117</v>
      </c>
      <c r="G10" s="73"/>
      <c r="H10" s="76" t="s">
        <v>207</v>
      </c>
      <c r="I10" s="76">
        <v>-0.7</v>
      </c>
      <c r="J10" s="76" t="s">
        <v>206</v>
      </c>
      <c r="K10" s="76" t="s">
        <v>208</v>
      </c>
      <c r="L10" s="76">
        <v>-0.2</v>
      </c>
    </row>
    <row r="11" customHeight="1" spans="1:12">
      <c r="A11" s="64" t="s">
        <v>164</v>
      </c>
      <c r="B11" s="65">
        <f t="shared" ref="B11:B13" si="7">C11-1</f>
        <v>37</v>
      </c>
      <c r="C11" s="66">
        <v>38</v>
      </c>
      <c r="D11" s="65">
        <f t="shared" ref="D11:D13" si="8">C11+1</f>
        <v>39</v>
      </c>
      <c r="E11" s="65">
        <f t="shared" ref="E11:E13" si="9">D11+1</f>
        <v>40</v>
      </c>
      <c r="F11" s="65">
        <f>E11+1.2</f>
        <v>41.2</v>
      </c>
      <c r="G11" s="73"/>
      <c r="H11" s="76">
        <f>-0.5-0.3</f>
        <v>-0.8</v>
      </c>
      <c r="I11" s="76">
        <v>-0.2</v>
      </c>
      <c r="J11" s="76" t="s">
        <v>204</v>
      </c>
      <c r="K11" s="76">
        <v>-0.1</v>
      </c>
      <c r="L11" s="76" t="s">
        <v>206</v>
      </c>
    </row>
    <row r="12" customHeight="1" spans="1:12">
      <c r="A12" s="64" t="s">
        <v>165</v>
      </c>
      <c r="B12" s="65">
        <f t="shared" si="7"/>
        <v>44</v>
      </c>
      <c r="C12" s="66">
        <v>45</v>
      </c>
      <c r="D12" s="65">
        <f t="shared" si="8"/>
        <v>46</v>
      </c>
      <c r="E12" s="65">
        <f t="shared" si="9"/>
        <v>47</v>
      </c>
      <c r="F12" s="65">
        <f>E12+1.5</f>
        <v>48.5</v>
      </c>
      <c r="G12" s="73"/>
      <c r="H12" s="76" t="s">
        <v>206</v>
      </c>
      <c r="I12" s="76" t="s">
        <v>204</v>
      </c>
      <c r="J12" s="76" t="s">
        <v>204</v>
      </c>
      <c r="K12" s="76" t="s">
        <v>204</v>
      </c>
      <c r="L12" s="76" t="s">
        <v>204</v>
      </c>
    </row>
    <row r="13" customHeight="1" spans="1:12">
      <c r="A13" s="64" t="s">
        <v>166</v>
      </c>
      <c r="B13" s="65">
        <f t="shared" si="7"/>
        <v>59</v>
      </c>
      <c r="C13" s="66">
        <v>60</v>
      </c>
      <c r="D13" s="65">
        <f t="shared" si="8"/>
        <v>61</v>
      </c>
      <c r="E13" s="65">
        <f t="shared" si="9"/>
        <v>62</v>
      </c>
      <c r="F13" s="65">
        <f>E13+0.5</f>
        <v>62.5</v>
      </c>
      <c r="G13" s="73"/>
      <c r="H13" s="76" t="s">
        <v>204</v>
      </c>
      <c r="I13" s="76" t="s">
        <v>204</v>
      </c>
      <c r="J13" s="76" t="s">
        <v>204</v>
      </c>
      <c r="K13" s="76" t="s">
        <v>204</v>
      </c>
      <c r="L13" s="76" t="s">
        <v>204</v>
      </c>
    </row>
    <row r="14" customHeight="1" spans="1:12">
      <c r="A14" s="64" t="s">
        <v>168</v>
      </c>
      <c r="B14" s="65">
        <f>C14-0.8</f>
        <v>18.2</v>
      </c>
      <c r="C14" s="69">
        <v>19</v>
      </c>
      <c r="D14" s="65">
        <f>C14+0.8</f>
        <v>19.8</v>
      </c>
      <c r="E14" s="65">
        <f>D14+0.8</f>
        <v>20.6</v>
      </c>
      <c r="F14" s="68">
        <f>E14+1.3</f>
        <v>21.9</v>
      </c>
      <c r="G14" s="73"/>
      <c r="H14" s="76" t="s">
        <v>204</v>
      </c>
      <c r="I14" s="76" t="s">
        <v>204</v>
      </c>
      <c r="J14" s="76" t="s">
        <v>204</v>
      </c>
      <c r="K14" s="76" t="s">
        <v>204</v>
      </c>
      <c r="L14" s="76" t="s">
        <v>204</v>
      </c>
    </row>
    <row r="15" customHeight="1" spans="1:12">
      <c r="A15" s="64" t="s">
        <v>169</v>
      </c>
      <c r="B15" s="65">
        <f>C15-0.6</f>
        <v>15.4</v>
      </c>
      <c r="C15" s="66">
        <v>16</v>
      </c>
      <c r="D15" s="65">
        <f>C15+0.6</f>
        <v>16.6</v>
      </c>
      <c r="E15" s="65">
        <f>D15+0.6</f>
        <v>17.2</v>
      </c>
      <c r="F15" s="77">
        <f>E15+0.95</f>
        <v>18.15</v>
      </c>
      <c r="G15" s="78"/>
      <c r="H15" s="76" t="s">
        <v>204</v>
      </c>
      <c r="I15" s="76" t="s">
        <v>204</v>
      </c>
      <c r="J15" s="76" t="s">
        <v>204</v>
      </c>
      <c r="K15" s="76" t="s">
        <v>204</v>
      </c>
      <c r="L15" s="76" t="s">
        <v>204</v>
      </c>
    </row>
    <row r="16" customHeight="1" spans="1:12">
      <c r="A16" s="64" t="s">
        <v>170</v>
      </c>
      <c r="B16" s="70">
        <f>C16-0.4</f>
        <v>11.6</v>
      </c>
      <c r="C16" s="69">
        <v>12</v>
      </c>
      <c r="D16" s="70">
        <f>C16+0.4</f>
        <v>12.4</v>
      </c>
      <c r="E16" s="70">
        <f>D16+0.4</f>
        <v>12.8</v>
      </c>
      <c r="F16" s="70">
        <f>E16+0.6</f>
        <v>13.4</v>
      </c>
      <c r="G16" s="78"/>
      <c r="H16" s="76" t="s">
        <v>204</v>
      </c>
      <c r="I16" s="76" t="s">
        <v>204</v>
      </c>
      <c r="J16" s="76" t="s">
        <v>204</v>
      </c>
      <c r="K16" s="76" t="s">
        <v>205</v>
      </c>
      <c r="L16" s="76" t="s">
        <v>204</v>
      </c>
    </row>
    <row r="17" customHeight="1" spans="1:12">
      <c r="A17" s="64" t="s">
        <v>171</v>
      </c>
      <c r="B17" s="70">
        <f>C17-0.5</f>
        <v>34.5</v>
      </c>
      <c r="C17" s="69">
        <v>35</v>
      </c>
      <c r="D17" s="70">
        <f>C17+0.5</f>
        <v>35.5</v>
      </c>
      <c r="E17" s="70">
        <f>D17+0.5</f>
        <v>36</v>
      </c>
      <c r="F17" s="70">
        <f>E17+0.5</f>
        <v>36.5</v>
      </c>
      <c r="G17" s="78"/>
      <c r="H17" s="76" t="s">
        <v>204</v>
      </c>
      <c r="I17" s="76" t="s">
        <v>209</v>
      </c>
      <c r="J17" s="76" t="s">
        <v>204</v>
      </c>
      <c r="K17" s="76" t="s">
        <v>210</v>
      </c>
      <c r="L17" s="76" t="s">
        <v>204</v>
      </c>
    </row>
  </sheetData>
  <mergeCells count="6">
    <mergeCell ref="D1:F1"/>
    <mergeCell ref="I1:L1"/>
    <mergeCell ref="B2:F2"/>
    <mergeCell ref="H2:L2"/>
    <mergeCell ref="A2:A3"/>
    <mergeCell ref="G1:G14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E15" sqref="E15"/>
    </sheetView>
  </sheetViews>
  <sheetFormatPr defaultColWidth="9" defaultRowHeight="17.6"/>
  <cols>
    <col min="1" max="1" width="7" customWidth="1"/>
    <col min="2" max="2" width="12.1696428571429" style="50" customWidth="1"/>
    <col min="3" max="3" width="12.8303571428571" style="50" customWidth="1"/>
    <col min="4" max="4" width="9.16964285714286" customWidth="1"/>
    <col min="5" max="5" width="14.3303571428571" customWidth="1"/>
    <col min="6" max="6" width="11.3303571428571" customWidth="1"/>
    <col min="7" max="7" width="8" customWidth="1"/>
    <col min="8" max="8" width="11.6696428571429" customWidth="1"/>
    <col min="9" max="12" width="10" customWidth="1"/>
    <col min="13" max="14" width="9.16964285714286" customWidth="1"/>
    <col min="15" max="15" width="10.6696428571429" customWidth="1"/>
  </cols>
  <sheetData>
    <row r="1" ht="25.2" spans="1:15">
      <c r="A1" s="3" t="s">
        <v>262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4.4" spans="1:15">
      <c r="A2" s="4" t="s">
        <v>263</v>
      </c>
      <c r="B2" s="5" t="s">
        <v>264</v>
      </c>
      <c r="C2" s="5" t="s">
        <v>265</v>
      </c>
      <c r="D2" s="5" t="s">
        <v>266</v>
      </c>
      <c r="E2" s="5" t="s">
        <v>267</v>
      </c>
      <c r="F2" s="5" t="s">
        <v>268</v>
      </c>
      <c r="G2" s="5" t="s">
        <v>269</v>
      </c>
      <c r="H2" s="5" t="s">
        <v>270</v>
      </c>
      <c r="I2" s="4" t="s">
        <v>271</v>
      </c>
      <c r="J2" s="4" t="s">
        <v>272</v>
      </c>
      <c r="K2" s="4" t="s">
        <v>273</v>
      </c>
      <c r="L2" s="4" t="s">
        <v>274</v>
      </c>
      <c r="M2" s="4" t="s">
        <v>275</v>
      </c>
      <c r="N2" s="5" t="s">
        <v>276</v>
      </c>
      <c r="O2" s="5" t="s">
        <v>277</v>
      </c>
    </row>
    <row r="3" s="1" customFormat="1" ht="14.4" spans="1:15">
      <c r="A3" s="4"/>
      <c r="B3" s="6"/>
      <c r="C3" s="6"/>
      <c r="D3" s="6"/>
      <c r="E3" s="6"/>
      <c r="F3" s="6"/>
      <c r="G3" s="6"/>
      <c r="H3" s="6"/>
      <c r="I3" s="4" t="s">
        <v>278</v>
      </c>
      <c r="J3" s="4" t="s">
        <v>278</v>
      </c>
      <c r="K3" s="4" t="s">
        <v>278</v>
      </c>
      <c r="L3" s="4" t="s">
        <v>278</v>
      </c>
      <c r="M3" s="4" t="s">
        <v>278</v>
      </c>
      <c r="N3" s="6"/>
      <c r="O3" s="6"/>
    </row>
    <row r="4" spans="1:15">
      <c r="A4" s="7"/>
      <c r="B4" s="8"/>
      <c r="C4" s="8"/>
      <c r="D4" s="39"/>
      <c r="E4" s="8"/>
      <c r="F4" s="389" t="s">
        <v>279</v>
      </c>
      <c r="G4" s="8" t="s">
        <v>63</v>
      </c>
      <c r="H4" s="8" t="s">
        <v>63</v>
      </c>
      <c r="I4" s="8">
        <v>2</v>
      </c>
      <c r="J4" s="8">
        <v>2</v>
      </c>
      <c r="K4" s="8">
        <v>2</v>
      </c>
      <c r="L4" s="8">
        <v>4</v>
      </c>
      <c r="M4" s="8">
        <v>3</v>
      </c>
      <c r="N4" s="8">
        <f t="shared" ref="N4:N9" si="0">SUM(I4:M4)</f>
        <v>13</v>
      </c>
      <c r="O4" s="8" t="s">
        <v>280</v>
      </c>
    </row>
    <row r="5" spans="1:15">
      <c r="A5" s="7"/>
      <c r="B5" s="8"/>
      <c r="C5" s="8"/>
      <c r="D5" s="40"/>
      <c r="E5" s="8"/>
      <c r="F5" s="390" t="s">
        <v>279</v>
      </c>
      <c r="G5" s="8" t="s">
        <v>63</v>
      </c>
      <c r="H5" s="8" t="s">
        <v>63</v>
      </c>
      <c r="I5" s="8">
        <v>2</v>
      </c>
      <c r="J5" s="8">
        <v>1</v>
      </c>
      <c r="K5" s="8">
        <v>2</v>
      </c>
      <c r="L5" s="8">
        <v>3</v>
      </c>
      <c r="M5" s="8">
        <v>3</v>
      </c>
      <c r="N5" s="8">
        <f t="shared" si="0"/>
        <v>11</v>
      </c>
      <c r="O5" s="8" t="s">
        <v>280</v>
      </c>
    </row>
    <row r="6" ht="21" spans="1:15">
      <c r="A6" s="7">
        <v>3</v>
      </c>
      <c r="B6" s="8">
        <v>20</v>
      </c>
      <c r="C6" s="8" t="s">
        <v>281</v>
      </c>
      <c r="D6" s="21" t="s">
        <v>282</v>
      </c>
      <c r="E6" s="8" t="s">
        <v>60</v>
      </c>
      <c r="F6" s="389" t="s">
        <v>279</v>
      </c>
      <c r="G6" s="8" t="s">
        <v>63</v>
      </c>
      <c r="H6" s="8" t="s">
        <v>63</v>
      </c>
      <c r="I6" s="8">
        <v>1</v>
      </c>
      <c r="J6" s="8">
        <v>2</v>
      </c>
      <c r="K6" s="8">
        <v>1</v>
      </c>
      <c r="L6" s="8">
        <v>4</v>
      </c>
      <c r="M6" s="8">
        <v>2</v>
      </c>
      <c r="N6" s="8">
        <f t="shared" si="0"/>
        <v>10</v>
      </c>
      <c r="O6" s="8" t="s">
        <v>280</v>
      </c>
    </row>
    <row r="7" spans="1:15">
      <c r="A7" s="7"/>
      <c r="B7" s="8"/>
      <c r="C7" s="8"/>
      <c r="D7" s="40"/>
      <c r="E7" s="8"/>
      <c r="F7" s="44"/>
      <c r="G7" s="8"/>
      <c r="H7" s="8"/>
      <c r="I7" s="8"/>
      <c r="J7" s="8"/>
      <c r="K7" s="8"/>
      <c r="L7" s="8"/>
      <c r="M7" s="8"/>
      <c r="N7" s="8"/>
      <c r="O7" s="8"/>
    </row>
    <row r="8" spans="1:15">
      <c r="A8" s="7"/>
      <c r="B8" s="8"/>
      <c r="C8" s="8"/>
      <c r="D8" s="40"/>
      <c r="E8" s="8"/>
      <c r="F8" s="43"/>
      <c r="G8" s="8"/>
      <c r="H8" s="8"/>
      <c r="I8" s="8"/>
      <c r="J8" s="8"/>
      <c r="K8" s="8"/>
      <c r="L8" s="8"/>
      <c r="M8" s="7"/>
      <c r="N8" s="7"/>
      <c r="O8" s="7"/>
    </row>
    <row r="9" spans="1:15">
      <c r="A9" s="7"/>
      <c r="B9" s="8"/>
      <c r="C9" s="8"/>
      <c r="D9" s="40"/>
      <c r="E9" s="8"/>
      <c r="F9" s="44"/>
      <c r="G9" s="8"/>
      <c r="H9" s="8"/>
      <c r="I9" s="8"/>
      <c r="J9" s="8"/>
      <c r="K9" s="8"/>
      <c r="L9" s="8"/>
      <c r="M9" s="7"/>
      <c r="N9" s="7"/>
      <c r="O9" s="7"/>
    </row>
    <row r="10" spans="1:15">
      <c r="A10" s="7"/>
      <c r="B10" s="8"/>
      <c r="C10" s="8"/>
      <c r="D10" s="40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>
      <c r="A11" s="7"/>
      <c r="B11" s="8"/>
      <c r="C11" s="8"/>
      <c r="D11" s="21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="2" customFormat="1" ht="20.4" spans="1:15">
      <c r="A12" s="10" t="s">
        <v>283</v>
      </c>
      <c r="B12" s="51"/>
      <c r="C12" s="51"/>
      <c r="D12" s="12"/>
      <c r="E12" s="17"/>
      <c r="F12" s="29"/>
      <c r="G12" s="29"/>
      <c r="H12" s="29"/>
      <c r="I12" s="24"/>
      <c r="J12" s="10" t="s">
        <v>284</v>
      </c>
      <c r="K12" s="11"/>
      <c r="L12" s="11"/>
      <c r="M12" s="12"/>
      <c r="N12" s="11"/>
      <c r="O12" s="20"/>
    </row>
    <row r="13" spans="1:15">
      <c r="A13" s="13" t="s">
        <v>285</v>
      </c>
      <c r="B13" s="52"/>
      <c r="C13" s="52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apple</cp:lastModifiedBy>
  <dcterms:created xsi:type="dcterms:W3CDTF">2020-03-11T09:34:00Z</dcterms:created>
  <dcterms:modified xsi:type="dcterms:W3CDTF">2022-11-29T09:55:31Z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2052-5.0.0.7550</vt:lpwstr>
  </property>
  <property fmtid="{D5CDD505-2E9C-101B-9397-08002B2CF9AE}" pid="3" name="ICV">
    <vt:lpwstr>9A76448B09AA4BF58667FC667EC195F4</vt:lpwstr>
  </property>
</Properties>
</file>