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40" tabRatio="727" activeTab="6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definedNames>
    <definedName name="_xlnm.Print_Area" localSheetId="2">首期!$A$1:$K$53</definedName>
    <definedName name="_xlnm.Print_Area" localSheetId="4">中期!$A$1:$K$52</definedName>
  </definedNames>
  <calcPr calcId="144525" concurrentCalc="0"/>
</workbook>
</file>

<file path=xl/sharedStrings.xml><?xml version="1.0" encoding="utf-8"?>
<sst xmlns="http://schemas.openxmlformats.org/spreadsheetml/2006/main" count="983" uniqueCount="377">
  <si>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</si>
  <si>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</si>
  <si>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</si>
  <si>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</si>
  <si>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</si>
  <si>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</si>
  <si>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</si>
  <si>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</si>
  <si>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</si>
  <si>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</si>
  <si>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</si>
  <si>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</si>
  <si>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</si>
  <si>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</si>
  <si>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</si>
  <si>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</si>
  <si>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</si>
  <si>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</si>
  <si>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</si>
  <si>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</si>
  <si>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</si>
  <si>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</si>
  <si>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</si>
  <si>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</si>
  <si>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</si>
  <si>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</si>
  <si>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</si>
  <si>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</si>
  <si>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</si>
  <si>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</si>
  <si>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</si>
  <si>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</si>
  <si>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</si>
  <si>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</si>
  <si>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</si>
  <si>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</si>
  <si>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</si>
  <si>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</si>
  <si>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</si>
  <si>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</si>
  <si>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</si>
  <si>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</si>
  <si>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</si>
  <si>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</si>
  <si>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</si>
  <si>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</si>
  <si>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</si>
  <si>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</si>
  <si>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</si>
  <si>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</si>
  <si>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</si>
  <si>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</si>
  <si>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</si>
  <si>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</si>
  <si>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</si>
  <si>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</si>
  <si>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青岛麦莎</t>
  </si>
  <si>
    <t>生产工厂</t>
  </si>
  <si>
    <t>东港麦莎</t>
  </si>
  <si>
    <t>订单基础信息</t>
  </si>
  <si>
    <t>生产•出货进度</t>
  </si>
  <si>
    <t>指示•确认资料</t>
  </si>
  <si>
    <t>款号</t>
  </si>
  <si>
    <t>TAMMAL81059</t>
  </si>
  <si>
    <t>合同交期</t>
  </si>
  <si>
    <t>产前确认样</t>
  </si>
  <si>
    <t>有</t>
  </si>
  <si>
    <t>无</t>
  </si>
  <si>
    <t>品名</t>
  </si>
  <si>
    <t>男式越野软壳长裤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</si>
  <si>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</si>
  <si>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</si>
  <si>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</si>
  <si>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</si>
  <si>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</si>
  <si>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</si>
  <si>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</si>
  <si>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</si>
  <si>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</si>
  <si>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CGDD22110200505
CGDD22110200506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</si>
  <si>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</si>
  <si>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</si>
  <si>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</si>
  <si>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</si>
  <si>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</si>
  <si>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</si>
  <si>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</si>
  <si>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</si>
  <si>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</si>
  <si>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</si>
  <si>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</si>
  <si>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</si>
  <si>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</si>
  <si>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</si>
  <si>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</si>
  <si>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</si>
  <si>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</si>
  <si>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</si>
  <si>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</si>
  <si>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</si>
  <si>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</si>
  <si>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</si>
  <si>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</si>
  <si>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</si>
  <si>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</si>
  <si>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</si>
  <si>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</si>
  <si>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</si>
  <si>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</si>
  <si>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</si>
  <si>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</si>
  <si>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</si>
  <si>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</si>
  <si>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</si>
  <si>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</si>
  <si>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</si>
  <si>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</si>
  <si>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</si>
  <si>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</si>
  <si>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黑色/5件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</si>
  <si>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</si>
  <si>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</si>
  <si>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</si>
  <si>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</si>
  <si>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</si>
  <si>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1.前门拉链开线</t>
  </si>
  <si>
    <t>2.内兜布固定织带不对称，外漏长度不统一</t>
  </si>
  <si>
    <t>3.兜布侧缝处吃量不匀，皱皱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</si>
  <si>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</si>
  <si>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</si>
  <si>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</si>
  <si>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</si>
  <si>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</si>
  <si>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</si>
  <si>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</si>
  <si>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</si>
  <si>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</si>
  <si>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王淑波</t>
  </si>
  <si>
    <t>查验时间</t>
  </si>
  <si>
    <t>工厂负责人</t>
  </si>
  <si>
    <t>唐永超</t>
  </si>
  <si>
    <t>【整改结果】</t>
  </si>
  <si>
    <t>复核时间</t>
  </si>
  <si>
    <t>QC规格测量表</t>
  </si>
  <si>
    <t>产品代码：</t>
  </si>
  <si>
    <t>部位名称</t>
  </si>
  <si>
    <t>指示规格 FINAL SPEC</t>
  </si>
  <si>
    <t>样品规格 SAMPLE SPEC</t>
  </si>
  <si>
    <t>165/80B</t>
  </si>
  <si>
    <t>170/84B</t>
  </si>
  <si>
    <t>175/88B</t>
  </si>
  <si>
    <t>180/92B</t>
  </si>
  <si>
    <t>185/96B</t>
  </si>
  <si>
    <t>190/100B</t>
  </si>
  <si>
    <t>裤外侧长</t>
  </si>
  <si>
    <t>+0.3/0</t>
  </si>
  <si>
    <t>0/0</t>
  </si>
  <si>
    <t>+0.2/0</t>
  </si>
  <si>
    <t>0/0.5</t>
  </si>
  <si>
    <t>内裆长</t>
  </si>
  <si>
    <t>0.2/0.3</t>
  </si>
  <si>
    <t>+0.2/+0.2</t>
  </si>
  <si>
    <t>+0.3/+0.3</t>
  </si>
  <si>
    <t>+0.4/0.3</t>
  </si>
  <si>
    <t>腰围（平量）</t>
  </si>
  <si>
    <t>+0.4/0</t>
  </si>
  <si>
    <t>0.5/0.5</t>
  </si>
  <si>
    <t>-0.5/0</t>
  </si>
  <si>
    <t>腰围（拉量）</t>
  </si>
  <si>
    <t>臀围</t>
  </si>
  <si>
    <t>-0.5/-0.4</t>
  </si>
  <si>
    <t>+0.5/0</t>
  </si>
  <si>
    <t>-0.5/1</t>
  </si>
  <si>
    <t>腿围/2</t>
  </si>
  <si>
    <t>-0.6/-0.8</t>
  </si>
  <si>
    <t>-1/-0.7</t>
  </si>
  <si>
    <t>-1/-1</t>
  </si>
  <si>
    <t>膝围/2</t>
  </si>
  <si>
    <t>0/-0.2</t>
  </si>
  <si>
    <t>-0.2/-0.2</t>
  </si>
  <si>
    <t>0/-0.5</t>
  </si>
  <si>
    <t>脚口/2（长裤）</t>
  </si>
  <si>
    <t>前裆长 含腰</t>
  </si>
  <si>
    <t>后裆长 含腰</t>
  </si>
  <si>
    <t>-0.3/0.3</t>
  </si>
  <si>
    <t>前门襟长</t>
  </si>
  <si>
    <t>前插袋</t>
  </si>
  <si>
    <t>腰头高</t>
  </si>
  <si>
    <t xml:space="preserve">     初期请洗测2-3件，有问题的另加测量数量。</t>
  </si>
  <si>
    <t>验货时间：11月2日</t>
  </si>
  <si>
    <t>跟单QC:周苑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</si>
  <si>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</si>
  <si>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</si>
  <si>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</si>
  <si>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</si>
  <si>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</si>
  <si>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</si>
  <si>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</si>
  <si>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</si>
  <si>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</si>
  <si>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</si>
  <si>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</si>
  <si>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</si>
  <si>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</si>
  <si>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</si>
  <si>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M（洗前）</t>
  </si>
  <si>
    <t>M（洗后）</t>
  </si>
  <si>
    <t>L（洗前）</t>
  </si>
  <si>
    <t>L（洗后）</t>
  </si>
  <si>
    <t>160/88B</t>
  </si>
  <si>
    <t>160/92B</t>
  </si>
  <si>
    <t>-0.5/-0.5</t>
  </si>
  <si>
    <t>-0.7/0.5</t>
  </si>
  <si>
    <t>-1/0</t>
  </si>
  <si>
    <t>0/0.3</t>
  </si>
  <si>
    <t>0/-0.3</t>
  </si>
  <si>
    <t>0.5/0.3</t>
  </si>
  <si>
    <t>0.5/0</t>
  </si>
  <si>
    <t>0.2/-0.7</t>
  </si>
  <si>
    <t>0.3/0</t>
  </si>
  <si>
    <t>-0.2/-0.5</t>
  </si>
  <si>
    <t>-0.8/-1</t>
  </si>
  <si>
    <t>0.5/0.8</t>
  </si>
  <si>
    <t>0.3/0.5</t>
  </si>
  <si>
    <t>0/1</t>
  </si>
  <si>
    <t>-0.5/-0.8</t>
  </si>
  <si>
    <t>-0.3/0.8</t>
  </si>
  <si>
    <t>-0.3/0.5</t>
  </si>
  <si>
    <t>-0.7/0.2</t>
  </si>
  <si>
    <t>验货时间：11月20日</t>
  </si>
  <si>
    <t>跟单QC:王淑波</t>
  </si>
  <si>
    <t>QC出货报告书</t>
  </si>
  <si>
    <t>产品名称</t>
  </si>
  <si>
    <t>女式软壳外套</t>
  </si>
  <si>
    <t>合同日期</t>
  </si>
  <si>
    <t>检验资料确认</t>
  </si>
  <si>
    <t>交货形式</t>
  </si>
  <si>
    <t>直发</t>
  </si>
  <si>
    <t>面料第三方合格报告</t>
  </si>
  <si>
    <t>验货次数</t>
  </si>
  <si>
    <t>非直发</t>
  </si>
  <si>
    <t>俄罗斯K</t>
  </si>
  <si>
    <t>天津库</t>
  </si>
  <si>
    <t>俄罗斯S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</si>
  <si>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</si>
  <si>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</si>
  <si>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</si>
  <si>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</si>
  <si>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</si>
  <si>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</si>
  <si>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</si>
  <si>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</si>
  <si>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</si>
  <si>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</si>
  <si>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 xml:space="preserve">采购凭证编号：CGDD22110200505
            CGDD22110200506
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</si>
  <si>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</si>
  <si>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</si>
  <si>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</si>
  <si>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</si>
  <si>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</si>
  <si>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</si>
  <si>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</si>
  <si>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</si>
  <si>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</si>
  <si>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</si>
  <si>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</si>
  <si>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</si>
  <si>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</si>
  <si>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</si>
  <si>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</si>
  <si>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共抽10箱，每箱抽8件，共计80件</t>
  </si>
  <si>
    <t>黑色：1# 11# 24# 3# 29# 6# 34# 9# 40# 45#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</si>
  <si>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</si>
  <si>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</si>
  <si>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</si>
  <si>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</si>
  <si>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</si>
  <si>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</si>
  <si>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</si>
  <si>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</si>
  <si>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</si>
  <si>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</si>
  <si>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</si>
  <si>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周苑</t>
  </si>
  <si>
    <t>+0.3/0.3</t>
  </si>
  <si>
    <t>+0.4/+0.2</t>
  </si>
  <si>
    <t>+0.5/+0.3</t>
  </si>
  <si>
    <t>+0.4/+0.3</t>
  </si>
  <si>
    <t>0/0.2</t>
  </si>
  <si>
    <t>验货时间：11月28日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</si>
  <si>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</si>
  <si>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</si>
  <si>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</si>
  <si>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</si>
  <si>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</si>
  <si>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</si>
  <si>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</si>
  <si>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</si>
  <si>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</si>
  <si>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</si>
  <si>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</si>
  <si>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</si>
  <si>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</si>
  <si>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</si>
  <si>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</si>
  <si>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</si>
  <si>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</si>
  <si>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4152#</t>
  </si>
  <si>
    <t>75D涤纶加密四面弹90%P10%SP</t>
  </si>
  <si>
    <t>YES</t>
  </si>
  <si>
    <t>制表时间：2020/10/20</t>
  </si>
  <si>
    <t>测试人签名：付汝亮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</si>
  <si>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</si>
  <si>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</si>
  <si>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</si>
  <si>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</si>
  <si>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</si>
  <si>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</si>
  <si>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</si>
  <si>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</si>
  <si>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</si>
  <si>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1.5%/1.5%</t>
  </si>
  <si>
    <t>制表时间：2022-10-24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</si>
  <si>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</si>
  <si>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</si>
  <si>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</si>
  <si>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</si>
  <si>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</si>
  <si>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</si>
  <si>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</si>
  <si>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</si>
  <si>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</si>
  <si>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</si>
  <si>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洗测5次</t>
  </si>
  <si>
    <t>面料</t>
  </si>
  <si>
    <t>75D涤纶加密四面弹</t>
  </si>
  <si>
    <t>G14FW1100</t>
  </si>
  <si>
    <t>里料</t>
  </si>
  <si>
    <t>乾丰</t>
  </si>
  <si>
    <t>G19SS1221</t>
  </si>
  <si>
    <t>经编布</t>
  </si>
  <si>
    <t>3#尼龙正装闭尾DA拉头，要上下止</t>
  </si>
  <si>
    <t>拉链</t>
  </si>
  <si>
    <t>SBS</t>
  </si>
  <si>
    <t xml:space="preserve"> G20SSZM010</t>
  </si>
  <si>
    <t>主标</t>
  </si>
  <si>
    <t>常美</t>
  </si>
  <si>
    <t>物料6</t>
  </si>
  <si>
    <t>物料7</t>
  </si>
  <si>
    <t>物料8</t>
  </si>
  <si>
    <t>物料9</t>
  </si>
  <si>
    <t>物料10</t>
  </si>
  <si>
    <t>G20SSZM011</t>
  </si>
  <si>
    <t>尺码标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</si>
  <si>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</si>
  <si>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</si>
  <si>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</si>
  <si>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</si>
  <si>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</si>
  <si>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</si>
  <si>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</si>
  <si>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</si>
  <si>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</si>
  <si>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</si>
  <si>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</si>
  <si>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</si>
  <si>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</si>
  <si>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</si>
  <si>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</si>
  <si>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右前片</t>
  </si>
  <si>
    <t>转印标</t>
  </si>
  <si>
    <t>制表时间：2022-11-15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</si>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</sst>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.0_ "/>
    <numFmt numFmtId="178" formatCode="0.00_ "/>
    <numFmt numFmtId="179" formatCode="yyyy/m/d;@"/>
  </numFmts>
  <fonts count="57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0"/>
      <name val="微软雅黑"/>
      <charset val="134"/>
    </font>
    <font>
      <sz val="12"/>
      <color theme="1"/>
      <name val="微软雅黑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0"/>
      <color indexed="10"/>
      <name val="微软雅黑"/>
      <charset val="134"/>
    </font>
    <font>
      <b/>
      <sz val="18"/>
      <name val="宋体"/>
      <charset val="134"/>
    </font>
    <font>
      <b/>
      <sz val="9"/>
      <name val="宋体"/>
      <charset val="134"/>
    </font>
    <font>
      <u/>
      <sz val="11"/>
      <color rgb="FF800080"/>
      <name val="宋体"/>
      <charset val="0"/>
      <scheme val="minor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0.3999450666829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2" fontId="11" fillId="0" borderId="0" applyFon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68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14" borderId="69" applyNumberFormat="0" applyFont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70" applyNumberFormat="0" applyFill="0" applyAlignment="0" applyProtection="0">
      <alignment vertical="center"/>
    </xf>
    <xf numFmtId="0" fontId="49" fillId="0" borderId="70" applyNumberFormat="0" applyFill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4" fillId="0" borderId="71" applyNumberFormat="0" applyFill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50" fillId="18" borderId="72" applyNumberFormat="0" applyAlignment="0" applyProtection="0">
      <alignment vertical="center"/>
    </xf>
    <xf numFmtId="0" fontId="51" fillId="18" borderId="68" applyNumberFormat="0" applyAlignment="0" applyProtection="0">
      <alignment vertical="center"/>
    </xf>
    <xf numFmtId="0" fontId="52" fillId="19" borderId="73" applyNumberFormat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53" fillId="0" borderId="74" applyNumberFormat="0" applyFill="0" applyAlignment="0" applyProtection="0">
      <alignment vertical="center"/>
    </xf>
    <xf numFmtId="0" fontId="54" fillId="0" borderId="75" applyNumberFormat="0" applyFill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/>
    <xf numFmtId="0" fontId="11" fillId="0" borderId="0">
      <alignment vertical="center"/>
    </xf>
    <xf numFmtId="0" fontId="19" fillId="0" borderId="0"/>
    <xf numFmtId="0" fontId="19" fillId="0" borderId="0"/>
  </cellStyleXfs>
  <cellXfs count="388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176" fontId="0" fillId="0" borderId="2" xfId="0" applyNumberFormat="1" applyBorder="1" applyAlignment="1">
      <alignment horizontal="center"/>
    </xf>
    <xf numFmtId="9" fontId="0" fillId="0" borderId="2" xfId="0" applyNumberFormat="1" applyFill="1" applyBorder="1" applyAlignment="1">
      <alignment horizontal="center"/>
    </xf>
    <xf numFmtId="9" fontId="0" fillId="0" borderId="2" xfId="0" applyNumberFormat="1" applyBorder="1" applyAlignment="1">
      <alignment horizontal="center"/>
    </xf>
    <xf numFmtId="176" fontId="0" fillId="0" borderId="2" xfId="0" applyNumberFormat="1" applyFill="1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58" fontId="0" fillId="0" borderId="2" xfId="0" applyNumberFormat="1" applyBorder="1"/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20" fontId="0" fillId="0" borderId="2" xfId="0" applyNumberForma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8" xfId="0" applyFont="1" applyBorder="1" applyAlignment="1">
      <alignment horizontal="center" vertical="center"/>
    </xf>
    <xf numFmtId="10" fontId="0" fillId="0" borderId="2" xfId="0" applyNumberFormat="1" applyBorder="1" applyAlignment="1">
      <alignment horizontal="center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10" fontId="0" fillId="0" borderId="2" xfId="0" applyNumberFormat="1" applyFont="1" applyFill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0" fillId="0" borderId="5" xfId="0" applyBorder="1"/>
    <xf numFmtId="0" fontId="0" fillId="0" borderId="2" xfId="0" applyFont="1" applyFill="1" applyBorder="1" applyAlignment="1">
      <alignment horizontal="center" wrapText="1"/>
    </xf>
    <xf numFmtId="0" fontId="10" fillId="3" borderId="0" xfId="51" applyFont="1" applyFill="1"/>
    <xf numFmtId="0" fontId="11" fillId="0" borderId="0" xfId="0" applyFont="1" applyFill="1" applyAlignment="1">
      <alignment vertical="center"/>
    </xf>
    <xf numFmtId="0" fontId="12" fillId="3" borderId="9" xfId="51" applyFont="1" applyFill="1" applyBorder="1" applyAlignment="1">
      <alignment horizontal="center" vertical="center"/>
    </xf>
    <xf numFmtId="0" fontId="12" fillId="3" borderId="0" xfId="51" applyFont="1" applyFill="1" applyAlignment="1">
      <alignment horizontal="center" vertical="center"/>
    </xf>
    <xf numFmtId="0" fontId="13" fillId="0" borderId="2" xfId="53" applyFont="1" applyBorder="1" applyAlignment="1">
      <alignment horizontal="center"/>
    </xf>
    <xf numFmtId="0" fontId="12" fillId="3" borderId="10" xfId="51" applyFont="1" applyFill="1" applyBorder="1" applyAlignment="1">
      <alignment horizontal="left" vertical="center"/>
    </xf>
    <xf numFmtId="0" fontId="12" fillId="3" borderId="11" xfId="51" applyFont="1" applyFill="1" applyBorder="1" applyAlignment="1">
      <alignment horizontal="left" vertical="center"/>
    </xf>
    <xf numFmtId="0" fontId="13" fillId="0" borderId="3" xfId="53" applyFont="1" applyBorder="1" applyAlignment="1">
      <alignment horizontal="left" vertical="center"/>
    </xf>
    <xf numFmtId="0" fontId="13" fillId="0" borderId="3" xfId="53" applyFont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3" fillId="0" borderId="2" xfId="53" applyFont="1" applyBorder="1" applyAlignment="1">
      <alignment horizontal="center" vertical="center"/>
    </xf>
    <xf numFmtId="0" fontId="13" fillId="0" borderId="7" xfId="53" applyFont="1" applyBorder="1" applyAlignment="1">
      <alignment horizontal="center" vertical="center"/>
    </xf>
    <xf numFmtId="0" fontId="13" fillId="0" borderId="2" xfId="53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/>
    </xf>
    <xf numFmtId="0" fontId="16" fillId="0" borderId="2" xfId="0" applyFont="1" applyFill="1" applyBorder="1" applyAlignment="1">
      <alignment horizontal="center"/>
    </xf>
    <xf numFmtId="0" fontId="15" fillId="0" borderId="5" xfId="0" applyFont="1" applyFill="1" applyBorder="1" applyAlignment="1">
      <alignment horizontal="center"/>
    </xf>
    <xf numFmtId="0" fontId="16" fillId="4" borderId="2" xfId="0" applyFont="1" applyFill="1" applyBorder="1" applyAlignment="1">
      <alignment horizontal="center"/>
    </xf>
    <xf numFmtId="0" fontId="15" fillId="4" borderId="2" xfId="0" applyFont="1" applyFill="1" applyBorder="1" applyAlignment="1">
      <alignment horizontal="center"/>
    </xf>
    <xf numFmtId="0" fontId="17" fillId="0" borderId="4" xfId="0" applyFont="1" applyFill="1" applyBorder="1" applyAlignment="1">
      <alignment horizontal="left"/>
    </xf>
    <xf numFmtId="0" fontId="17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left" vertical="center"/>
    </xf>
    <xf numFmtId="0" fontId="17" fillId="5" borderId="4" xfId="0" applyFont="1" applyFill="1" applyBorder="1" applyAlignment="1">
      <alignment horizontal="left" vertical="center"/>
    </xf>
    <xf numFmtId="0" fontId="17" fillId="0" borderId="5" xfId="0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/>
    <xf numFmtId="177" fontId="17" fillId="0" borderId="2" xfId="0" applyNumberFormat="1" applyFont="1" applyFill="1" applyBorder="1" applyAlignment="1">
      <alignment horizontal="center"/>
    </xf>
    <xf numFmtId="178" fontId="17" fillId="0" borderId="2" xfId="0" applyNumberFormat="1" applyFont="1" applyFill="1" applyBorder="1" applyAlignment="1">
      <alignment horizontal="center"/>
    </xf>
    <xf numFmtId="0" fontId="17" fillId="0" borderId="2" xfId="0" applyFont="1" applyFill="1" applyBorder="1" applyAlignment="1">
      <alignment horizontal="left" vertical="center"/>
    </xf>
    <xf numFmtId="0" fontId="10" fillId="3" borderId="12" xfId="51" applyFont="1" applyFill="1" applyBorder="1" applyAlignment="1">
      <alignment horizontal="center"/>
    </xf>
    <xf numFmtId="49" fontId="18" fillId="3" borderId="13" xfId="51" applyNumberFormat="1" applyFont="1" applyFill="1" applyBorder="1" applyAlignment="1">
      <alignment horizontal="left" vertical="center"/>
    </xf>
    <xf numFmtId="49" fontId="7" fillId="3" borderId="13" xfId="51" applyNumberFormat="1" applyFont="1" applyFill="1" applyBorder="1" applyAlignment="1">
      <alignment horizontal="center" vertical="center"/>
    </xf>
    <xf numFmtId="49" fontId="7" fillId="3" borderId="14" xfId="51" applyNumberFormat="1" applyFont="1" applyFill="1" applyBorder="1" applyAlignment="1">
      <alignment horizontal="center" vertical="center"/>
    </xf>
    <xf numFmtId="0" fontId="0" fillId="3" borderId="0" xfId="52" applyFont="1" applyFill="1">
      <alignment vertical="center"/>
    </xf>
    <xf numFmtId="0" fontId="11" fillId="0" borderId="2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49" fontId="10" fillId="3" borderId="2" xfId="52" applyNumberFormat="1" applyFont="1" applyFill="1" applyBorder="1" applyAlignment="1">
      <alignment horizontal="center" vertical="center"/>
    </xf>
    <xf numFmtId="0" fontId="13" fillId="0" borderId="0" xfId="53" applyFont="1" applyBorder="1" applyAlignment="1">
      <alignment horizontal="center"/>
    </xf>
    <xf numFmtId="0" fontId="13" fillId="0" borderId="15" xfId="53" applyFont="1" applyBorder="1" applyAlignment="1">
      <alignment horizontal="center"/>
    </xf>
    <xf numFmtId="49" fontId="10" fillId="3" borderId="13" xfId="51" applyNumberFormat="1" applyFont="1" applyFill="1" applyBorder="1" applyAlignment="1">
      <alignment horizontal="center"/>
    </xf>
    <xf numFmtId="49" fontId="10" fillId="3" borderId="13" xfId="51" applyNumberFormat="1" applyFont="1" applyFill="1" applyBorder="1" applyAlignment="1">
      <alignment horizontal="right"/>
    </xf>
    <xf numFmtId="49" fontId="10" fillId="3" borderId="13" xfId="51" applyNumberFormat="1" applyFont="1" applyFill="1" applyBorder="1" applyAlignment="1">
      <alignment horizontal="right" vertical="center"/>
    </xf>
    <xf numFmtId="49" fontId="10" fillId="3" borderId="14" xfId="51" applyNumberFormat="1" applyFont="1" applyFill="1" applyBorder="1" applyAlignment="1">
      <alignment horizontal="center"/>
    </xf>
    <xf numFmtId="0" fontId="12" fillId="3" borderId="0" xfId="51" applyFont="1" applyFill="1"/>
    <xf numFmtId="14" fontId="12" fillId="3" borderId="0" xfId="51" applyNumberFormat="1" applyFont="1" applyFill="1"/>
    <xf numFmtId="0" fontId="19" fillId="0" borderId="0" xfId="50" applyFill="1" applyBorder="1" applyAlignment="1">
      <alignment horizontal="left" vertical="center"/>
    </xf>
    <xf numFmtId="0" fontId="19" fillId="0" borderId="0" xfId="50" applyFont="1" applyFill="1" applyAlignment="1">
      <alignment horizontal="left" vertical="center"/>
    </xf>
    <xf numFmtId="0" fontId="19" fillId="0" borderId="0" xfId="50" applyFill="1" applyAlignment="1">
      <alignment horizontal="left" vertical="center"/>
    </xf>
    <xf numFmtId="0" fontId="20" fillId="0" borderId="16" xfId="50" applyFont="1" applyFill="1" applyBorder="1" applyAlignment="1">
      <alignment horizontal="center" vertical="top"/>
    </xf>
    <xf numFmtId="0" fontId="21" fillId="0" borderId="17" xfId="50" applyFont="1" applyFill="1" applyBorder="1" applyAlignment="1">
      <alignment horizontal="left" vertical="center"/>
    </xf>
    <xf numFmtId="0" fontId="22" fillId="0" borderId="18" xfId="50" applyFont="1" applyFill="1" applyBorder="1" applyAlignment="1">
      <alignment horizontal="center" vertical="center"/>
    </xf>
    <xf numFmtId="0" fontId="21" fillId="0" borderId="18" xfId="50" applyFont="1" applyFill="1" applyBorder="1" applyAlignment="1">
      <alignment horizontal="center" vertical="center"/>
    </xf>
    <xf numFmtId="0" fontId="23" fillId="0" borderId="18" xfId="50" applyFont="1" applyFill="1" applyBorder="1" applyAlignment="1">
      <alignment vertical="center"/>
    </xf>
    <xf numFmtId="0" fontId="21" fillId="0" borderId="18" xfId="50" applyFont="1" applyFill="1" applyBorder="1" applyAlignment="1">
      <alignment vertical="center"/>
    </xf>
    <xf numFmtId="0" fontId="23" fillId="0" borderId="18" xfId="50" applyFont="1" applyFill="1" applyBorder="1" applyAlignment="1">
      <alignment horizontal="center" vertical="center"/>
    </xf>
    <xf numFmtId="0" fontId="21" fillId="0" borderId="19" xfId="50" applyFont="1" applyFill="1" applyBorder="1" applyAlignment="1">
      <alignment vertical="center"/>
    </xf>
    <xf numFmtId="0" fontId="22" fillId="0" borderId="20" xfId="50" applyFont="1" applyFill="1" applyBorder="1" applyAlignment="1">
      <alignment horizontal="center" vertical="center"/>
    </xf>
    <xf numFmtId="0" fontId="21" fillId="0" borderId="20" xfId="50" applyFont="1" applyFill="1" applyBorder="1" applyAlignment="1">
      <alignment vertical="center"/>
    </xf>
    <xf numFmtId="179" fontId="23" fillId="0" borderId="20" xfId="50" applyNumberFormat="1" applyFont="1" applyFill="1" applyBorder="1" applyAlignment="1">
      <alignment horizontal="center" vertical="center"/>
    </xf>
    <xf numFmtId="0" fontId="21" fillId="0" borderId="20" xfId="50" applyFont="1" applyFill="1" applyBorder="1" applyAlignment="1">
      <alignment horizontal="center" vertical="center"/>
    </xf>
    <xf numFmtId="0" fontId="21" fillId="0" borderId="19" xfId="50" applyFont="1" applyFill="1" applyBorder="1" applyAlignment="1">
      <alignment horizontal="left" vertical="center"/>
    </xf>
    <xf numFmtId="0" fontId="22" fillId="0" borderId="20" xfId="50" applyFont="1" applyFill="1" applyBorder="1" applyAlignment="1">
      <alignment horizontal="right" vertical="center"/>
    </xf>
    <xf numFmtId="0" fontId="21" fillId="0" borderId="20" xfId="50" applyFont="1" applyFill="1" applyBorder="1" applyAlignment="1">
      <alignment horizontal="left" vertical="center"/>
    </xf>
    <xf numFmtId="0" fontId="23" fillId="0" borderId="20" xfId="50" applyFont="1" applyFill="1" applyBorder="1" applyAlignment="1">
      <alignment horizontal="center" vertical="center"/>
    </xf>
    <xf numFmtId="0" fontId="21" fillId="0" borderId="21" xfId="50" applyFont="1" applyFill="1" applyBorder="1" applyAlignment="1">
      <alignment vertical="center"/>
    </xf>
    <xf numFmtId="0" fontId="22" fillId="0" borderId="22" xfId="50" applyFont="1" applyFill="1" applyBorder="1" applyAlignment="1">
      <alignment horizontal="center" vertical="center"/>
    </xf>
    <xf numFmtId="0" fontId="21" fillId="0" borderId="22" xfId="50" applyFont="1" applyFill="1" applyBorder="1" applyAlignment="1">
      <alignment vertical="center"/>
    </xf>
    <xf numFmtId="0" fontId="23" fillId="0" borderId="22" xfId="50" applyFont="1" applyFill="1" applyBorder="1" applyAlignment="1">
      <alignment vertical="center"/>
    </xf>
    <xf numFmtId="0" fontId="23" fillId="0" borderId="22" xfId="50" applyFont="1" applyFill="1" applyBorder="1" applyAlignment="1">
      <alignment horizontal="left" vertical="center"/>
    </xf>
    <xf numFmtId="0" fontId="21" fillId="0" borderId="22" xfId="50" applyFont="1" applyFill="1" applyBorder="1" applyAlignment="1">
      <alignment horizontal="left" vertical="center"/>
    </xf>
    <xf numFmtId="0" fontId="21" fillId="0" borderId="0" xfId="50" applyFont="1" applyFill="1" applyBorder="1" applyAlignment="1">
      <alignment vertical="center"/>
    </xf>
    <xf numFmtId="0" fontId="23" fillId="0" borderId="0" xfId="50" applyFont="1" applyFill="1" applyBorder="1" applyAlignment="1">
      <alignment vertical="center"/>
    </xf>
    <xf numFmtId="0" fontId="23" fillId="0" borderId="0" xfId="50" applyFont="1" applyFill="1" applyAlignment="1">
      <alignment horizontal="left" vertical="center"/>
    </xf>
    <xf numFmtId="0" fontId="21" fillId="0" borderId="17" xfId="50" applyFont="1" applyFill="1" applyBorder="1" applyAlignment="1">
      <alignment vertical="center"/>
    </xf>
    <xf numFmtId="0" fontId="21" fillId="0" borderId="23" xfId="50" applyFont="1" applyFill="1" applyBorder="1" applyAlignment="1">
      <alignment horizontal="left" vertical="center" wrapText="1"/>
    </xf>
    <xf numFmtId="0" fontId="21" fillId="0" borderId="24" xfId="50" applyFont="1" applyFill="1" applyBorder="1" applyAlignment="1">
      <alignment horizontal="left" vertical="center"/>
    </xf>
    <xf numFmtId="0" fontId="23" fillId="0" borderId="20" xfId="50" applyFont="1" applyFill="1" applyBorder="1" applyAlignment="1">
      <alignment horizontal="left" vertical="center"/>
    </xf>
    <xf numFmtId="0" fontId="23" fillId="0" borderId="20" xfId="50" applyFont="1" applyFill="1" applyBorder="1" applyAlignment="1">
      <alignment vertical="center"/>
    </xf>
    <xf numFmtId="0" fontId="23" fillId="0" borderId="25" xfId="50" applyFont="1" applyFill="1" applyBorder="1" applyAlignment="1">
      <alignment horizontal="center" vertical="center"/>
    </xf>
    <xf numFmtId="0" fontId="23" fillId="0" borderId="26" xfId="50" applyFont="1" applyFill="1" applyBorder="1" applyAlignment="1">
      <alignment horizontal="center" vertical="center"/>
    </xf>
    <xf numFmtId="0" fontId="24" fillId="0" borderId="27" xfId="50" applyFont="1" applyFill="1" applyBorder="1" applyAlignment="1">
      <alignment horizontal="left" vertical="center"/>
    </xf>
    <xf numFmtId="0" fontId="24" fillId="0" borderId="26" xfId="50" applyFont="1" applyFill="1" applyBorder="1" applyAlignment="1">
      <alignment horizontal="left" vertical="center"/>
    </xf>
    <xf numFmtId="0" fontId="23" fillId="0" borderId="0" xfId="50" applyFont="1" applyFill="1" applyBorder="1" applyAlignment="1">
      <alignment horizontal="left" vertical="center"/>
    </xf>
    <xf numFmtId="0" fontId="21" fillId="0" borderId="18" xfId="50" applyFont="1" applyFill="1" applyBorder="1" applyAlignment="1">
      <alignment horizontal="left" vertical="center"/>
    </xf>
    <xf numFmtId="0" fontId="23" fillId="0" borderId="19" xfId="50" applyFont="1" applyFill="1" applyBorder="1" applyAlignment="1">
      <alignment horizontal="left" vertical="center"/>
    </xf>
    <xf numFmtId="0" fontId="23" fillId="0" borderId="27" xfId="50" applyFont="1" applyFill="1" applyBorder="1" applyAlignment="1">
      <alignment horizontal="left" vertical="center"/>
    </xf>
    <xf numFmtId="0" fontId="23" fillId="0" borderId="26" xfId="50" applyFont="1" applyFill="1" applyBorder="1" applyAlignment="1">
      <alignment horizontal="left" vertical="center"/>
    </xf>
    <xf numFmtId="0" fontId="23" fillId="0" borderId="19" xfId="50" applyFont="1" applyFill="1" applyBorder="1" applyAlignment="1">
      <alignment horizontal="left" vertical="center" wrapText="1"/>
    </xf>
    <xf numFmtId="0" fontId="23" fillId="0" borderId="20" xfId="50" applyFont="1" applyFill="1" applyBorder="1" applyAlignment="1">
      <alignment horizontal="left" vertical="center" wrapText="1"/>
    </xf>
    <xf numFmtId="0" fontId="21" fillId="0" borderId="21" xfId="50" applyFont="1" applyFill="1" applyBorder="1" applyAlignment="1">
      <alignment horizontal="left" vertical="center"/>
    </xf>
    <xf numFmtId="0" fontId="19" fillId="0" borderId="22" xfId="50" applyFill="1" applyBorder="1" applyAlignment="1">
      <alignment horizontal="center" vertical="center"/>
    </xf>
    <xf numFmtId="0" fontId="21" fillId="0" borderId="28" xfId="50" applyFont="1" applyFill="1" applyBorder="1" applyAlignment="1">
      <alignment horizontal="center" vertical="center"/>
    </xf>
    <xf numFmtId="0" fontId="21" fillId="0" borderId="29" xfId="50" applyFont="1" applyFill="1" applyBorder="1" applyAlignment="1">
      <alignment horizontal="left" vertical="center"/>
    </xf>
    <xf numFmtId="0" fontId="19" fillId="0" borderId="27" xfId="50" applyFont="1" applyFill="1" applyBorder="1" applyAlignment="1">
      <alignment horizontal="left" vertical="center"/>
    </xf>
    <xf numFmtId="0" fontId="19" fillId="0" borderId="26" xfId="50" applyFont="1" applyFill="1" applyBorder="1" applyAlignment="1">
      <alignment horizontal="left" vertical="center"/>
    </xf>
    <xf numFmtId="0" fontId="25" fillId="0" borderId="27" xfId="50" applyFont="1" applyFill="1" applyBorder="1" applyAlignment="1">
      <alignment horizontal="left" vertical="center"/>
    </xf>
    <xf numFmtId="0" fontId="23" fillId="0" borderId="30" xfId="50" applyFont="1" applyFill="1" applyBorder="1" applyAlignment="1">
      <alignment horizontal="left" vertical="center"/>
    </xf>
    <xf numFmtId="0" fontId="23" fillId="0" borderId="31" xfId="50" applyFont="1" applyFill="1" applyBorder="1" applyAlignment="1">
      <alignment horizontal="left" vertical="center"/>
    </xf>
    <xf numFmtId="0" fontId="24" fillId="0" borderId="17" xfId="50" applyFont="1" applyFill="1" applyBorder="1" applyAlignment="1">
      <alignment horizontal="left" vertical="center"/>
    </xf>
    <xf numFmtId="0" fontId="24" fillId="0" borderId="18" xfId="50" applyFont="1" applyFill="1" applyBorder="1" applyAlignment="1">
      <alignment horizontal="left" vertical="center"/>
    </xf>
    <xf numFmtId="0" fontId="21" fillId="0" borderId="25" xfId="50" applyFont="1" applyFill="1" applyBorder="1" applyAlignment="1">
      <alignment horizontal="left" vertical="center"/>
    </xf>
    <xf numFmtId="0" fontId="21" fillId="0" borderId="32" xfId="50" applyFont="1" applyFill="1" applyBorder="1" applyAlignment="1">
      <alignment horizontal="left" vertical="center"/>
    </xf>
    <xf numFmtId="0" fontId="23" fillId="0" borderId="22" xfId="50" applyFont="1" applyFill="1" applyBorder="1" applyAlignment="1">
      <alignment horizontal="center" vertical="center"/>
    </xf>
    <xf numFmtId="179" fontId="23" fillId="0" borderId="22" xfId="50" applyNumberFormat="1" applyFont="1" applyFill="1" applyBorder="1" applyAlignment="1">
      <alignment vertical="center"/>
    </xf>
    <xf numFmtId="0" fontId="21" fillId="0" borderId="22" xfId="50" applyFont="1" applyFill="1" applyBorder="1" applyAlignment="1">
      <alignment horizontal="center" vertical="center"/>
    </xf>
    <xf numFmtId="0" fontId="23" fillId="0" borderId="33" xfId="50" applyFont="1" applyFill="1" applyBorder="1" applyAlignment="1">
      <alignment horizontal="center" vertical="center"/>
    </xf>
    <xf numFmtId="0" fontId="21" fillId="0" borderId="34" xfId="50" applyFont="1" applyFill="1" applyBorder="1" applyAlignment="1">
      <alignment horizontal="center" vertical="center"/>
    </xf>
    <xf numFmtId="0" fontId="23" fillId="0" borderId="34" xfId="50" applyFont="1" applyFill="1" applyBorder="1" applyAlignment="1">
      <alignment horizontal="left" vertical="center"/>
    </xf>
    <xf numFmtId="0" fontId="23" fillId="0" borderId="35" xfId="50" applyFont="1" applyFill="1" applyBorder="1" applyAlignment="1">
      <alignment horizontal="left" vertical="center"/>
    </xf>
    <xf numFmtId="0" fontId="21" fillId="0" borderId="36" xfId="50" applyFont="1" applyFill="1" applyBorder="1" applyAlignment="1">
      <alignment horizontal="left" vertical="center"/>
    </xf>
    <xf numFmtId="0" fontId="23" fillId="0" borderId="37" xfId="50" applyFont="1" applyFill="1" applyBorder="1" applyAlignment="1">
      <alignment horizontal="center" vertical="center"/>
    </xf>
    <xf numFmtId="0" fontId="24" fillId="0" borderId="37" xfId="50" applyFont="1" applyFill="1" applyBorder="1" applyAlignment="1">
      <alignment horizontal="left" vertical="center"/>
    </xf>
    <xf numFmtId="0" fontId="21" fillId="0" borderId="33" xfId="50" applyFont="1" applyFill="1" applyBorder="1" applyAlignment="1">
      <alignment horizontal="left" vertical="center"/>
    </xf>
    <xf numFmtId="0" fontId="21" fillId="0" borderId="34" xfId="50" applyFont="1" applyFill="1" applyBorder="1" applyAlignment="1">
      <alignment horizontal="left" vertical="center"/>
    </xf>
    <xf numFmtId="0" fontId="23" fillId="0" borderId="37" xfId="50" applyFont="1" applyFill="1" applyBorder="1" applyAlignment="1">
      <alignment horizontal="left" vertical="center"/>
    </xf>
    <xf numFmtId="0" fontId="23" fillId="0" borderId="34" xfId="50" applyFont="1" applyFill="1" applyBorder="1" applyAlignment="1">
      <alignment horizontal="left" vertical="center" wrapText="1"/>
    </xf>
    <xf numFmtId="0" fontId="19" fillId="0" borderId="35" xfId="50" applyFill="1" applyBorder="1" applyAlignment="1">
      <alignment horizontal="center" vertical="center"/>
    </xf>
    <xf numFmtId="0" fontId="19" fillId="0" borderId="37" xfId="50" applyFont="1" applyFill="1" applyBorder="1" applyAlignment="1">
      <alignment horizontal="left" vertical="center"/>
    </xf>
    <xf numFmtId="0" fontId="23" fillId="0" borderId="38" xfId="50" applyFont="1" applyFill="1" applyBorder="1" applyAlignment="1">
      <alignment horizontal="left" vertical="center"/>
    </xf>
    <xf numFmtId="0" fontId="24" fillId="0" borderId="33" xfId="50" applyFont="1" applyFill="1" applyBorder="1" applyAlignment="1">
      <alignment horizontal="left" vertical="center"/>
    </xf>
    <xf numFmtId="0" fontId="23" fillId="0" borderId="35" xfId="50" applyFont="1" applyFill="1" applyBorder="1" applyAlignment="1">
      <alignment horizontal="center" vertical="center"/>
    </xf>
    <xf numFmtId="0" fontId="10" fillId="3" borderId="2" xfId="51" applyFont="1" applyFill="1" applyBorder="1" applyAlignment="1" applyProtection="1">
      <alignment horizontal="center" vertical="center"/>
    </xf>
    <xf numFmtId="0" fontId="13" fillId="0" borderId="4" xfId="53" applyFont="1" applyBorder="1" applyAlignment="1">
      <alignment horizontal="center"/>
    </xf>
    <xf numFmtId="0" fontId="26" fillId="0" borderId="2" xfId="0" applyFont="1" applyFill="1" applyBorder="1" applyAlignment="1">
      <alignment horizontal="center"/>
    </xf>
    <xf numFmtId="49" fontId="10" fillId="3" borderId="14" xfId="51" applyNumberFormat="1" applyFont="1" applyFill="1" applyBorder="1" applyAlignment="1">
      <alignment horizontal="center" vertical="center"/>
    </xf>
    <xf numFmtId="49" fontId="10" fillId="3" borderId="13" xfId="51" applyNumberFormat="1" applyFont="1" applyFill="1" applyBorder="1" applyAlignment="1">
      <alignment horizontal="center" vertical="center"/>
    </xf>
    <xf numFmtId="0" fontId="19" fillId="0" borderId="0" xfId="50" applyFont="1" applyAlignment="1">
      <alignment horizontal="left" vertical="center"/>
    </xf>
    <xf numFmtId="0" fontId="27" fillId="0" borderId="16" xfId="50" applyFont="1" applyBorder="1" applyAlignment="1">
      <alignment horizontal="center" vertical="top"/>
    </xf>
    <xf numFmtId="0" fontId="25" fillId="0" borderId="39" xfId="50" applyFont="1" applyBorder="1" applyAlignment="1">
      <alignment horizontal="left" vertical="center"/>
    </xf>
    <xf numFmtId="0" fontId="22" fillId="0" borderId="40" xfId="50" applyFont="1" applyBorder="1" applyAlignment="1">
      <alignment horizontal="center" vertical="center"/>
    </xf>
    <xf numFmtId="0" fontId="25" fillId="0" borderId="40" xfId="50" applyFont="1" applyBorder="1" applyAlignment="1">
      <alignment horizontal="center" vertical="center"/>
    </xf>
    <xf numFmtId="0" fontId="24" fillId="0" borderId="40" xfId="50" applyFont="1" applyBorder="1" applyAlignment="1">
      <alignment horizontal="left" vertical="center"/>
    </xf>
    <xf numFmtId="0" fontId="24" fillId="0" borderId="17" xfId="50" applyFont="1" applyBorder="1" applyAlignment="1">
      <alignment horizontal="center" vertical="center"/>
    </xf>
    <xf numFmtId="0" fontId="24" fillId="0" borderId="18" xfId="50" applyFont="1" applyBorder="1" applyAlignment="1">
      <alignment horizontal="center" vertical="center"/>
    </xf>
    <xf numFmtId="0" fontId="24" fillId="0" borderId="33" xfId="50" applyFont="1" applyBorder="1" applyAlignment="1">
      <alignment horizontal="center" vertical="center"/>
    </xf>
    <xf numFmtId="0" fontId="25" fillId="0" borderId="17" xfId="50" applyFont="1" applyBorder="1" applyAlignment="1">
      <alignment horizontal="center" vertical="center"/>
    </xf>
    <xf numFmtId="0" fontId="25" fillId="0" borderId="18" xfId="50" applyFont="1" applyBorder="1" applyAlignment="1">
      <alignment horizontal="center" vertical="center"/>
    </xf>
    <xf numFmtId="0" fontId="25" fillId="0" borderId="33" xfId="50" applyFont="1" applyBorder="1" applyAlignment="1">
      <alignment horizontal="center" vertical="center"/>
    </xf>
    <xf numFmtId="0" fontId="24" fillId="0" borderId="19" xfId="50" applyFont="1" applyBorder="1" applyAlignment="1">
      <alignment horizontal="left" vertical="center"/>
    </xf>
    <xf numFmtId="0" fontId="22" fillId="0" borderId="20" xfId="50" applyFont="1" applyBorder="1" applyAlignment="1">
      <alignment horizontal="left" vertical="center"/>
    </xf>
    <xf numFmtId="0" fontId="22" fillId="0" borderId="34" xfId="50" applyFont="1" applyBorder="1" applyAlignment="1">
      <alignment horizontal="left" vertical="center"/>
    </xf>
    <xf numFmtId="0" fontId="24" fillId="0" borderId="20" xfId="50" applyFont="1" applyBorder="1" applyAlignment="1">
      <alignment horizontal="left" vertical="center"/>
    </xf>
    <xf numFmtId="14" fontId="22" fillId="0" borderId="20" xfId="50" applyNumberFormat="1" applyFont="1" applyBorder="1" applyAlignment="1">
      <alignment horizontal="center" vertical="center"/>
    </xf>
    <xf numFmtId="14" fontId="22" fillId="0" borderId="34" xfId="50" applyNumberFormat="1" applyFont="1" applyBorder="1" applyAlignment="1">
      <alignment horizontal="center" vertical="center"/>
    </xf>
    <xf numFmtId="0" fontId="24" fillId="0" borderId="19" xfId="50" applyFont="1" applyBorder="1" applyAlignment="1">
      <alignment vertical="center"/>
    </xf>
    <xf numFmtId="0" fontId="22" fillId="0" borderId="25" xfId="50" applyFont="1" applyBorder="1" applyAlignment="1">
      <alignment horizontal="center" vertical="center"/>
    </xf>
    <xf numFmtId="0" fontId="22" fillId="0" borderId="37" xfId="50" applyFont="1" applyBorder="1" applyAlignment="1">
      <alignment horizontal="center" vertical="center"/>
    </xf>
    <xf numFmtId="0" fontId="22" fillId="0" borderId="20" xfId="50" applyFont="1" applyBorder="1" applyAlignment="1">
      <alignment vertical="center"/>
    </xf>
    <xf numFmtId="0" fontId="22" fillId="0" borderId="34" xfId="50" applyFont="1" applyBorder="1" applyAlignment="1">
      <alignment vertical="center"/>
    </xf>
    <xf numFmtId="0" fontId="22" fillId="0" borderId="20" xfId="50" applyFont="1" applyBorder="1" applyAlignment="1">
      <alignment horizontal="center" vertical="center"/>
    </xf>
    <xf numFmtId="0" fontId="22" fillId="0" borderId="34" xfId="50" applyFont="1" applyBorder="1" applyAlignment="1">
      <alignment horizontal="center" vertical="center"/>
    </xf>
    <xf numFmtId="0" fontId="24" fillId="0" borderId="19" xfId="50" applyFont="1" applyBorder="1" applyAlignment="1">
      <alignment horizontal="center" vertical="center"/>
    </xf>
    <xf numFmtId="0" fontId="22" fillId="0" borderId="25" xfId="50" applyFont="1" applyBorder="1" applyAlignment="1">
      <alignment horizontal="left" vertical="center"/>
    </xf>
    <xf numFmtId="0" fontId="22" fillId="0" borderId="37" xfId="50" applyFont="1" applyBorder="1" applyAlignment="1">
      <alignment horizontal="left" vertical="center"/>
    </xf>
    <xf numFmtId="0" fontId="22" fillId="0" borderId="19" xfId="50" applyFont="1" applyBorder="1" applyAlignment="1">
      <alignment horizontal="left" vertical="center"/>
    </xf>
    <xf numFmtId="0" fontId="28" fillId="0" borderId="21" xfId="50" applyFont="1" applyBorder="1" applyAlignment="1">
      <alignment vertical="center"/>
    </xf>
    <xf numFmtId="0" fontId="29" fillId="0" borderId="22" xfId="10" applyNumberFormat="1" applyFont="1" applyFill="1" applyBorder="1" applyAlignment="1" applyProtection="1">
      <alignment horizontal="center" vertical="center" wrapText="1"/>
    </xf>
    <xf numFmtId="0" fontId="22" fillId="0" borderId="35" xfId="50" applyFont="1" applyBorder="1" applyAlignment="1">
      <alignment horizontal="center" vertical="center" wrapText="1"/>
    </xf>
    <xf numFmtId="0" fontId="24" fillId="0" borderId="21" xfId="50" applyFont="1" applyBorder="1" applyAlignment="1">
      <alignment horizontal="left" vertical="center"/>
    </xf>
    <xf numFmtId="0" fontId="24" fillId="0" borderId="22" xfId="50" applyFont="1" applyBorder="1" applyAlignment="1">
      <alignment horizontal="left" vertical="center"/>
    </xf>
    <xf numFmtId="14" fontId="22" fillId="0" borderId="22" xfId="50" applyNumberFormat="1" applyFont="1" applyBorder="1" applyAlignment="1">
      <alignment horizontal="center" vertical="center"/>
    </xf>
    <xf numFmtId="14" fontId="22" fillId="0" borderId="35" xfId="50" applyNumberFormat="1" applyFont="1" applyBorder="1" applyAlignment="1">
      <alignment horizontal="center" vertical="center"/>
    </xf>
    <xf numFmtId="0" fontId="25" fillId="0" borderId="0" xfId="50" applyFont="1" applyBorder="1" applyAlignment="1">
      <alignment horizontal="left" vertical="center"/>
    </xf>
    <xf numFmtId="0" fontId="24" fillId="0" borderId="17" xfId="50" applyFont="1" applyBorder="1" applyAlignment="1">
      <alignment vertical="center"/>
    </xf>
    <xf numFmtId="0" fontId="19" fillId="0" borderId="18" xfId="50" applyFont="1" applyBorder="1" applyAlignment="1">
      <alignment horizontal="left" vertical="center"/>
    </xf>
    <xf numFmtId="0" fontId="22" fillId="0" borderId="18" xfId="50" applyFont="1" applyBorder="1" applyAlignment="1">
      <alignment horizontal="left" vertical="center"/>
    </xf>
    <xf numFmtId="0" fontId="19" fillId="0" borderId="18" xfId="50" applyFont="1" applyBorder="1" applyAlignment="1">
      <alignment vertical="center"/>
    </xf>
    <xf numFmtId="0" fontId="24" fillId="0" borderId="18" xfId="50" applyFont="1" applyBorder="1" applyAlignment="1">
      <alignment vertical="center"/>
    </xf>
    <xf numFmtId="0" fontId="19" fillId="0" borderId="20" xfId="50" applyFont="1" applyBorder="1" applyAlignment="1">
      <alignment horizontal="left" vertical="center"/>
    </xf>
    <xf numFmtId="0" fontId="19" fillId="0" borderId="20" xfId="50" applyFont="1" applyBorder="1" applyAlignment="1">
      <alignment vertical="center"/>
    </xf>
    <xf numFmtId="0" fontId="24" fillId="0" borderId="20" xfId="50" applyFont="1" applyBorder="1" applyAlignment="1">
      <alignment vertical="center"/>
    </xf>
    <xf numFmtId="0" fontId="24" fillId="0" borderId="0" xfId="50" applyFont="1" applyBorder="1" applyAlignment="1">
      <alignment horizontal="left" vertical="center"/>
    </xf>
    <xf numFmtId="0" fontId="23" fillId="0" borderId="17" xfId="50" applyFont="1" applyBorder="1" applyAlignment="1">
      <alignment horizontal="left" vertical="center"/>
    </xf>
    <xf numFmtId="0" fontId="23" fillId="0" borderId="18" xfId="50" applyFont="1" applyBorder="1" applyAlignment="1">
      <alignment horizontal="left" vertical="center"/>
    </xf>
    <xf numFmtId="0" fontId="23" fillId="0" borderId="27" xfId="50" applyFont="1" applyBorder="1" applyAlignment="1">
      <alignment horizontal="left" vertical="center"/>
    </xf>
    <xf numFmtId="0" fontId="23" fillId="0" borderId="26" xfId="50" applyFont="1" applyBorder="1" applyAlignment="1">
      <alignment horizontal="left" vertical="center"/>
    </xf>
    <xf numFmtId="0" fontId="23" fillId="0" borderId="32" xfId="50" applyFont="1" applyBorder="1" applyAlignment="1">
      <alignment horizontal="left" vertical="center"/>
    </xf>
    <xf numFmtId="0" fontId="23" fillId="0" borderId="25" xfId="50" applyFont="1" applyBorder="1" applyAlignment="1">
      <alignment horizontal="left" vertical="center"/>
    </xf>
    <xf numFmtId="0" fontId="22" fillId="0" borderId="21" xfId="50" applyFont="1" applyBorder="1" applyAlignment="1">
      <alignment horizontal="left" vertical="center"/>
    </xf>
    <xf numFmtId="0" fontId="22" fillId="0" borderId="22" xfId="5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4" fillId="0" borderId="19" xfId="50" applyFont="1" applyFill="1" applyBorder="1" applyAlignment="1">
      <alignment horizontal="left" vertical="center"/>
    </xf>
    <xf numFmtId="0" fontId="22" fillId="0" borderId="20" xfId="50" applyFont="1" applyFill="1" applyBorder="1" applyAlignment="1">
      <alignment horizontal="left" vertical="center"/>
    </xf>
    <xf numFmtId="0" fontId="24" fillId="0" borderId="21" xfId="50" applyFont="1" applyBorder="1" applyAlignment="1">
      <alignment horizontal="center" vertical="center"/>
    </xf>
    <xf numFmtId="0" fontId="24" fillId="0" borderId="22" xfId="50" applyFont="1" applyBorder="1" applyAlignment="1">
      <alignment horizontal="center" vertical="center"/>
    </xf>
    <xf numFmtId="0" fontId="24" fillId="0" borderId="20" xfId="50" applyFont="1" applyBorder="1" applyAlignment="1">
      <alignment horizontal="center" vertical="center"/>
    </xf>
    <xf numFmtId="0" fontId="21" fillId="0" borderId="20" xfId="50" applyFont="1" applyBorder="1" applyAlignment="1">
      <alignment horizontal="left" vertical="center"/>
    </xf>
    <xf numFmtId="0" fontId="24" fillId="0" borderId="30" xfId="50" applyFont="1" applyFill="1" applyBorder="1" applyAlignment="1">
      <alignment horizontal="left" vertical="center"/>
    </xf>
    <xf numFmtId="0" fontId="24" fillId="0" borderId="31" xfId="50" applyFont="1" applyFill="1" applyBorder="1" applyAlignment="1">
      <alignment horizontal="left" vertical="center"/>
    </xf>
    <xf numFmtId="0" fontId="25" fillId="0" borderId="0" xfId="50" applyFont="1" applyFill="1" applyBorder="1" applyAlignment="1">
      <alignment horizontal="left" vertical="center"/>
    </xf>
    <xf numFmtId="0" fontId="22" fillId="0" borderId="29" xfId="50" applyFont="1" applyFill="1" applyBorder="1" applyAlignment="1">
      <alignment horizontal="left" vertical="center"/>
    </xf>
    <xf numFmtId="0" fontId="22" fillId="0" borderId="24" xfId="50" applyFont="1" applyFill="1" applyBorder="1" applyAlignment="1">
      <alignment horizontal="left" vertical="center"/>
    </xf>
    <xf numFmtId="0" fontId="22" fillId="0" borderId="27" xfId="50" applyFont="1" applyFill="1" applyBorder="1" applyAlignment="1">
      <alignment horizontal="left" vertical="center"/>
    </xf>
    <xf numFmtId="0" fontId="22" fillId="0" borderId="26" xfId="50" applyFont="1" applyFill="1" applyBorder="1" applyAlignment="1">
      <alignment horizontal="left" vertical="center"/>
    </xf>
    <xf numFmtId="0" fontId="24" fillId="0" borderId="27" xfId="50" applyFont="1" applyBorder="1" applyAlignment="1">
      <alignment horizontal="left" vertical="center"/>
    </xf>
    <xf numFmtId="0" fontId="24" fillId="0" borderId="26" xfId="50" applyFont="1" applyBorder="1" applyAlignment="1">
      <alignment horizontal="left" vertical="center"/>
    </xf>
    <xf numFmtId="0" fontId="25" fillId="0" borderId="41" xfId="50" applyFont="1" applyBorder="1" applyAlignment="1">
      <alignment vertical="center"/>
    </xf>
    <xf numFmtId="0" fontId="22" fillId="0" borderId="42" xfId="50" applyFont="1" applyBorder="1" applyAlignment="1">
      <alignment horizontal="center" vertical="center"/>
    </xf>
    <xf numFmtId="0" fontId="25" fillId="0" borderId="42" xfId="50" applyFont="1" applyBorder="1" applyAlignment="1">
      <alignment vertical="center"/>
    </xf>
    <xf numFmtId="0" fontId="22" fillId="0" borderId="42" xfId="50" applyFont="1" applyBorder="1" applyAlignment="1">
      <alignment vertical="center"/>
    </xf>
    <xf numFmtId="58" fontId="19" fillId="0" borderId="42" xfId="50" applyNumberFormat="1" applyFont="1" applyBorder="1" applyAlignment="1">
      <alignment vertical="center"/>
    </xf>
    <xf numFmtId="0" fontId="25" fillId="0" borderId="42" xfId="50" applyFont="1" applyBorder="1" applyAlignment="1">
      <alignment horizontal="center" vertical="center"/>
    </xf>
    <xf numFmtId="0" fontId="25" fillId="0" borderId="43" xfId="50" applyFont="1" applyFill="1" applyBorder="1" applyAlignment="1">
      <alignment horizontal="left" vertical="center"/>
    </xf>
    <xf numFmtId="0" fontId="25" fillId="0" borderId="42" xfId="50" applyFont="1" applyFill="1" applyBorder="1" applyAlignment="1">
      <alignment horizontal="left" vertical="center"/>
    </xf>
    <xf numFmtId="0" fontId="25" fillId="0" borderId="44" xfId="50" applyFont="1" applyFill="1" applyBorder="1" applyAlignment="1">
      <alignment horizontal="center" vertical="center"/>
    </xf>
    <xf numFmtId="0" fontId="25" fillId="0" borderId="45" xfId="50" applyFont="1" applyFill="1" applyBorder="1" applyAlignment="1">
      <alignment horizontal="center" vertical="center"/>
    </xf>
    <xf numFmtId="0" fontId="25" fillId="0" borderId="21" xfId="50" applyFont="1" applyFill="1" applyBorder="1" applyAlignment="1">
      <alignment horizontal="center" vertical="center"/>
    </xf>
    <xf numFmtId="0" fontId="25" fillId="0" borderId="22" xfId="50" applyFont="1" applyFill="1" applyBorder="1" applyAlignment="1">
      <alignment horizontal="center" vertical="center"/>
    </xf>
    <xf numFmtId="0" fontId="19" fillId="0" borderId="40" xfId="50" applyFont="1" applyBorder="1" applyAlignment="1">
      <alignment horizontal="center" vertical="center"/>
    </xf>
    <xf numFmtId="0" fontId="19" fillId="0" borderId="46" xfId="50" applyFont="1" applyBorder="1" applyAlignment="1">
      <alignment horizontal="center" vertical="center"/>
    </xf>
    <xf numFmtId="0" fontId="24" fillId="0" borderId="34" xfId="50" applyFont="1" applyBorder="1" applyAlignment="1">
      <alignment horizontal="center" vertical="center"/>
    </xf>
    <xf numFmtId="0" fontId="24" fillId="0" borderId="35" xfId="50" applyFont="1" applyBorder="1" applyAlignment="1">
      <alignment horizontal="left" vertical="center"/>
    </xf>
    <xf numFmtId="0" fontId="22" fillId="0" borderId="33" xfId="50" applyFont="1" applyBorder="1" applyAlignment="1">
      <alignment horizontal="left" vertical="center"/>
    </xf>
    <xf numFmtId="0" fontId="21" fillId="0" borderId="18" xfId="50" applyFont="1" applyBorder="1" applyAlignment="1">
      <alignment horizontal="left" vertical="center"/>
    </xf>
    <xf numFmtId="0" fontId="21" fillId="0" borderId="33" xfId="50" applyFont="1" applyBorder="1" applyAlignment="1">
      <alignment horizontal="left" vertical="center"/>
    </xf>
    <xf numFmtId="0" fontId="21" fillId="0" borderId="25" xfId="50" applyFont="1" applyBorder="1" applyAlignment="1">
      <alignment horizontal="left" vertical="center"/>
    </xf>
    <xf numFmtId="0" fontId="21" fillId="0" borderId="26" xfId="50" applyFont="1" applyBorder="1" applyAlignment="1">
      <alignment horizontal="left" vertical="center"/>
    </xf>
    <xf numFmtId="0" fontId="21" fillId="0" borderId="37" xfId="50" applyFont="1" applyBorder="1" applyAlignment="1">
      <alignment horizontal="left" vertical="center"/>
    </xf>
    <xf numFmtId="0" fontId="22" fillId="0" borderId="35" xfId="50" applyFont="1" applyBorder="1" applyAlignment="1">
      <alignment horizontal="left" vertical="center"/>
    </xf>
    <xf numFmtId="0" fontId="22" fillId="0" borderId="34" xfId="50" applyFont="1" applyFill="1" applyBorder="1" applyAlignment="1">
      <alignment horizontal="left" vertical="center"/>
    </xf>
    <xf numFmtId="0" fontId="24" fillId="0" borderId="35" xfId="50" applyFont="1" applyBorder="1" applyAlignment="1">
      <alignment horizontal="center" vertical="center"/>
    </xf>
    <xf numFmtId="0" fontId="21" fillId="0" borderId="34" xfId="50" applyFont="1" applyBorder="1" applyAlignment="1">
      <alignment horizontal="left" vertical="center"/>
    </xf>
    <xf numFmtId="0" fontId="24" fillId="0" borderId="38" xfId="50" applyFont="1" applyFill="1" applyBorder="1" applyAlignment="1">
      <alignment horizontal="left" vertical="center"/>
    </xf>
    <xf numFmtId="0" fontId="22" fillId="0" borderId="36" xfId="50" applyFont="1" applyFill="1" applyBorder="1" applyAlignment="1">
      <alignment horizontal="left" vertical="center"/>
    </xf>
    <xf numFmtId="0" fontId="22" fillId="0" borderId="37" xfId="50" applyFont="1" applyFill="1" applyBorder="1" applyAlignment="1">
      <alignment horizontal="left" vertical="center"/>
    </xf>
    <xf numFmtId="0" fontId="24" fillId="0" borderId="37" xfId="50" applyFont="1" applyBorder="1" applyAlignment="1">
      <alignment horizontal="left" vertical="center"/>
    </xf>
    <xf numFmtId="0" fontId="22" fillId="0" borderId="47" xfId="50" applyFont="1" applyBorder="1" applyAlignment="1">
      <alignment horizontal="center" vertical="center"/>
    </xf>
    <xf numFmtId="0" fontId="25" fillId="0" borderId="48" xfId="50" applyFont="1" applyFill="1" applyBorder="1" applyAlignment="1">
      <alignment horizontal="left" vertical="center"/>
    </xf>
    <xf numFmtId="0" fontId="25" fillId="0" borderId="49" xfId="50" applyFont="1" applyFill="1" applyBorder="1" applyAlignment="1">
      <alignment horizontal="center" vertical="center"/>
    </xf>
    <xf numFmtId="0" fontId="25" fillId="0" borderId="35" xfId="50" applyFont="1" applyFill="1" applyBorder="1" applyAlignment="1">
      <alignment horizontal="center" vertical="center"/>
    </xf>
    <xf numFmtId="0" fontId="19" fillId="0" borderId="42" xfId="50" applyFont="1" applyBorder="1" applyAlignment="1">
      <alignment horizontal="center" vertical="center"/>
    </xf>
    <xf numFmtId="0" fontId="19" fillId="0" borderId="47" xfId="50" applyFont="1" applyBorder="1" applyAlignment="1">
      <alignment horizontal="center" vertical="center"/>
    </xf>
    <xf numFmtId="49" fontId="13" fillId="0" borderId="2" xfId="53" applyNumberFormat="1" applyFont="1" applyBorder="1" applyAlignment="1">
      <alignment horizontal="center"/>
    </xf>
    <xf numFmtId="0" fontId="19" fillId="0" borderId="0" xfId="50" applyFont="1" applyBorder="1" applyAlignment="1">
      <alignment horizontal="left" vertical="center"/>
    </xf>
    <xf numFmtId="0" fontId="30" fillId="0" borderId="16" xfId="50" applyFont="1" applyBorder="1" applyAlignment="1">
      <alignment horizontal="center" vertical="top"/>
    </xf>
    <xf numFmtId="0" fontId="24" fillId="0" borderId="50" xfId="50" applyFont="1" applyBorder="1" applyAlignment="1">
      <alignment horizontal="left" vertical="center"/>
    </xf>
    <xf numFmtId="0" fontId="24" fillId="0" borderId="28" xfId="50" applyFont="1" applyBorder="1" applyAlignment="1">
      <alignment horizontal="left" vertical="center"/>
    </xf>
    <xf numFmtId="0" fontId="25" fillId="0" borderId="43" xfId="50" applyFont="1" applyBorder="1" applyAlignment="1">
      <alignment horizontal="left" vertical="center"/>
    </xf>
    <xf numFmtId="0" fontId="25" fillId="0" borderId="42" xfId="50" applyFont="1" applyBorder="1" applyAlignment="1">
      <alignment horizontal="left" vertical="center"/>
    </xf>
    <xf numFmtId="0" fontId="24" fillId="0" borderId="44" xfId="50" applyFont="1" applyBorder="1" applyAlignment="1">
      <alignment vertical="center"/>
    </xf>
    <xf numFmtId="0" fontId="19" fillId="0" borderId="45" xfId="50" applyFont="1" applyBorder="1" applyAlignment="1">
      <alignment horizontal="left" vertical="center"/>
    </xf>
    <xf numFmtId="0" fontId="22" fillId="0" borderId="45" xfId="50" applyFont="1" applyBorder="1" applyAlignment="1">
      <alignment horizontal="left" vertical="center"/>
    </xf>
    <xf numFmtId="0" fontId="19" fillId="0" borderId="45" xfId="50" applyFont="1" applyBorder="1" applyAlignment="1">
      <alignment vertical="center"/>
    </xf>
    <xf numFmtId="0" fontId="24" fillId="0" borderId="45" xfId="50" applyFont="1" applyBorder="1" applyAlignment="1">
      <alignment vertical="center"/>
    </xf>
    <xf numFmtId="0" fontId="24" fillId="0" borderId="44" xfId="50" applyFont="1" applyBorder="1" applyAlignment="1">
      <alignment horizontal="center" vertical="center"/>
    </xf>
    <xf numFmtId="0" fontId="22" fillId="0" borderId="45" xfId="50" applyFont="1" applyBorder="1" applyAlignment="1">
      <alignment horizontal="center" vertical="center"/>
    </xf>
    <xf numFmtId="0" fontId="24" fillId="0" borderId="45" xfId="50" applyFont="1" applyBorder="1" applyAlignment="1">
      <alignment horizontal="center" vertical="center"/>
    </xf>
    <xf numFmtId="0" fontId="19" fillId="0" borderId="45" xfId="50" applyFont="1" applyBorder="1" applyAlignment="1">
      <alignment horizontal="center" vertical="center"/>
    </xf>
    <xf numFmtId="0" fontId="19" fillId="0" borderId="20" xfId="50" applyFont="1" applyBorder="1" applyAlignment="1">
      <alignment horizontal="center" vertical="center"/>
    </xf>
    <xf numFmtId="0" fontId="24" fillId="0" borderId="30" xfId="50" applyFont="1" applyBorder="1" applyAlignment="1">
      <alignment horizontal="left" vertical="center" wrapText="1"/>
    </xf>
    <xf numFmtId="0" fontId="24" fillId="0" borderId="31" xfId="50" applyFont="1" applyBorder="1" applyAlignment="1">
      <alignment horizontal="left" vertical="center" wrapText="1"/>
    </xf>
    <xf numFmtId="0" fontId="24" fillId="0" borderId="44" xfId="50" applyFont="1" applyBorder="1" applyAlignment="1">
      <alignment horizontal="left" vertical="center"/>
    </xf>
    <xf numFmtId="0" fontId="24" fillId="0" borderId="45" xfId="50" applyFont="1" applyBorder="1" applyAlignment="1">
      <alignment horizontal="left" vertical="center"/>
    </xf>
    <xf numFmtId="0" fontId="31" fillId="0" borderId="51" xfId="50" applyFont="1" applyBorder="1" applyAlignment="1">
      <alignment horizontal="left" vertical="center" wrapText="1"/>
    </xf>
    <xf numFmtId="0" fontId="11" fillId="0" borderId="2" xfId="0" applyFont="1" applyFill="1" applyBorder="1" applyAlignment="1"/>
    <xf numFmtId="9" fontId="22" fillId="0" borderId="20" xfId="50" applyNumberFormat="1" applyFont="1" applyBorder="1" applyAlignment="1">
      <alignment horizontal="center" vertical="center"/>
    </xf>
    <xf numFmtId="0" fontId="25" fillId="0" borderId="43" xfId="0" applyFont="1" applyBorder="1" applyAlignment="1">
      <alignment horizontal="left" vertical="center"/>
    </xf>
    <xf numFmtId="0" fontId="25" fillId="0" borderId="42" xfId="0" applyFont="1" applyBorder="1" applyAlignment="1">
      <alignment horizontal="left" vertical="center"/>
    </xf>
    <xf numFmtId="9" fontId="22" fillId="0" borderId="29" xfId="50" applyNumberFormat="1" applyFont="1" applyBorder="1" applyAlignment="1">
      <alignment horizontal="left" vertical="center"/>
    </xf>
    <xf numFmtId="9" fontId="22" fillId="0" borderId="24" xfId="50" applyNumberFormat="1" applyFont="1" applyBorder="1" applyAlignment="1">
      <alignment horizontal="left" vertical="center"/>
    </xf>
    <xf numFmtId="9" fontId="22" fillId="0" borderId="30" xfId="50" applyNumberFormat="1" applyFont="1" applyBorder="1" applyAlignment="1">
      <alignment horizontal="left" vertical="center"/>
    </xf>
    <xf numFmtId="9" fontId="22" fillId="0" borderId="31" xfId="50" applyNumberFormat="1" applyFont="1" applyBorder="1" applyAlignment="1">
      <alignment horizontal="left" vertical="center"/>
    </xf>
    <xf numFmtId="0" fontId="21" fillId="0" borderId="44" xfId="50" applyFont="1" applyFill="1" applyBorder="1" applyAlignment="1">
      <alignment horizontal="left" vertical="center"/>
    </xf>
    <xf numFmtId="0" fontId="21" fillId="0" borderId="45" xfId="50" applyFont="1" applyFill="1" applyBorder="1" applyAlignment="1">
      <alignment horizontal="left" vertical="center"/>
    </xf>
    <xf numFmtId="0" fontId="21" fillId="0" borderId="52" xfId="50" applyFont="1" applyFill="1" applyBorder="1" applyAlignment="1">
      <alignment horizontal="left" vertical="center"/>
    </xf>
    <xf numFmtId="0" fontId="21" fillId="0" borderId="31" xfId="50" applyFont="1" applyFill="1" applyBorder="1" applyAlignment="1">
      <alignment horizontal="left" vertical="center"/>
    </xf>
    <xf numFmtId="0" fontId="25" fillId="0" borderId="28" xfId="50" applyFont="1" applyFill="1" applyBorder="1" applyAlignment="1">
      <alignment horizontal="left" vertical="center"/>
    </xf>
    <xf numFmtId="0" fontId="22" fillId="0" borderId="53" xfId="50" applyFont="1" applyFill="1" applyBorder="1" applyAlignment="1">
      <alignment horizontal="left" vertical="center"/>
    </xf>
    <xf numFmtId="0" fontId="22" fillId="0" borderId="54" xfId="50" applyFont="1" applyFill="1" applyBorder="1" applyAlignment="1">
      <alignment horizontal="left" vertical="center"/>
    </xf>
    <xf numFmtId="0" fontId="25" fillId="0" borderId="39" xfId="50" applyFont="1" applyBorder="1" applyAlignment="1">
      <alignment vertical="center"/>
    </xf>
    <xf numFmtId="0" fontId="32" fillId="0" borderId="42" xfId="50" applyFont="1" applyBorder="1" applyAlignment="1">
      <alignment horizontal="center" vertical="center"/>
    </xf>
    <xf numFmtId="0" fontId="25" fillId="0" borderId="40" xfId="50" applyFont="1" applyBorder="1" applyAlignment="1">
      <alignment vertical="center"/>
    </xf>
    <xf numFmtId="0" fontId="22" fillId="0" borderId="55" xfId="50" applyFont="1" applyBorder="1" applyAlignment="1">
      <alignment vertical="center"/>
    </xf>
    <xf numFmtId="0" fontId="25" fillId="0" borderId="55" xfId="50" applyFont="1" applyBorder="1" applyAlignment="1">
      <alignment vertical="center"/>
    </xf>
    <xf numFmtId="58" fontId="19" fillId="0" borderId="40" xfId="50" applyNumberFormat="1" applyFont="1" applyBorder="1" applyAlignment="1">
      <alignment vertical="center"/>
    </xf>
    <xf numFmtId="0" fontId="25" fillId="0" borderId="28" xfId="50" applyFont="1" applyBorder="1" applyAlignment="1">
      <alignment horizontal="center" vertical="center"/>
    </xf>
    <xf numFmtId="0" fontId="22" fillId="0" borderId="50" xfId="50" applyFont="1" applyFill="1" applyBorder="1" applyAlignment="1">
      <alignment horizontal="left" vertical="center"/>
    </xf>
    <xf numFmtId="0" fontId="22" fillId="0" borderId="28" xfId="50" applyFont="1" applyFill="1" applyBorder="1" applyAlignment="1">
      <alignment horizontal="left" vertical="center"/>
    </xf>
    <xf numFmtId="0" fontId="19" fillId="0" borderId="55" xfId="50" applyFont="1" applyBorder="1" applyAlignment="1">
      <alignment vertical="center"/>
    </xf>
    <xf numFmtId="0" fontId="24" fillId="0" borderId="56" xfId="50" applyFont="1" applyBorder="1" applyAlignment="1">
      <alignment horizontal="left" vertical="center"/>
    </xf>
    <xf numFmtId="0" fontId="25" fillId="0" borderId="48" xfId="50" applyFont="1" applyBorder="1" applyAlignment="1">
      <alignment horizontal="left" vertical="center"/>
    </xf>
    <xf numFmtId="0" fontId="22" fillId="0" borderId="49" xfId="50" applyFont="1" applyBorder="1" applyAlignment="1">
      <alignment horizontal="left" vertical="center"/>
    </xf>
    <xf numFmtId="0" fontId="24" fillId="0" borderId="0" xfId="50" applyFont="1" applyBorder="1" applyAlignment="1">
      <alignment vertical="center"/>
    </xf>
    <xf numFmtId="0" fontId="24" fillId="0" borderId="38" xfId="50" applyFont="1" applyBorder="1" applyAlignment="1">
      <alignment horizontal="left" vertical="center" wrapText="1"/>
    </xf>
    <xf numFmtId="0" fontId="24" fillId="0" borderId="49" xfId="50" applyFont="1" applyBorder="1" applyAlignment="1">
      <alignment horizontal="left" vertical="center"/>
    </xf>
    <xf numFmtId="0" fontId="33" fillId="0" borderId="34" xfId="50" applyFont="1" applyBorder="1" applyAlignment="1">
      <alignment horizontal="left" vertical="center" wrapText="1"/>
    </xf>
    <xf numFmtId="0" fontId="33" fillId="0" borderId="34" xfId="50" applyFont="1" applyBorder="1" applyAlignment="1">
      <alignment horizontal="left" vertical="center"/>
    </xf>
    <xf numFmtId="0" fontId="23" fillId="0" borderId="34" xfId="50" applyFont="1" applyBorder="1" applyAlignment="1">
      <alignment horizontal="left" vertical="center"/>
    </xf>
    <xf numFmtId="0" fontId="25" fillId="0" borderId="48" xfId="0" applyFont="1" applyBorder="1" applyAlignment="1">
      <alignment horizontal="left" vertical="center"/>
    </xf>
    <xf numFmtId="9" fontId="22" fillId="0" borderId="36" xfId="50" applyNumberFormat="1" applyFont="1" applyBorder="1" applyAlignment="1">
      <alignment horizontal="left" vertical="center"/>
    </xf>
    <xf numFmtId="9" fontId="22" fillId="0" borderId="38" xfId="50" applyNumberFormat="1" applyFont="1" applyBorder="1" applyAlignment="1">
      <alignment horizontal="left" vertical="center"/>
    </xf>
    <xf numFmtId="0" fontId="21" fillId="0" borderId="49" xfId="50" applyFont="1" applyFill="1" applyBorder="1" applyAlignment="1">
      <alignment horizontal="left" vertical="center"/>
    </xf>
    <xf numFmtId="0" fontId="21" fillId="0" borderId="38" xfId="50" applyFont="1" applyFill="1" applyBorder="1" applyAlignment="1">
      <alignment horizontal="left" vertical="center"/>
    </xf>
    <xf numFmtId="0" fontId="22" fillId="0" borderId="57" xfId="50" applyFont="1" applyFill="1" applyBorder="1" applyAlignment="1">
      <alignment horizontal="left" vertical="center"/>
    </xf>
    <xf numFmtId="0" fontId="25" fillId="0" borderId="58" xfId="50" applyFont="1" applyBorder="1" applyAlignment="1">
      <alignment horizontal="center" vertical="center"/>
    </xf>
    <xf numFmtId="0" fontId="22" fillId="0" borderId="55" xfId="50" applyFont="1" applyBorder="1" applyAlignment="1">
      <alignment horizontal="center" vertical="center"/>
    </xf>
    <xf numFmtId="0" fontId="22" fillId="0" borderId="56" xfId="50" applyFont="1" applyBorder="1" applyAlignment="1">
      <alignment horizontal="center" vertical="center"/>
    </xf>
    <xf numFmtId="0" fontId="22" fillId="0" borderId="56" xfId="50" applyFont="1" applyFill="1" applyBorder="1" applyAlignment="1">
      <alignment horizontal="left" vertical="center"/>
    </xf>
    <xf numFmtId="0" fontId="34" fillId="0" borderId="59" xfId="0" applyFont="1" applyBorder="1" applyAlignment="1">
      <alignment horizontal="center" vertical="center" wrapText="1"/>
    </xf>
    <xf numFmtId="0" fontId="34" fillId="0" borderId="60" xfId="0" applyFont="1" applyBorder="1" applyAlignment="1">
      <alignment horizontal="center" vertical="center" wrapText="1"/>
    </xf>
    <xf numFmtId="0" fontId="35" fillId="0" borderId="61" xfId="0" applyFont="1" applyBorder="1"/>
    <xf numFmtId="0" fontId="35" fillId="0" borderId="2" xfId="0" applyFont="1" applyBorder="1"/>
    <xf numFmtId="0" fontId="35" fillId="0" borderId="5" xfId="0" applyFont="1" applyBorder="1" applyAlignment="1">
      <alignment horizontal="center" vertical="center"/>
    </xf>
    <xf numFmtId="0" fontId="35" fillId="0" borderId="7" xfId="0" applyFont="1" applyBorder="1" applyAlignment="1">
      <alignment horizontal="center" vertical="center"/>
    </xf>
    <xf numFmtId="0" fontId="35" fillId="6" borderId="5" xfId="0" applyFont="1" applyFill="1" applyBorder="1" applyAlignment="1">
      <alignment horizontal="center" vertical="center"/>
    </xf>
    <xf numFmtId="0" fontId="35" fillId="6" borderId="7" xfId="0" applyFont="1" applyFill="1" applyBorder="1" applyAlignment="1">
      <alignment horizontal="center" vertical="center"/>
    </xf>
    <xf numFmtId="0" fontId="35" fillId="6" borderId="2" xfId="0" applyFont="1" applyFill="1" applyBorder="1"/>
    <xf numFmtId="0" fontId="0" fillId="0" borderId="61" xfId="0" applyBorder="1"/>
    <xf numFmtId="0" fontId="0" fillId="6" borderId="2" xfId="0" applyFill="1" applyBorder="1"/>
    <xf numFmtId="0" fontId="0" fillId="0" borderId="62" xfId="0" applyBorder="1"/>
    <xf numFmtId="0" fontId="0" fillId="0" borderId="63" xfId="0" applyBorder="1"/>
    <xf numFmtId="0" fontId="0" fillId="6" borderId="63" xfId="0" applyFill="1" applyBorder="1"/>
    <xf numFmtId="0" fontId="0" fillId="7" borderId="0" xfId="0" applyFill="1"/>
    <xf numFmtId="0" fontId="34" fillId="0" borderId="64" xfId="0" applyFont="1" applyBorder="1" applyAlignment="1">
      <alignment horizontal="center" vertical="center" wrapText="1"/>
    </xf>
    <xf numFmtId="0" fontId="35" fillId="0" borderId="65" xfId="0" applyFont="1" applyBorder="1" applyAlignment="1">
      <alignment horizontal="center" vertical="center"/>
    </xf>
    <xf numFmtId="0" fontId="35" fillId="0" borderId="66" xfId="0" applyFont="1" applyBorder="1"/>
    <xf numFmtId="0" fontId="0" fillId="0" borderId="66" xfId="0" applyBorder="1"/>
    <xf numFmtId="0" fontId="0" fillId="0" borderId="67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36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5" fillId="8" borderId="2" xfId="0" applyFont="1" applyFill="1" applyBorder="1" applyAlignment="1">
      <alignment vertical="top" wrapText="1"/>
    </xf>
    <xf numFmtId="0" fontId="37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8" fillId="0" borderId="0" xfId="0" applyFont="1"/>
    <xf numFmtId="0" fontId="38" fillId="0" borderId="0" xfId="0" applyFont="1" applyAlignment="1">
      <alignment vertical="top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23" xfId="53"/>
    <cellStyle name="常规 3 3 3" xfId="5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checked="Checked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checked="Checked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2290" y="23272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497190" y="9947275"/>
              <a:ext cx="304800" cy="101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87290" y="2273300"/>
              <a:ext cx="393700" cy="298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4890" y="23272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22590" y="2273300"/>
              <a:ext cx="393700" cy="298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2290" y="21463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497190" y="994727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2590" y="21463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87290" y="21336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99890" y="23272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4890" y="21463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24090" y="21463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09890" y="2070100"/>
              <a:ext cx="393700" cy="320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36790" y="23272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50290" y="30829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50290" y="326390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4990" y="325120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7690" y="30702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87190" y="325120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74490" y="30702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87290" y="325120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87290" y="30702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49490" y="325120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35290" y="325120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49490" y="30702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35290" y="30702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6</xdr:row>
          <xdr:rowOff>191770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87590" y="1181100"/>
              <a:ext cx="393700" cy="19177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7</xdr:row>
          <xdr:rowOff>201295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87590" y="1390650"/>
              <a:ext cx="393700" cy="2012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87590" y="10001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4</xdr:row>
          <xdr:rowOff>73025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74890" y="803275"/>
              <a:ext cx="393700" cy="88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3</xdr:row>
          <xdr:rowOff>157480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62190" y="635000"/>
              <a:ext cx="393700" cy="16065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3</xdr:row>
          <xdr:rowOff>161925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09890" y="596900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4</xdr:row>
          <xdr:rowOff>71755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22590" y="790575"/>
              <a:ext cx="393700" cy="10033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35290" y="10001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6</xdr:row>
          <xdr:rowOff>194945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35290" y="1181100"/>
              <a:ext cx="393700" cy="1949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35290" y="139065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2290" y="25082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4890" y="25082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2590" y="25082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87290" y="25082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55690" y="25082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50290" y="90265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50290" y="91948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7690" y="91948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7690" y="90138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37990" y="91948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25290" y="90138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61890" y="91948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61890" y="90138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49490" y="91948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35290" y="91948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36790" y="90138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35290" y="90138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55690" y="91948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55690" y="90138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6090" y="91948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6090" y="90138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22590" y="2466975"/>
              <a:ext cx="3937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24090" y="25082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55690" y="23272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55690" y="21463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55690" y="91948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7690" y="6985000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5090" y="698500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328275"/>
              <a:ext cx="304800" cy="101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263525</xdr:colOff>
          <xdr:row>9</xdr:row>
          <xdr:rowOff>169545</xdr:rowOff>
        </xdr:from>
        <xdr:to>
          <xdr:col>6</xdr:col>
          <xdr:colOff>657225</xdr:colOff>
          <xdr:row>11</xdr:row>
          <xdr:rowOff>67945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363470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313055</xdr:colOff>
          <xdr:row>9</xdr:row>
          <xdr:rowOff>3175</xdr:rowOff>
        </xdr:from>
        <xdr:to>
          <xdr:col>2</xdr:col>
          <xdr:colOff>724535</xdr:colOff>
          <xdr:row>10</xdr:row>
          <xdr:rowOff>1905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3730" y="2197100"/>
              <a:ext cx="411480" cy="2082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3282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306070</xdr:colOff>
          <xdr:row>10</xdr:row>
          <xdr:rowOff>30480</xdr:rowOff>
        </xdr:from>
        <xdr:to>
          <xdr:col>2</xdr:col>
          <xdr:colOff>735330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6745" y="2433955"/>
              <a:ext cx="42926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361315</xdr:colOff>
          <xdr:row>8</xdr:row>
          <xdr:rowOff>201295</xdr:rowOff>
        </xdr:from>
        <xdr:to>
          <xdr:col>6</xdr:col>
          <xdr:colOff>10795</xdr:colOff>
          <xdr:row>10</xdr:row>
          <xdr:rowOff>43180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7990" y="2185670"/>
              <a:ext cx="411480" cy="2609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269240</xdr:colOff>
          <xdr:row>8</xdr:row>
          <xdr:rowOff>163195</xdr:rowOff>
        </xdr:from>
        <xdr:to>
          <xdr:col>6</xdr:col>
          <xdr:colOff>662940</xdr:colOff>
          <xdr:row>10</xdr:row>
          <xdr:rowOff>48895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7915" y="2147570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26035</xdr:rowOff>
        </xdr:from>
        <xdr:to>
          <xdr:col>6</xdr:col>
          <xdr:colOff>5080</xdr:colOff>
          <xdr:row>11</xdr:row>
          <xdr:rowOff>24130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32275" y="242951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348615</xdr:colOff>
          <xdr:row>9</xdr:row>
          <xdr:rowOff>2540</xdr:rowOff>
        </xdr:from>
        <xdr:to>
          <xdr:col>1</xdr:col>
          <xdr:colOff>760095</xdr:colOff>
          <xdr:row>10</xdr:row>
          <xdr:rowOff>2540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7290" y="2196465"/>
              <a:ext cx="41148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354330</xdr:colOff>
          <xdr:row>10</xdr:row>
          <xdr:rowOff>33020</xdr:rowOff>
        </xdr:from>
        <xdr:to>
          <xdr:col>2</xdr:col>
          <xdr:colOff>15240</xdr:colOff>
          <xdr:row>11</xdr:row>
          <xdr:rowOff>35560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3005" y="2436495"/>
              <a:ext cx="422910" cy="2120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8</xdr:row>
          <xdr:rowOff>208915</xdr:rowOff>
        </xdr:from>
        <xdr:to>
          <xdr:col>10</xdr:col>
          <xdr:colOff>3175</xdr:colOff>
          <xdr:row>10</xdr:row>
          <xdr:rowOff>37465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8370" y="2193290"/>
              <a:ext cx="411480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180340</xdr:rowOff>
        </xdr:from>
        <xdr:to>
          <xdr:col>10</xdr:col>
          <xdr:colOff>722630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97825" y="2164715"/>
              <a:ext cx="411480" cy="3022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10</xdr:row>
          <xdr:rowOff>20955</xdr:rowOff>
        </xdr:from>
        <xdr:to>
          <xdr:col>10</xdr:col>
          <xdr:colOff>3175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8370" y="242443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316865</xdr:colOff>
          <xdr:row>9</xdr:row>
          <xdr:rowOff>174625</xdr:rowOff>
        </xdr:from>
        <xdr:to>
          <xdr:col>10</xdr:col>
          <xdr:colOff>728345</xdr:colOff>
          <xdr:row>11</xdr:row>
          <xdr:rowOff>36830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3540" y="2368550"/>
              <a:ext cx="411480" cy="2813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305435</xdr:colOff>
          <xdr:row>2</xdr:row>
          <xdr:rowOff>176530</xdr:rowOff>
        </xdr:from>
        <xdr:to>
          <xdr:col>9</xdr:col>
          <xdr:colOff>716915</xdr:colOff>
          <xdr:row>4</xdr:row>
          <xdr:rowOff>37465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30110" y="681355"/>
              <a:ext cx="411480" cy="2800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17145</xdr:rowOff>
        </xdr:from>
        <xdr:to>
          <xdr:col>10</xdr:col>
          <xdr:colOff>748030</xdr:colOff>
          <xdr:row>4</xdr:row>
          <xdr:rowOff>24130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3225" y="731520"/>
              <a:ext cx="411480" cy="2165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312420</xdr:colOff>
          <xdr:row>3</xdr:row>
          <xdr:rowOff>170815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7095" y="885190"/>
              <a:ext cx="411480" cy="2863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3810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9475"/>
              <a:ext cx="44196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886325"/>
              <a:ext cx="393700" cy="254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886325"/>
              <a:ext cx="393700" cy="241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31875" y="57689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84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8475" y="57689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9875" y="594677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98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418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05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9875" y="59785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78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98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975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975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95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95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975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289175"/>
              <a:ext cx="7874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36</xdr:row>
          <xdr:rowOff>0</xdr:rowOff>
        </xdr:from>
        <xdr:to>
          <xdr:col>2</xdr:col>
          <xdr:colOff>76200</xdr:colOff>
          <xdr:row>36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735330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464185</xdr:colOff>
          <xdr:row>6</xdr:row>
          <xdr:rowOff>173355</xdr:rowOff>
        </xdr:from>
        <xdr:to>
          <xdr:col>2</xdr:col>
          <xdr:colOff>24765</xdr:colOff>
          <xdr:row>7</xdr:row>
          <xdr:rowOff>264795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785" y="1411605"/>
              <a:ext cx="411480" cy="2819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36</xdr:row>
          <xdr:rowOff>0</xdr:rowOff>
        </xdr:from>
        <xdr:to>
          <xdr:col>6</xdr:col>
          <xdr:colOff>444500</xdr:colOff>
          <xdr:row>36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62170" y="735330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36</xdr:row>
          <xdr:rowOff>0</xdr:rowOff>
        </xdr:from>
        <xdr:to>
          <xdr:col>8</xdr:col>
          <xdr:colOff>482600</xdr:colOff>
          <xdr:row>36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22670" y="735330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36</xdr:row>
          <xdr:rowOff>12700</xdr:rowOff>
        </xdr:from>
        <xdr:to>
          <xdr:col>10</xdr:col>
          <xdr:colOff>457200</xdr:colOff>
          <xdr:row>36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19670" y="7366000"/>
              <a:ext cx="393700" cy="177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651125"/>
              <a:ext cx="7874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92270" y="2289175"/>
              <a:ext cx="4064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30470" y="2171700"/>
              <a:ext cx="635000" cy="374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30470" y="2352675"/>
              <a:ext cx="635000" cy="3492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92270" y="2651125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30470" y="2559050"/>
              <a:ext cx="635000" cy="2825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75270" y="2159000"/>
              <a:ext cx="355600" cy="387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75270" y="2352675"/>
              <a:ext cx="355600" cy="3492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24370" y="2651125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75270" y="2495550"/>
              <a:ext cx="355600" cy="485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38100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84670" y="1069975"/>
              <a:ext cx="393700" cy="2063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84770" y="708025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84770" y="889000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746250"/>
              <a:ext cx="7874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758950"/>
              <a:ext cx="5969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1939925"/>
              <a:ext cx="5969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354330</xdr:colOff>
          <xdr:row>7</xdr:row>
          <xdr:rowOff>180975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428750"/>
              <a:ext cx="774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7</xdr:row>
          <xdr:rowOff>180975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428750"/>
              <a:ext cx="6604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06570" y="1428750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21</xdr:row>
          <xdr:rowOff>165100</xdr:rowOff>
        </xdr:from>
        <xdr:to>
          <xdr:col>3</xdr:col>
          <xdr:colOff>635000</xdr:colOff>
          <xdr:row>22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283075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24370" y="2289175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24370" y="2470150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38100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84770" y="1069975"/>
              <a:ext cx="393700" cy="2063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84670" y="889000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84670" y="708025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407670</xdr:colOff>
          <xdr:row>11</xdr:row>
          <xdr:rowOff>159385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4270" y="2448560"/>
              <a:ext cx="519430" cy="2533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20</xdr:row>
          <xdr:rowOff>165100</xdr:rowOff>
        </xdr:from>
        <xdr:to>
          <xdr:col>3</xdr:col>
          <xdr:colOff>508000</xdr:colOff>
          <xdr:row>24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102100"/>
              <a:ext cx="1028700" cy="5937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441575"/>
              <a:ext cx="7874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398145</xdr:colOff>
          <xdr:row>12</xdr:row>
          <xdr:rowOff>188595</xdr:rowOff>
        </xdr:from>
        <xdr:to>
          <xdr:col>2</xdr:col>
          <xdr:colOff>182245</xdr:colOff>
          <xdr:row>14</xdr:row>
          <xdr:rowOff>10795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4745" y="2651125"/>
              <a:ext cx="635000" cy="2012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286000"/>
              <a:ext cx="6350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66870" y="2454275"/>
              <a:ext cx="6985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412115</xdr:colOff>
          <xdr:row>6</xdr:row>
          <xdr:rowOff>152400</xdr:rowOff>
        </xdr:from>
        <xdr:to>
          <xdr:col>3</xdr:col>
          <xdr:colOff>122555</xdr:colOff>
          <xdr:row>7</xdr:row>
          <xdr:rowOff>248285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9615" y="1390650"/>
              <a:ext cx="408940" cy="28638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375285</xdr:colOff>
          <xdr:row>8</xdr:row>
          <xdr:rowOff>191770</xdr:rowOff>
        </xdr:from>
        <xdr:to>
          <xdr:col>3</xdr:col>
          <xdr:colOff>85725</xdr:colOff>
          <xdr:row>10</xdr:row>
          <xdr:rowOff>23495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2785" y="1927225"/>
              <a:ext cx="408940" cy="20447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topLeftCell="A2" workbookViewId="0">
      <selection activeCell="B13" sqref="B13"/>
    </sheetView>
  </sheetViews>
  <sheetFormatPr defaultColWidth="11" defaultRowHeight="14.25" outlineLevelCol="1"/>
  <cols>
    <col min="1" max="1" width="5.5" customWidth="1"/>
    <col min="2" max="2" width="96.3333333333333" style="377" customWidth="1"/>
    <col min="3" max="3" width="10.1666666666667" customWidth="1"/>
  </cols>
  <sheetData>
    <row r="1" ht="21" customHeight="1" spans="1:2">
      <c r="A1" s="378"/>
      <c r="B1" s="379" t="s">
        <v>0</v>
      </c>
    </row>
    <row r="2" spans="1:2">
      <c r="A2" s="9">
        <v>1</v>
      </c>
      <c r="B2" s="380" t="s">
        <v>1</v>
      </c>
    </row>
    <row r="3" spans="1:2">
      <c r="A3" s="9">
        <v>2</v>
      </c>
      <c r="B3" s="380" t="s">
        <v>2</v>
      </c>
    </row>
    <row r="4" spans="1:2">
      <c r="A4" s="9">
        <v>3</v>
      </c>
      <c r="B4" s="380" t="s">
        <v>3</v>
      </c>
    </row>
    <row r="5" spans="1:2">
      <c r="A5" s="9">
        <v>4</v>
      </c>
      <c r="B5" s="380" t="s">
        <v>4</v>
      </c>
    </row>
    <row r="6" spans="1:2">
      <c r="A6" s="9">
        <v>5</v>
      </c>
      <c r="B6" s="380" t="s">
        <v>5</v>
      </c>
    </row>
    <row r="7" spans="1:2">
      <c r="A7" s="9">
        <v>6</v>
      </c>
      <c r="B7" s="380" t="s">
        <v>6</v>
      </c>
    </row>
    <row r="8" s="376" customFormat="1" ht="15" customHeight="1" spans="1:2">
      <c r="A8" s="381">
        <v>7</v>
      </c>
      <c r="B8" s="382" t="s">
        <v>7</v>
      </c>
    </row>
    <row r="9" ht="19" customHeight="1" spans="1:2">
      <c r="A9" s="378"/>
      <c r="B9" s="383" t="s">
        <v>8</v>
      </c>
    </row>
    <row r="10" ht="16" customHeight="1" spans="1:2">
      <c r="A10" s="9">
        <v>1</v>
      </c>
      <c r="B10" s="384" t="s">
        <v>9</v>
      </c>
    </row>
    <row r="11" spans="1:2">
      <c r="A11" s="9">
        <v>2</v>
      </c>
      <c r="B11" s="380" t="s">
        <v>10</v>
      </c>
    </row>
    <row r="12" spans="1:2">
      <c r="A12" s="9">
        <v>3</v>
      </c>
      <c r="B12" s="382" t="s">
        <v>11</v>
      </c>
    </row>
    <row r="13" spans="1:2">
      <c r="A13" s="9">
        <v>4</v>
      </c>
      <c r="B13" s="380" t="s">
        <v>12</v>
      </c>
    </row>
    <row r="14" spans="1:2">
      <c r="A14" s="9">
        <v>5</v>
      </c>
      <c r="B14" s="380" t="s">
        <v>13</v>
      </c>
    </row>
    <row r="15" spans="1:2">
      <c r="A15" s="9">
        <v>6</v>
      </c>
      <c r="B15" s="380" t="s">
        <v>14</v>
      </c>
    </row>
    <row r="16" spans="1:2">
      <c r="A16" s="9">
        <v>7</v>
      </c>
      <c r="B16" s="380" t="s">
        <v>15</v>
      </c>
    </row>
    <row r="17" spans="1:2">
      <c r="A17" s="9">
        <v>8</v>
      </c>
      <c r="B17" s="380" t="s">
        <v>16</v>
      </c>
    </row>
    <row r="18" spans="1:2">
      <c r="A18" s="9">
        <v>9</v>
      </c>
      <c r="B18" s="380" t="s">
        <v>17</v>
      </c>
    </row>
    <row r="19" spans="1:2">
      <c r="A19" s="9"/>
      <c r="B19" s="380"/>
    </row>
    <row r="20" ht="20.25" spans="1:2">
      <c r="A20" s="378"/>
      <c r="B20" s="379" t="s">
        <v>18</v>
      </c>
    </row>
    <row r="21" spans="1:2">
      <c r="A21" s="9">
        <v>1</v>
      </c>
      <c r="B21" s="385" t="s">
        <v>19</v>
      </c>
    </row>
    <row r="22" spans="1:2">
      <c r="A22" s="9">
        <v>2</v>
      </c>
      <c r="B22" s="380" t="s">
        <v>20</v>
      </c>
    </row>
    <row r="23" spans="1:2">
      <c r="A23" s="9">
        <v>3</v>
      </c>
      <c r="B23" s="380" t="s">
        <v>21</v>
      </c>
    </row>
    <row r="24" spans="1:2">
      <c r="A24" s="9">
        <v>4</v>
      </c>
      <c r="B24" s="380" t="s">
        <v>22</v>
      </c>
    </row>
    <row r="25" spans="1:2">
      <c r="A25" s="9">
        <v>5</v>
      </c>
      <c r="B25" s="380" t="s">
        <v>23</v>
      </c>
    </row>
    <row r="26" spans="1:2">
      <c r="A26" s="9">
        <v>6</v>
      </c>
      <c r="B26" s="380" t="s">
        <v>24</v>
      </c>
    </row>
    <row r="27" customFormat="1" spans="1:2">
      <c r="A27" s="9">
        <v>7</v>
      </c>
      <c r="B27" s="380" t="s">
        <v>25</v>
      </c>
    </row>
    <row r="28" spans="1:2">
      <c r="A28" s="9"/>
      <c r="B28" s="380"/>
    </row>
    <row r="29" ht="20.25" spans="1:2">
      <c r="A29" s="378"/>
      <c r="B29" s="379" t="s">
        <v>26</v>
      </c>
    </row>
    <row r="30" spans="1:2">
      <c r="A30" s="9">
        <v>1</v>
      </c>
      <c r="B30" s="385" t="s">
        <v>27</v>
      </c>
    </row>
    <row r="31" spans="1:2">
      <c r="A31" s="9">
        <v>2</v>
      </c>
      <c r="B31" s="380" t="s">
        <v>28</v>
      </c>
    </row>
    <row r="32" spans="1:2">
      <c r="A32" s="9">
        <v>3</v>
      </c>
      <c r="B32" s="380" t="s">
        <v>29</v>
      </c>
    </row>
    <row r="33" ht="28.5" spans="1:2">
      <c r="A33" s="9">
        <v>4</v>
      </c>
      <c r="B33" s="380" t="s">
        <v>30</v>
      </c>
    </row>
    <row r="34" spans="1:2">
      <c r="A34" s="9">
        <v>5</v>
      </c>
      <c r="B34" s="380" t="s">
        <v>31</v>
      </c>
    </row>
    <row r="35" spans="1:2">
      <c r="A35" s="9">
        <v>6</v>
      </c>
      <c r="B35" s="380" t="s">
        <v>32</v>
      </c>
    </row>
    <row r="36" customFormat="1" spans="1:2">
      <c r="A36" s="9">
        <v>7</v>
      </c>
      <c r="B36" s="380" t="s">
        <v>33</v>
      </c>
    </row>
    <row r="37" spans="1:2">
      <c r="A37" s="9"/>
      <c r="B37" s="380"/>
    </row>
    <row r="39" spans="1:2">
      <c r="A39" s="386" t="s">
        <v>34</v>
      </c>
      <c r="B39" s="387"/>
    </row>
  </sheetData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topLeftCell="A6" workbookViewId="0">
      <selection activeCell="B9" sqref="B9:G9"/>
    </sheetView>
  </sheetViews>
  <sheetFormatPr defaultColWidth="11" defaultRowHeight="14.2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"/>
    <row r="2" ht="41" customHeight="1" spans="2:9">
      <c r="B2" s="356" t="s">
        <v>35</v>
      </c>
      <c r="C2" s="357"/>
      <c r="D2" s="357"/>
      <c r="E2" s="357"/>
      <c r="F2" s="357"/>
      <c r="G2" s="357"/>
      <c r="H2" s="357"/>
      <c r="I2" s="371"/>
    </row>
    <row r="3" ht="28" customHeight="1" spans="2:9">
      <c r="B3" s="358"/>
      <c r="C3" s="359"/>
      <c r="D3" s="360" t="s">
        <v>36</v>
      </c>
      <c r="E3" s="361"/>
      <c r="F3" s="362" t="s">
        <v>37</v>
      </c>
      <c r="G3" s="363"/>
      <c r="H3" s="360" t="s">
        <v>38</v>
      </c>
      <c r="I3" s="372"/>
    </row>
    <row r="4" ht="28" customHeight="1" spans="2:9">
      <c r="B4" s="358" t="s">
        <v>39</v>
      </c>
      <c r="C4" s="359" t="s">
        <v>40</v>
      </c>
      <c r="D4" s="359" t="s">
        <v>41</v>
      </c>
      <c r="E4" s="359" t="s">
        <v>42</v>
      </c>
      <c r="F4" s="364" t="s">
        <v>41</v>
      </c>
      <c r="G4" s="364" t="s">
        <v>42</v>
      </c>
      <c r="H4" s="359" t="s">
        <v>41</v>
      </c>
      <c r="I4" s="373" t="s">
        <v>42</v>
      </c>
    </row>
    <row r="5" ht="28" customHeight="1" spans="2:9">
      <c r="B5" s="365" t="s">
        <v>43</v>
      </c>
      <c r="C5" s="9">
        <v>13</v>
      </c>
      <c r="D5" s="9">
        <v>0</v>
      </c>
      <c r="E5" s="9">
        <v>1</v>
      </c>
      <c r="F5" s="366">
        <v>0</v>
      </c>
      <c r="G5" s="366">
        <v>1</v>
      </c>
      <c r="H5" s="9">
        <v>1</v>
      </c>
      <c r="I5" s="374">
        <v>2</v>
      </c>
    </row>
    <row r="6" ht="28" customHeight="1" spans="2:9">
      <c r="B6" s="365" t="s">
        <v>44</v>
      </c>
      <c r="C6" s="9">
        <v>20</v>
      </c>
      <c r="D6" s="9">
        <v>0</v>
      </c>
      <c r="E6" s="9">
        <v>1</v>
      </c>
      <c r="F6" s="366">
        <v>1</v>
      </c>
      <c r="G6" s="366">
        <v>2</v>
      </c>
      <c r="H6" s="9">
        <v>2</v>
      </c>
      <c r="I6" s="374">
        <v>3</v>
      </c>
    </row>
    <row r="7" ht="28" customHeight="1" spans="2:9">
      <c r="B7" s="365" t="s">
        <v>45</v>
      </c>
      <c r="C7" s="9">
        <v>32</v>
      </c>
      <c r="D7" s="9">
        <v>0</v>
      </c>
      <c r="E7" s="9">
        <v>1</v>
      </c>
      <c r="F7" s="366">
        <v>2</v>
      </c>
      <c r="G7" s="366">
        <v>3</v>
      </c>
      <c r="H7" s="9">
        <v>3</v>
      </c>
      <c r="I7" s="374">
        <v>4</v>
      </c>
    </row>
    <row r="8" ht="28" customHeight="1" spans="2:9">
      <c r="B8" s="365" t="s">
        <v>46</v>
      </c>
      <c r="C8" s="9">
        <v>50</v>
      </c>
      <c r="D8" s="9">
        <v>1</v>
      </c>
      <c r="E8" s="9">
        <v>2</v>
      </c>
      <c r="F8" s="366">
        <v>3</v>
      </c>
      <c r="G8" s="366">
        <v>4</v>
      </c>
      <c r="H8" s="9">
        <v>5</v>
      </c>
      <c r="I8" s="374">
        <v>6</v>
      </c>
    </row>
    <row r="9" ht="28" customHeight="1" spans="2:9">
      <c r="B9" s="365" t="s">
        <v>47</v>
      </c>
      <c r="C9" s="9">
        <v>80</v>
      </c>
      <c r="D9" s="9">
        <v>2</v>
      </c>
      <c r="E9" s="9">
        <v>3</v>
      </c>
      <c r="F9" s="366">
        <v>5</v>
      </c>
      <c r="G9" s="366">
        <v>6</v>
      </c>
      <c r="H9" s="9">
        <v>7</v>
      </c>
      <c r="I9" s="374">
        <v>8</v>
      </c>
    </row>
    <row r="10" ht="28" customHeight="1" spans="2:9">
      <c r="B10" s="365" t="s">
        <v>48</v>
      </c>
      <c r="C10" s="9">
        <v>125</v>
      </c>
      <c r="D10" s="9">
        <v>3</v>
      </c>
      <c r="E10" s="9">
        <v>4</v>
      </c>
      <c r="F10" s="366">
        <v>7</v>
      </c>
      <c r="G10" s="366">
        <v>8</v>
      </c>
      <c r="H10" s="9">
        <v>10</v>
      </c>
      <c r="I10" s="374">
        <v>11</v>
      </c>
    </row>
    <row r="11" ht="28" customHeight="1" spans="2:9">
      <c r="B11" s="365" t="s">
        <v>49</v>
      </c>
      <c r="C11" s="9">
        <v>200</v>
      </c>
      <c r="D11" s="9">
        <v>5</v>
      </c>
      <c r="E11" s="9">
        <v>6</v>
      </c>
      <c r="F11" s="366">
        <v>10</v>
      </c>
      <c r="G11" s="366">
        <v>11</v>
      </c>
      <c r="H11" s="9">
        <v>14</v>
      </c>
      <c r="I11" s="374">
        <v>15</v>
      </c>
    </row>
    <row r="12" ht="28" customHeight="1" spans="2:9">
      <c r="B12" s="367" t="s">
        <v>50</v>
      </c>
      <c r="C12" s="368">
        <v>315</v>
      </c>
      <c r="D12" s="368">
        <v>7</v>
      </c>
      <c r="E12" s="368">
        <v>8</v>
      </c>
      <c r="F12" s="369">
        <v>14</v>
      </c>
      <c r="G12" s="369">
        <v>15</v>
      </c>
      <c r="H12" s="368">
        <v>21</v>
      </c>
      <c r="I12" s="375">
        <v>22</v>
      </c>
    </row>
    <row r="14" spans="2:4">
      <c r="B14" s="370" t="s">
        <v>51</v>
      </c>
      <c r="C14" s="370"/>
      <c r="D14" s="370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view="pageBreakPreview" zoomScaleNormal="125" workbookViewId="0">
      <selection activeCell="B8" sqref="B8:C8"/>
    </sheetView>
  </sheetViews>
  <sheetFormatPr defaultColWidth="10.3333333333333" defaultRowHeight="16.5" customHeight="1"/>
  <cols>
    <col min="1" max="1" width="11.1166666666667" style="184" customWidth="1"/>
    <col min="2" max="9" width="10.3333333333333" style="184"/>
    <col min="10" max="10" width="8.83333333333333" style="184" customWidth="1"/>
    <col min="11" max="11" width="12" style="184" customWidth="1"/>
    <col min="12" max="16384" width="10.3333333333333" style="184"/>
  </cols>
  <sheetData>
    <row r="1" ht="21" spans="1:11">
      <c r="A1" s="292" t="s">
        <v>52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</row>
    <row r="2" ht="15" spans="1:11">
      <c r="A2" s="186" t="s">
        <v>53</v>
      </c>
      <c r="B2" s="187" t="s">
        <v>54</v>
      </c>
      <c r="C2" s="187"/>
      <c r="D2" s="188" t="s">
        <v>55</v>
      </c>
      <c r="E2" s="188"/>
      <c r="F2" s="187" t="s">
        <v>56</v>
      </c>
      <c r="G2" s="187"/>
      <c r="H2" s="189" t="s">
        <v>57</v>
      </c>
      <c r="I2" s="266" t="s">
        <v>58</v>
      </c>
      <c r="J2" s="266"/>
      <c r="K2" s="267"/>
    </row>
    <row r="3" ht="14.25" spans="1:11">
      <c r="A3" s="190" t="s">
        <v>59</v>
      </c>
      <c r="B3" s="191"/>
      <c r="C3" s="192"/>
      <c r="D3" s="193" t="s">
        <v>60</v>
      </c>
      <c r="E3" s="194"/>
      <c r="F3" s="194"/>
      <c r="G3" s="195"/>
      <c r="H3" s="193" t="s">
        <v>61</v>
      </c>
      <c r="I3" s="194"/>
      <c r="J3" s="194"/>
      <c r="K3" s="195"/>
    </row>
    <row r="4" ht="14.25" spans="1:11">
      <c r="A4" s="196" t="s">
        <v>62</v>
      </c>
      <c r="B4" s="197" t="s">
        <v>63</v>
      </c>
      <c r="C4" s="198"/>
      <c r="D4" s="196" t="s">
        <v>64</v>
      </c>
      <c r="E4" s="199"/>
      <c r="F4" s="200">
        <v>44895</v>
      </c>
      <c r="G4" s="201"/>
      <c r="H4" s="196" t="s">
        <v>65</v>
      </c>
      <c r="I4" s="199"/>
      <c r="J4" s="197" t="s">
        <v>66</v>
      </c>
      <c r="K4" s="198" t="s">
        <v>67</v>
      </c>
    </row>
    <row r="5" ht="14.25" spans="1:11">
      <c r="A5" s="202" t="s">
        <v>68</v>
      </c>
      <c r="B5" s="197" t="s">
        <v>69</v>
      </c>
      <c r="C5" s="198"/>
      <c r="D5" s="196" t="s">
        <v>70</v>
      </c>
      <c r="E5" s="199"/>
      <c r="F5" s="200">
        <v>44875</v>
      </c>
      <c r="G5" s="201"/>
      <c r="H5" s="196" t="s">
        <v>71</v>
      </c>
      <c r="I5" s="199"/>
      <c r="J5" s="197" t="s">
        <v>66</v>
      </c>
      <c r="K5" s="198" t="s">
        <v>67</v>
      </c>
    </row>
    <row r="6" ht="14.25" spans="1:11">
      <c r="A6" s="196" t="s">
        <v>72</v>
      </c>
      <c r="B6" s="205">
        <v>1</v>
      </c>
      <c r="C6" s="206">
        <v>6</v>
      </c>
      <c r="D6" s="202" t="s">
        <v>73</v>
      </c>
      <c r="E6" s="228"/>
      <c r="F6" s="200">
        <v>44894</v>
      </c>
      <c r="G6" s="201"/>
      <c r="H6" s="196" t="s">
        <v>74</v>
      </c>
      <c r="I6" s="199"/>
      <c r="J6" s="197" t="s">
        <v>66</v>
      </c>
      <c r="K6" s="198" t="s">
        <v>67</v>
      </c>
    </row>
    <row r="7" spans="1:11">
      <c r="A7" s="196" t="s">
        <v>75</v>
      </c>
      <c r="B7" s="210">
        <v>683</v>
      </c>
      <c r="C7" s="211"/>
      <c r="D7" s="202" t="s">
        <v>76</v>
      </c>
      <c r="E7" s="227"/>
      <c r="F7" s="200">
        <v>44895</v>
      </c>
      <c r="G7" s="201"/>
      <c r="H7" s="196" t="s">
        <v>77</v>
      </c>
      <c r="I7" s="199"/>
      <c r="J7" s="197" t="s">
        <v>66</v>
      </c>
      <c r="K7" s="198" t="s">
        <v>67</v>
      </c>
    </row>
    <row r="8" ht="28" customHeight="1" spans="1:11">
      <c r="A8" s="213" t="s">
        <v>78</v>
      </c>
      <c r="B8" s="214" t="s">
        <v>79</v>
      </c>
      <c r="C8" s="215"/>
      <c r="D8" s="216" t="s">
        <v>80</v>
      </c>
      <c r="E8" s="217"/>
      <c r="F8" s="218">
        <v>44895</v>
      </c>
      <c r="G8" s="219"/>
      <c r="H8" s="216" t="s">
        <v>81</v>
      </c>
      <c r="I8" s="217"/>
      <c r="J8" s="237" t="s">
        <v>66</v>
      </c>
      <c r="K8" s="276" t="s">
        <v>67</v>
      </c>
    </row>
    <row r="9" spans="1:11">
      <c r="A9" s="293" t="s">
        <v>82</v>
      </c>
      <c r="B9" s="294"/>
      <c r="C9" s="294"/>
      <c r="D9" s="294"/>
      <c r="E9" s="294"/>
      <c r="F9" s="294"/>
      <c r="G9" s="294"/>
      <c r="H9" s="294"/>
      <c r="I9" s="294"/>
      <c r="J9" s="294"/>
      <c r="K9" s="337"/>
    </row>
    <row r="10" ht="15" spans="1:11">
      <c r="A10" s="295" t="s">
        <v>83</v>
      </c>
      <c r="B10" s="296"/>
      <c r="C10" s="296"/>
      <c r="D10" s="296"/>
      <c r="E10" s="296"/>
      <c r="F10" s="296"/>
      <c r="G10" s="296"/>
      <c r="H10" s="296"/>
      <c r="I10" s="296"/>
      <c r="J10" s="296"/>
      <c r="K10" s="338"/>
    </row>
    <row r="11" ht="14.25" spans="1:11">
      <c r="A11" s="297" t="s">
        <v>84</v>
      </c>
      <c r="B11" s="298" t="s">
        <v>85</v>
      </c>
      <c r="C11" s="299" t="s">
        <v>86</v>
      </c>
      <c r="D11" s="300"/>
      <c r="E11" s="301" t="s">
        <v>87</v>
      </c>
      <c r="F11" s="298" t="s">
        <v>85</v>
      </c>
      <c r="G11" s="299" t="s">
        <v>86</v>
      </c>
      <c r="H11" s="299" t="s">
        <v>88</v>
      </c>
      <c r="I11" s="301" t="s">
        <v>89</v>
      </c>
      <c r="J11" s="298" t="s">
        <v>85</v>
      </c>
      <c r="K11" s="339" t="s">
        <v>86</v>
      </c>
    </row>
    <row r="12" ht="14.25" spans="1:11">
      <c r="A12" s="202" t="s">
        <v>90</v>
      </c>
      <c r="B12" s="226" t="s">
        <v>85</v>
      </c>
      <c r="C12" s="197" t="s">
        <v>86</v>
      </c>
      <c r="D12" s="227"/>
      <c r="E12" s="228" t="s">
        <v>91</v>
      </c>
      <c r="F12" s="226" t="s">
        <v>85</v>
      </c>
      <c r="G12" s="197" t="s">
        <v>86</v>
      </c>
      <c r="H12" s="197" t="s">
        <v>88</v>
      </c>
      <c r="I12" s="228" t="s">
        <v>92</v>
      </c>
      <c r="J12" s="226" t="s">
        <v>85</v>
      </c>
      <c r="K12" s="198" t="s">
        <v>86</v>
      </c>
    </row>
    <row r="13" ht="14.25" spans="1:11">
      <c r="A13" s="202" t="s">
        <v>93</v>
      </c>
      <c r="B13" s="226" t="s">
        <v>85</v>
      </c>
      <c r="C13" s="197" t="s">
        <v>86</v>
      </c>
      <c r="D13" s="227"/>
      <c r="E13" s="228" t="s">
        <v>94</v>
      </c>
      <c r="F13" s="197" t="s">
        <v>95</v>
      </c>
      <c r="G13" s="197" t="s">
        <v>96</v>
      </c>
      <c r="H13" s="197" t="s">
        <v>88</v>
      </c>
      <c r="I13" s="228" t="s">
        <v>97</v>
      </c>
      <c r="J13" s="226" t="s">
        <v>85</v>
      </c>
      <c r="K13" s="198" t="s">
        <v>86</v>
      </c>
    </row>
    <row r="14" ht="15" spans="1:11">
      <c r="A14" s="216" t="s">
        <v>98</v>
      </c>
      <c r="B14" s="217"/>
      <c r="C14" s="217"/>
      <c r="D14" s="217"/>
      <c r="E14" s="217"/>
      <c r="F14" s="217"/>
      <c r="G14" s="217"/>
      <c r="H14" s="217"/>
      <c r="I14" s="217"/>
      <c r="J14" s="217"/>
      <c r="K14" s="269"/>
    </row>
    <row r="15" ht="15" spans="1:11">
      <c r="A15" s="295" t="s">
        <v>99</v>
      </c>
      <c r="B15" s="296"/>
      <c r="C15" s="296"/>
      <c r="D15" s="296"/>
      <c r="E15" s="296"/>
      <c r="F15" s="296"/>
      <c r="G15" s="296"/>
      <c r="H15" s="296"/>
      <c r="I15" s="296"/>
      <c r="J15" s="296"/>
      <c r="K15" s="338"/>
    </row>
    <row r="16" ht="14.25" spans="1:11">
      <c r="A16" s="302" t="s">
        <v>100</v>
      </c>
      <c r="B16" s="299" t="s">
        <v>95</v>
      </c>
      <c r="C16" s="299" t="s">
        <v>96</v>
      </c>
      <c r="D16" s="303"/>
      <c r="E16" s="304" t="s">
        <v>101</v>
      </c>
      <c r="F16" s="299" t="s">
        <v>95</v>
      </c>
      <c r="G16" s="299" t="s">
        <v>96</v>
      </c>
      <c r="H16" s="305"/>
      <c r="I16" s="304" t="s">
        <v>102</v>
      </c>
      <c r="J16" s="299" t="s">
        <v>95</v>
      </c>
      <c r="K16" s="339" t="s">
        <v>96</v>
      </c>
    </row>
    <row r="17" customHeight="1" spans="1:22">
      <c r="A17" s="209" t="s">
        <v>103</v>
      </c>
      <c r="B17" s="197" t="s">
        <v>95</v>
      </c>
      <c r="C17" s="197" t="s">
        <v>96</v>
      </c>
      <c r="D17" s="207"/>
      <c r="E17" s="243" t="s">
        <v>104</v>
      </c>
      <c r="F17" s="197" t="s">
        <v>95</v>
      </c>
      <c r="G17" s="197" t="s">
        <v>96</v>
      </c>
      <c r="H17" s="306"/>
      <c r="I17" s="243" t="s">
        <v>105</v>
      </c>
      <c r="J17" s="197" t="s">
        <v>95</v>
      </c>
      <c r="K17" s="198" t="s">
        <v>96</v>
      </c>
      <c r="L17" s="340"/>
      <c r="M17" s="340"/>
      <c r="N17" s="340"/>
      <c r="O17" s="340"/>
      <c r="P17" s="340"/>
      <c r="Q17" s="340"/>
      <c r="R17" s="340"/>
      <c r="S17" s="340"/>
      <c r="T17" s="340"/>
      <c r="U17" s="340"/>
      <c r="V17" s="340"/>
    </row>
    <row r="18" ht="18" customHeight="1" spans="1:11">
      <c r="A18" s="307" t="s">
        <v>106</v>
      </c>
      <c r="B18" s="308"/>
      <c r="C18" s="308"/>
      <c r="D18" s="308"/>
      <c r="E18" s="308"/>
      <c r="F18" s="308"/>
      <c r="G18" s="308"/>
      <c r="H18" s="308"/>
      <c r="I18" s="308"/>
      <c r="J18" s="308"/>
      <c r="K18" s="341"/>
    </row>
    <row r="19" s="291" customFormat="1" ht="18" customHeight="1" spans="1:11">
      <c r="A19" s="295" t="s">
        <v>107</v>
      </c>
      <c r="B19" s="296"/>
      <c r="C19" s="296"/>
      <c r="D19" s="296"/>
      <c r="E19" s="296"/>
      <c r="F19" s="296"/>
      <c r="G19" s="296"/>
      <c r="H19" s="296"/>
      <c r="I19" s="296"/>
      <c r="J19" s="296"/>
      <c r="K19" s="338"/>
    </row>
    <row r="20" customHeight="1" spans="1:11">
      <c r="A20" s="309" t="s">
        <v>108</v>
      </c>
      <c r="B20" s="310"/>
      <c r="C20" s="310"/>
      <c r="D20" s="310"/>
      <c r="E20" s="310"/>
      <c r="F20" s="310"/>
      <c r="G20" s="310"/>
      <c r="H20" s="310"/>
      <c r="I20" s="310"/>
      <c r="J20" s="310"/>
      <c r="K20" s="342"/>
    </row>
    <row r="21" ht="21.75" customHeight="1" spans="1:11">
      <c r="A21" s="311" t="s">
        <v>109</v>
      </c>
      <c r="B21" s="243" t="s">
        <v>110</v>
      </c>
      <c r="C21" s="243" t="s">
        <v>111</v>
      </c>
      <c r="D21" s="243" t="s">
        <v>112</v>
      </c>
      <c r="E21" s="243" t="s">
        <v>113</v>
      </c>
      <c r="F21" s="243" t="s">
        <v>114</v>
      </c>
      <c r="G21" s="243" t="s">
        <v>115</v>
      </c>
      <c r="H21" s="243"/>
      <c r="I21" s="243"/>
      <c r="J21" s="243"/>
      <c r="K21" s="279" t="s">
        <v>116</v>
      </c>
    </row>
    <row r="22" customHeight="1" spans="1:11">
      <c r="A22" s="312" t="s">
        <v>117</v>
      </c>
      <c r="B22" s="313" t="s">
        <v>95</v>
      </c>
      <c r="C22" s="313" t="s">
        <v>95</v>
      </c>
      <c r="D22" s="313" t="s">
        <v>95</v>
      </c>
      <c r="E22" s="313" t="s">
        <v>95</v>
      </c>
      <c r="F22" s="313" t="s">
        <v>95</v>
      </c>
      <c r="G22" s="313" t="s">
        <v>95</v>
      </c>
      <c r="H22" s="313"/>
      <c r="I22" s="313"/>
      <c r="J22" s="313"/>
      <c r="K22" s="343"/>
    </row>
    <row r="23" customHeight="1" spans="1:11">
      <c r="A23" s="312"/>
      <c r="B23" s="313"/>
      <c r="C23" s="313"/>
      <c r="D23" s="313"/>
      <c r="E23" s="313"/>
      <c r="F23" s="313"/>
      <c r="G23" s="313"/>
      <c r="H23" s="313"/>
      <c r="I23" s="313"/>
      <c r="J23" s="313"/>
      <c r="K23" s="344"/>
    </row>
    <row r="24" customHeight="1" spans="1:11">
      <c r="A24" s="312"/>
      <c r="B24" s="313"/>
      <c r="C24" s="313"/>
      <c r="D24" s="313"/>
      <c r="E24" s="313"/>
      <c r="F24" s="313"/>
      <c r="G24" s="313"/>
      <c r="H24" s="313"/>
      <c r="I24" s="313"/>
      <c r="J24" s="313"/>
      <c r="K24" s="344"/>
    </row>
    <row r="25" customHeight="1" spans="1:11">
      <c r="A25" s="212"/>
      <c r="B25" s="313"/>
      <c r="C25" s="313"/>
      <c r="D25" s="313"/>
      <c r="E25" s="313"/>
      <c r="F25" s="313"/>
      <c r="G25" s="313"/>
      <c r="H25" s="313"/>
      <c r="I25" s="313"/>
      <c r="J25" s="313"/>
      <c r="K25" s="345"/>
    </row>
    <row r="26" customHeight="1" spans="1:11">
      <c r="A26" s="212"/>
      <c r="B26" s="313"/>
      <c r="C26" s="313"/>
      <c r="D26" s="313"/>
      <c r="E26" s="313"/>
      <c r="F26" s="313"/>
      <c r="G26" s="313"/>
      <c r="H26" s="313"/>
      <c r="I26" s="313"/>
      <c r="J26" s="313"/>
      <c r="K26" s="345"/>
    </row>
    <row r="27" customHeight="1" spans="1:11">
      <c r="A27" s="212"/>
      <c r="B27" s="313"/>
      <c r="C27" s="313"/>
      <c r="D27" s="313"/>
      <c r="E27" s="313"/>
      <c r="F27" s="313"/>
      <c r="G27" s="313"/>
      <c r="H27" s="313"/>
      <c r="I27" s="313"/>
      <c r="J27" s="313"/>
      <c r="K27" s="345"/>
    </row>
    <row r="28" customHeight="1" spans="1:11">
      <c r="A28" s="212"/>
      <c r="B28" s="313"/>
      <c r="C28" s="313"/>
      <c r="D28" s="313"/>
      <c r="E28" s="313"/>
      <c r="F28" s="313"/>
      <c r="G28" s="313"/>
      <c r="H28" s="313"/>
      <c r="I28" s="313"/>
      <c r="J28" s="313"/>
      <c r="K28" s="345"/>
    </row>
    <row r="29" ht="18" customHeight="1" spans="1:11">
      <c r="A29" s="314" t="s">
        <v>118</v>
      </c>
      <c r="B29" s="315"/>
      <c r="C29" s="315"/>
      <c r="D29" s="315"/>
      <c r="E29" s="315"/>
      <c r="F29" s="315"/>
      <c r="G29" s="315"/>
      <c r="H29" s="315"/>
      <c r="I29" s="315"/>
      <c r="J29" s="315"/>
      <c r="K29" s="346"/>
    </row>
    <row r="30" ht="18.75" customHeight="1" spans="1:11">
      <c r="A30" s="316" t="s">
        <v>119</v>
      </c>
      <c r="B30" s="317"/>
      <c r="C30" s="317"/>
      <c r="D30" s="317"/>
      <c r="E30" s="317"/>
      <c r="F30" s="317"/>
      <c r="G30" s="317"/>
      <c r="H30" s="317"/>
      <c r="I30" s="317"/>
      <c r="J30" s="317"/>
      <c r="K30" s="347"/>
    </row>
    <row r="31" ht="18.75" customHeight="1" spans="1:11">
      <c r="A31" s="318"/>
      <c r="B31" s="319"/>
      <c r="C31" s="319"/>
      <c r="D31" s="319"/>
      <c r="E31" s="319"/>
      <c r="F31" s="319"/>
      <c r="G31" s="319"/>
      <c r="H31" s="319"/>
      <c r="I31" s="319"/>
      <c r="J31" s="319"/>
      <c r="K31" s="348"/>
    </row>
    <row r="32" ht="18" customHeight="1" spans="1:11">
      <c r="A32" s="314" t="s">
        <v>120</v>
      </c>
      <c r="B32" s="315"/>
      <c r="C32" s="315"/>
      <c r="D32" s="315"/>
      <c r="E32" s="315"/>
      <c r="F32" s="315"/>
      <c r="G32" s="315"/>
      <c r="H32" s="315"/>
      <c r="I32" s="315"/>
      <c r="J32" s="315"/>
      <c r="K32" s="346"/>
    </row>
    <row r="33" ht="14.25" spans="1:11">
      <c r="A33" s="320" t="s">
        <v>121</v>
      </c>
      <c r="B33" s="321"/>
      <c r="C33" s="321"/>
      <c r="D33" s="321"/>
      <c r="E33" s="321"/>
      <c r="F33" s="321"/>
      <c r="G33" s="321"/>
      <c r="H33" s="321"/>
      <c r="I33" s="321"/>
      <c r="J33" s="321"/>
      <c r="K33" s="349"/>
    </row>
    <row r="34" ht="15" spans="1:11">
      <c r="A34" s="118" t="s">
        <v>122</v>
      </c>
      <c r="B34" s="120"/>
      <c r="C34" s="197" t="s">
        <v>66</v>
      </c>
      <c r="D34" s="197" t="s">
        <v>67</v>
      </c>
      <c r="E34" s="322" t="s">
        <v>123</v>
      </c>
      <c r="F34" s="323"/>
      <c r="G34" s="323"/>
      <c r="H34" s="323"/>
      <c r="I34" s="323"/>
      <c r="J34" s="323"/>
      <c r="K34" s="350"/>
    </row>
    <row r="35" ht="15" spans="1:11">
      <c r="A35" s="324" t="s">
        <v>124</v>
      </c>
      <c r="B35" s="324"/>
      <c r="C35" s="324"/>
      <c r="D35" s="324"/>
      <c r="E35" s="324"/>
      <c r="F35" s="324"/>
      <c r="G35" s="324"/>
      <c r="H35" s="324"/>
      <c r="I35" s="324"/>
      <c r="J35" s="324"/>
      <c r="K35" s="324"/>
    </row>
    <row r="36" ht="14.25" spans="1:11">
      <c r="A36" s="325" t="s">
        <v>125</v>
      </c>
      <c r="B36" s="326"/>
      <c r="C36" s="326"/>
      <c r="D36" s="326"/>
      <c r="E36" s="326"/>
      <c r="F36" s="326"/>
      <c r="G36" s="326"/>
      <c r="H36" s="326"/>
      <c r="I36" s="326"/>
      <c r="J36" s="326"/>
      <c r="K36" s="351"/>
    </row>
    <row r="37" ht="14.25" spans="1:11">
      <c r="A37" s="250" t="s">
        <v>126</v>
      </c>
      <c r="B37" s="251"/>
      <c r="C37" s="251"/>
      <c r="D37" s="251"/>
      <c r="E37" s="251"/>
      <c r="F37" s="251"/>
      <c r="G37" s="251"/>
      <c r="H37" s="251"/>
      <c r="I37" s="251"/>
      <c r="J37" s="251"/>
      <c r="K37" s="282"/>
    </row>
    <row r="38" ht="14.25" spans="1:11">
      <c r="A38" s="250" t="s">
        <v>127</v>
      </c>
      <c r="B38" s="251"/>
      <c r="C38" s="251"/>
      <c r="D38" s="251"/>
      <c r="E38" s="251"/>
      <c r="F38" s="251"/>
      <c r="G38" s="251"/>
      <c r="H38" s="251"/>
      <c r="I38" s="251"/>
      <c r="J38" s="251"/>
      <c r="K38" s="282"/>
    </row>
    <row r="39" ht="14.25" spans="1:11">
      <c r="A39" s="250"/>
      <c r="B39" s="251"/>
      <c r="C39" s="251"/>
      <c r="D39" s="251"/>
      <c r="E39" s="251"/>
      <c r="F39" s="251"/>
      <c r="G39" s="251"/>
      <c r="H39" s="251"/>
      <c r="I39" s="251"/>
      <c r="J39" s="251"/>
      <c r="K39" s="282"/>
    </row>
    <row r="40" ht="14.25" spans="1:11">
      <c r="A40" s="250"/>
      <c r="B40" s="251"/>
      <c r="C40" s="251"/>
      <c r="D40" s="251"/>
      <c r="E40" s="251"/>
      <c r="F40" s="251"/>
      <c r="G40" s="251"/>
      <c r="H40" s="251"/>
      <c r="I40" s="251"/>
      <c r="J40" s="251"/>
      <c r="K40" s="282"/>
    </row>
    <row r="41" ht="14.25" spans="1:11">
      <c r="A41" s="250"/>
      <c r="B41" s="251"/>
      <c r="C41" s="251"/>
      <c r="D41" s="251"/>
      <c r="E41" s="251"/>
      <c r="F41" s="251"/>
      <c r="G41" s="251"/>
      <c r="H41" s="251"/>
      <c r="I41" s="251"/>
      <c r="J41" s="251"/>
      <c r="K41" s="282"/>
    </row>
    <row r="42" ht="14.25" spans="1:11">
      <c r="A42" s="250"/>
      <c r="B42" s="251"/>
      <c r="C42" s="251"/>
      <c r="D42" s="251"/>
      <c r="E42" s="251"/>
      <c r="F42" s="251"/>
      <c r="G42" s="251"/>
      <c r="H42" s="251"/>
      <c r="I42" s="251"/>
      <c r="J42" s="251"/>
      <c r="K42" s="282"/>
    </row>
    <row r="43" ht="15" spans="1:11">
      <c r="A43" s="245" t="s">
        <v>128</v>
      </c>
      <c r="B43" s="246"/>
      <c r="C43" s="246"/>
      <c r="D43" s="246"/>
      <c r="E43" s="246"/>
      <c r="F43" s="246"/>
      <c r="G43" s="246"/>
      <c r="H43" s="246"/>
      <c r="I43" s="246"/>
      <c r="J43" s="246"/>
      <c r="K43" s="280"/>
    </row>
    <row r="44" ht="15" spans="1:11">
      <c r="A44" s="295" t="s">
        <v>129</v>
      </c>
      <c r="B44" s="296"/>
      <c r="C44" s="296"/>
      <c r="D44" s="296"/>
      <c r="E44" s="296"/>
      <c r="F44" s="296"/>
      <c r="G44" s="296"/>
      <c r="H44" s="296"/>
      <c r="I44" s="296"/>
      <c r="J44" s="296"/>
      <c r="K44" s="338"/>
    </row>
    <row r="45" ht="14.25" spans="1:11">
      <c r="A45" s="302" t="s">
        <v>130</v>
      </c>
      <c r="B45" s="299" t="s">
        <v>95</v>
      </c>
      <c r="C45" s="299" t="s">
        <v>96</v>
      </c>
      <c r="D45" s="299" t="s">
        <v>88</v>
      </c>
      <c r="E45" s="304" t="s">
        <v>131</v>
      </c>
      <c r="F45" s="299" t="s">
        <v>95</v>
      </c>
      <c r="G45" s="299" t="s">
        <v>96</v>
      </c>
      <c r="H45" s="299" t="s">
        <v>88</v>
      </c>
      <c r="I45" s="304" t="s">
        <v>132</v>
      </c>
      <c r="J45" s="299" t="s">
        <v>95</v>
      </c>
      <c r="K45" s="339" t="s">
        <v>96</v>
      </c>
    </row>
    <row r="46" ht="14.25" spans="1:11">
      <c r="A46" s="209" t="s">
        <v>87</v>
      </c>
      <c r="B46" s="197" t="s">
        <v>95</v>
      </c>
      <c r="C46" s="197" t="s">
        <v>96</v>
      </c>
      <c r="D46" s="197" t="s">
        <v>88</v>
      </c>
      <c r="E46" s="243" t="s">
        <v>94</v>
      </c>
      <c r="F46" s="197" t="s">
        <v>95</v>
      </c>
      <c r="G46" s="197" t="s">
        <v>96</v>
      </c>
      <c r="H46" s="197" t="s">
        <v>88</v>
      </c>
      <c r="I46" s="243" t="s">
        <v>105</v>
      </c>
      <c r="J46" s="197" t="s">
        <v>95</v>
      </c>
      <c r="K46" s="198" t="s">
        <v>96</v>
      </c>
    </row>
    <row r="47" ht="15" spans="1:11">
      <c r="A47" s="216" t="s">
        <v>98</v>
      </c>
      <c r="B47" s="217"/>
      <c r="C47" s="217"/>
      <c r="D47" s="217"/>
      <c r="E47" s="217"/>
      <c r="F47" s="217"/>
      <c r="G47" s="217"/>
      <c r="H47" s="217"/>
      <c r="I47" s="217"/>
      <c r="J47" s="217"/>
      <c r="K47" s="269"/>
    </row>
    <row r="48" ht="15" spans="1:11">
      <c r="A48" s="324" t="s">
        <v>133</v>
      </c>
      <c r="B48" s="324"/>
      <c r="C48" s="324"/>
      <c r="D48" s="324"/>
      <c r="E48" s="324"/>
      <c r="F48" s="324"/>
      <c r="G48" s="324"/>
      <c r="H48" s="324"/>
      <c r="I48" s="324"/>
      <c r="J48" s="324"/>
      <c r="K48" s="324"/>
    </row>
    <row r="49" ht="15" spans="1:11">
      <c r="A49" s="325"/>
      <c r="B49" s="326"/>
      <c r="C49" s="326"/>
      <c r="D49" s="326"/>
      <c r="E49" s="326"/>
      <c r="F49" s="326"/>
      <c r="G49" s="326"/>
      <c r="H49" s="326"/>
      <c r="I49" s="326"/>
      <c r="J49" s="326"/>
      <c r="K49" s="351"/>
    </row>
    <row r="50" ht="15" spans="1:11">
      <c r="A50" s="327" t="s">
        <v>134</v>
      </c>
      <c r="B50" s="328" t="s">
        <v>135</v>
      </c>
      <c r="C50" s="328"/>
      <c r="D50" s="329" t="s">
        <v>136</v>
      </c>
      <c r="E50" s="330" t="s">
        <v>137</v>
      </c>
      <c r="F50" s="331" t="s">
        <v>138</v>
      </c>
      <c r="G50" s="332">
        <v>44875</v>
      </c>
      <c r="H50" s="333" t="s">
        <v>139</v>
      </c>
      <c r="I50" s="352"/>
      <c r="J50" s="353" t="s">
        <v>140</v>
      </c>
      <c r="K50" s="354"/>
    </row>
    <row r="51" ht="15" spans="1:11">
      <c r="A51" s="324" t="s">
        <v>141</v>
      </c>
      <c r="B51" s="324"/>
      <c r="C51" s="324"/>
      <c r="D51" s="324"/>
      <c r="E51" s="324"/>
      <c r="F51" s="324"/>
      <c r="G51" s="324"/>
      <c r="H51" s="324"/>
      <c r="I51" s="324"/>
      <c r="J51" s="324"/>
      <c r="K51" s="324"/>
    </row>
    <row r="52" ht="15" spans="1:11">
      <c r="A52" s="334"/>
      <c r="B52" s="335"/>
      <c r="C52" s="335"/>
      <c r="D52" s="335"/>
      <c r="E52" s="335"/>
      <c r="F52" s="335"/>
      <c r="G52" s="335"/>
      <c r="H52" s="335"/>
      <c r="I52" s="335"/>
      <c r="J52" s="335"/>
      <c r="K52" s="355"/>
    </row>
    <row r="53" ht="15" spans="1:11">
      <c r="A53" s="327" t="s">
        <v>134</v>
      </c>
      <c r="B53" s="328" t="s">
        <v>135</v>
      </c>
      <c r="C53" s="328"/>
      <c r="D53" s="329" t="s">
        <v>136</v>
      </c>
      <c r="E53" s="336"/>
      <c r="F53" s="331" t="s">
        <v>142</v>
      </c>
      <c r="G53" s="332"/>
      <c r="H53" s="333" t="s">
        <v>139</v>
      </c>
      <c r="I53" s="352"/>
      <c r="J53" s="353"/>
      <c r="K53" s="354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scale="70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6</xdr:row>
                    <xdr:rowOff>191770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7</xdr:row>
                    <xdr:rowOff>201295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4</xdr:row>
                    <xdr:rowOff>73025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3</xdr:row>
                    <xdr:rowOff>157480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4</xdr:row>
                    <xdr:rowOff>71755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194945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3"/>
  <sheetViews>
    <sheetView view="pageBreakPreview" zoomScale="90" zoomScaleNormal="90" topLeftCell="A6" workbookViewId="0">
      <selection activeCell="I6" sqref="I6"/>
    </sheetView>
  </sheetViews>
  <sheetFormatPr defaultColWidth="9" defaultRowHeight="26" customHeight="1"/>
  <cols>
    <col min="1" max="1" width="17.1666666666667" style="56" customWidth="1"/>
    <col min="2" max="2" width="7.8" style="56" customWidth="1"/>
    <col min="3" max="7" width="9.33333333333333" style="56" customWidth="1"/>
    <col min="8" max="8" width="1.33333333333333" style="56" customWidth="1"/>
    <col min="9" max="9" width="15.1333333333333" style="56" customWidth="1"/>
    <col min="10" max="10" width="11.3833333333333" style="56" customWidth="1"/>
    <col min="11" max="11" width="13.625" style="56" customWidth="1"/>
    <col min="12" max="12" width="10.6916666666667" style="56" customWidth="1"/>
    <col min="13" max="13" width="14.625" style="56" customWidth="1"/>
    <col min="14" max="14" width="9.375" style="56" customWidth="1"/>
    <col min="15" max="16384" width="9" style="56"/>
  </cols>
  <sheetData>
    <row r="1" ht="30" customHeight="1" spans="1:14">
      <c r="A1" s="58" t="s">
        <v>143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</row>
    <row r="2" s="57" customFormat="1" ht="25" customHeight="1" spans="1:14">
      <c r="A2" s="60" t="s">
        <v>62</v>
      </c>
      <c r="B2" s="61" t="s">
        <v>63</v>
      </c>
      <c r="C2" s="62"/>
      <c r="D2" s="63" t="s">
        <v>144</v>
      </c>
      <c r="E2" s="64" t="s">
        <v>69</v>
      </c>
      <c r="F2" s="64"/>
      <c r="G2" s="64"/>
      <c r="H2" s="65"/>
      <c r="I2" s="90" t="s">
        <v>57</v>
      </c>
      <c r="J2" s="91" t="s">
        <v>58</v>
      </c>
      <c r="K2" s="92"/>
      <c r="L2" s="92"/>
      <c r="M2" s="92"/>
      <c r="N2" s="93"/>
    </row>
    <row r="3" s="57" customFormat="1" ht="23" customHeight="1" spans="1:14">
      <c r="A3" s="66" t="s">
        <v>145</v>
      </c>
      <c r="B3" s="67" t="s">
        <v>146</v>
      </c>
      <c r="C3" s="68"/>
      <c r="D3" s="68"/>
      <c r="E3" s="68"/>
      <c r="F3" s="68"/>
      <c r="G3" s="68"/>
      <c r="H3" s="60"/>
      <c r="I3" s="67" t="s">
        <v>147</v>
      </c>
      <c r="J3" s="68"/>
      <c r="K3" s="68"/>
      <c r="L3" s="68"/>
      <c r="M3" s="68"/>
      <c r="N3" s="68"/>
    </row>
    <row r="4" s="57" customFormat="1" ht="23" customHeight="1" spans="1:14">
      <c r="A4" s="68"/>
      <c r="B4" s="69" t="s">
        <v>110</v>
      </c>
      <c r="C4" s="69" t="s">
        <v>111</v>
      </c>
      <c r="D4" s="70" t="s">
        <v>112</v>
      </c>
      <c r="E4" s="69" t="s">
        <v>113</v>
      </c>
      <c r="F4" s="69" t="s">
        <v>114</v>
      </c>
      <c r="G4" s="71" t="s">
        <v>115</v>
      </c>
      <c r="H4" s="60"/>
      <c r="I4" s="69" t="s">
        <v>110</v>
      </c>
      <c r="J4" s="69" t="s">
        <v>111</v>
      </c>
      <c r="K4" s="70" t="s">
        <v>112</v>
      </c>
      <c r="L4" s="69" t="s">
        <v>113</v>
      </c>
      <c r="M4" s="69" t="s">
        <v>114</v>
      </c>
      <c r="N4" s="71" t="s">
        <v>115</v>
      </c>
    </row>
    <row r="5" s="57" customFormat="1" ht="23" customHeight="1" spans="1:14">
      <c r="A5" s="66"/>
      <c r="B5" s="69" t="s">
        <v>148</v>
      </c>
      <c r="C5" s="69" t="s">
        <v>149</v>
      </c>
      <c r="D5" s="72" t="s">
        <v>150</v>
      </c>
      <c r="E5" s="73" t="s">
        <v>151</v>
      </c>
      <c r="F5" s="69" t="s">
        <v>152</v>
      </c>
      <c r="G5" s="69" t="s">
        <v>153</v>
      </c>
      <c r="H5" s="60"/>
      <c r="I5" s="69" t="s">
        <v>148</v>
      </c>
      <c r="J5" s="69" t="s">
        <v>149</v>
      </c>
      <c r="K5" s="72" t="s">
        <v>150</v>
      </c>
      <c r="L5" s="73" t="s">
        <v>151</v>
      </c>
      <c r="M5" s="69" t="s">
        <v>152</v>
      </c>
      <c r="N5" s="69" t="s">
        <v>153</v>
      </c>
    </row>
    <row r="6" s="57" customFormat="1" ht="21" customHeight="1" spans="1:14">
      <c r="A6" s="74" t="s">
        <v>154</v>
      </c>
      <c r="B6" s="75">
        <f>C6-2.1</f>
        <v>97.8</v>
      </c>
      <c r="C6" s="75">
        <f>D6-2.1</f>
        <v>99.9</v>
      </c>
      <c r="D6" s="76">
        <v>102</v>
      </c>
      <c r="E6" s="75">
        <f t="shared" ref="E6:G6" si="0">D6+2.1</f>
        <v>104.1</v>
      </c>
      <c r="F6" s="75">
        <f t="shared" si="0"/>
        <v>106.2</v>
      </c>
      <c r="G6" s="75">
        <f t="shared" si="0"/>
        <v>108.3</v>
      </c>
      <c r="H6" s="60"/>
      <c r="I6" s="60" t="s">
        <v>155</v>
      </c>
      <c r="J6" s="60" t="s">
        <v>156</v>
      </c>
      <c r="K6" s="60" t="s">
        <v>157</v>
      </c>
      <c r="L6" s="60" t="s">
        <v>156</v>
      </c>
      <c r="M6" s="60" t="s">
        <v>155</v>
      </c>
      <c r="N6" s="94" t="s">
        <v>158</v>
      </c>
    </row>
    <row r="7" s="57" customFormat="1" ht="21" customHeight="1" spans="1:14">
      <c r="A7" s="77" t="s">
        <v>159</v>
      </c>
      <c r="B7" s="75">
        <f>C7-1.5</f>
        <v>71</v>
      </c>
      <c r="C7" s="75">
        <f>D7-1.5</f>
        <v>72.5</v>
      </c>
      <c r="D7" s="76">
        <v>74</v>
      </c>
      <c r="E7" s="75">
        <f t="shared" ref="E7:G7" si="1">D7+1.5</f>
        <v>75.5</v>
      </c>
      <c r="F7" s="75">
        <f t="shared" si="1"/>
        <v>77</v>
      </c>
      <c r="G7" s="75">
        <f t="shared" si="1"/>
        <v>78.5</v>
      </c>
      <c r="H7" s="60"/>
      <c r="I7" s="60" t="s">
        <v>157</v>
      </c>
      <c r="J7" s="60" t="s">
        <v>160</v>
      </c>
      <c r="K7" s="60" t="s">
        <v>161</v>
      </c>
      <c r="L7" s="60" t="s">
        <v>161</v>
      </c>
      <c r="M7" s="60" t="s">
        <v>162</v>
      </c>
      <c r="N7" s="94" t="s">
        <v>163</v>
      </c>
    </row>
    <row r="8" s="57" customFormat="1" ht="21" customHeight="1" spans="1:14">
      <c r="A8" s="78" t="s">
        <v>164</v>
      </c>
      <c r="B8" s="75">
        <f>C8-4</f>
        <v>78</v>
      </c>
      <c r="C8" s="75">
        <f>D8-4</f>
        <v>82</v>
      </c>
      <c r="D8" s="76">
        <v>86</v>
      </c>
      <c r="E8" s="75">
        <f t="shared" ref="E8:E10" si="2">D8+4</f>
        <v>90</v>
      </c>
      <c r="F8" s="75">
        <f>E8+5</f>
        <v>95</v>
      </c>
      <c r="G8" s="79">
        <f>F8+6</f>
        <v>101</v>
      </c>
      <c r="H8" s="60"/>
      <c r="I8" s="60" t="s">
        <v>165</v>
      </c>
      <c r="J8" s="60" t="s">
        <v>166</v>
      </c>
      <c r="K8" s="60" t="s">
        <v>156</v>
      </c>
      <c r="L8" s="60" t="s">
        <v>156</v>
      </c>
      <c r="M8" s="60" t="s">
        <v>156</v>
      </c>
      <c r="N8" s="94" t="s">
        <v>167</v>
      </c>
    </row>
    <row r="9" s="57" customFormat="1" ht="21" customHeight="1" spans="1:14">
      <c r="A9" s="78" t="s">
        <v>168</v>
      </c>
      <c r="B9" s="75">
        <f>C9-4</f>
        <v>-8</v>
      </c>
      <c r="C9" s="75">
        <f>D9-4</f>
        <v>-4</v>
      </c>
      <c r="D9" s="76">
        <v>0</v>
      </c>
      <c r="E9" s="75">
        <f t="shared" si="2"/>
        <v>4</v>
      </c>
      <c r="F9" s="75">
        <f>E9+5</f>
        <v>9</v>
      </c>
      <c r="G9" s="79">
        <f>F9+6</f>
        <v>15</v>
      </c>
      <c r="H9" s="60"/>
      <c r="I9" s="60"/>
      <c r="J9" s="60"/>
      <c r="K9" s="60"/>
      <c r="L9" s="60"/>
      <c r="M9" s="60"/>
      <c r="N9" s="60"/>
    </row>
    <row r="10" s="57" customFormat="1" ht="21" customHeight="1" spans="1:14">
      <c r="A10" s="77" t="s">
        <v>169</v>
      </c>
      <c r="B10" s="75">
        <f>C10-3.6</f>
        <v>100.8</v>
      </c>
      <c r="C10" s="75">
        <f>D10-3.6</f>
        <v>104.4</v>
      </c>
      <c r="D10" s="80">
        <v>108</v>
      </c>
      <c r="E10" s="75">
        <f t="shared" si="2"/>
        <v>112</v>
      </c>
      <c r="F10" s="75">
        <f>E10+4</f>
        <v>116</v>
      </c>
      <c r="G10" s="79">
        <f>F10+4</f>
        <v>120</v>
      </c>
      <c r="H10" s="60"/>
      <c r="I10" s="60" t="s">
        <v>170</v>
      </c>
      <c r="J10" s="60" t="s">
        <v>162</v>
      </c>
      <c r="K10" s="94" t="s">
        <v>171</v>
      </c>
      <c r="L10" s="94" t="s">
        <v>158</v>
      </c>
      <c r="M10" s="290" t="s">
        <v>172</v>
      </c>
      <c r="N10" s="94" t="s">
        <v>167</v>
      </c>
    </row>
    <row r="11" s="57" customFormat="1" ht="21" customHeight="1" spans="1:14">
      <c r="A11" s="77" t="s">
        <v>173</v>
      </c>
      <c r="B11" s="75">
        <f>C11-1.15</f>
        <v>29.7</v>
      </c>
      <c r="C11" s="75">
        <f>D11-1.15</f>
        <v>30.85</v>
      </c>
      <c r="D11" s="76">
        <v>32</v>
      </c>
      <c r="E11" s="75">
        <f t="shared" ref="E11:G11" si="3">D11+1.3</f>
        <v>33.3</v>
      </c>
      <c r="F11" s="75">
        <f t="shared" si="3"/>
        <v>34.6</v>
      </c>
      <c r="G11" s="75">
        <f t="shared" si="3"/>
        <v>35.9</v>
      </c>
      <c r="H11" s="60"/>
      <c r="I11" s="60" t="s">
        <v>170</v>
      </c>
      <c r="J11" s="60" t="s">
        <v>174</v>
      </c>
      <c r="K11" s="60" t="s">
        <v>175</v>
      </c>
      <c r="L11" s="60" t="s">
        <v>176</v>
      </c>
      <c r="M11" s="60" t="s">
        <v>174</v>
      </c>
      <c r="N11" s="94" t="s">
        <v>156</v>
      </c>
    </row>
    <row r="12" s="57" customFormat="1" ht="21" customHeight="1" spans="1:14">
      <c r="A12" s="77" t="s">
        <v>177</v>
      </c>
      <c r="B12" s="75">
        <f>C12-0.7</f>
        <v>21.1</v>
      </c>
      <c r="C12" s="75">
        <f>D12-0.7</f>
        <v>21.8</v>
      </c>
      <c r="D12" s="76">
        <v>22.5</v>
      </c>
      <c r="E12" s="75">
        <f>D12+0.7</f>
        <v>23.2</v>
      </c>
      <c r="F12" s="75">
        <f>E12+0.7</f>
        <v>23.9</v>
      </c>
      <c r="G12" s="79">
        <f>F12+0.9</f>
        <v>24.8</v>
      </c>
      <c r="H12" s="60"/>
      <c r="I12" s="60" t="s">
        <v>178</v>
      </c>
      <c r="J12" s="60" t="s">
        <v>179</v>
      </c>
      <c r="K12" s="60" t="s">
        <v>156</v>
      </c>
      <c r="L12" s="60" t="s">
        <v>180</v>
      </c>
      <c r="M12" s="60" t="s">
        <v>156</v>
      </c>
      <c r="N12" s="94" t="s">
        <v>158</v>
      </c>
    </row>
    <row r="13" s="57" customFormat="1" ht="21" customHeight="1" spans="1:14">
      <c r="A13" s="77" t="s">
        <v>181</v>
      </c>
      <c r="B13" s="75">
        <f>C13-0.5</f>
        <v>18</v>
      </c>
      <c r="C13" s="75">
        <f t="shared" ref="C13:C17" si="4">D13-0.5</f>
        <v>18.5</v>
      </c>
      <c r="D13" s="76">
        <v>19</v>
      </c>
      <c r="E13" s="75">
        <f>D13+0.5</f>
        <v>19.5</v>
      </c>
      <c r="F13" s="75">
        <f>E13+0.5</f>
        <v>20</v>
      </c>
      <c r="G13" s="79">
        <f>F13+0.7</f>
        <v>20.7</v>
      </c>
      <c r="H13" s="60"/>
      <c r="I13" s="60" t="s">
        <v>161</v>
      </c>
      <c r="J13" s="60" t="s">
        <v>162</v>
      </c>
      <c r="K13" s="60" t="s">
        <v>162</v>
      </c>
      <c r="L13" s="60" t="s">
        <v>162</v>
      </c>
      <c r="M13" s="60" t="s">
        <v>162</v>
      </c>
      <c r="N13" s="94" t="s">
        <v>156</v>
      </c>
    </row>
    <row r="14" s="57" customFormat="1" ht="21" customHeight="1" spans="1:14">
      <c r="A14" s="77" t="s">
        <v>182</v>
      </c>
      <c r="B14" s="75">
        <f>C14-0.7</f>
        <v>29.3</v>
      </c>
      <c r="C14" s="75">
        <f>D14-0.6</f>
        <v>30</v>
      </c>
      <c r="D14" s="80">
        <v>30.6</v>
      </c>
      <c r="E14" s="75">
        <f>D14+0.6</f>
        <v>31.2</v>
      </c>
      <c r="F14" s="75">
        <f>E14+0.7</f>
        <v>31.9</v>
      </c>
      <c r="G14" s="79">
        <f>F14+0.6</f>
        <v>32.5</v>
      </c>
      <c r="H14" s="60"/>
      <c r="I14" s="60" t="s">
        <v>157</v>
      </c>
      <c r="J14" s="60" t="s">
        <v>156</v>
      </c>
      <c r="K14" s="60" t="s">
        <v>161</v>
      </c>
      <c r="L14" s="60" t="s">
        <v>161</v>
      </c>
      <c r="M14" s="60" t="s">
        <v>162</v>
      </c>
      <c r="N14" s="94" t="s">
        <v>156</v>
      </c>
    </row>
    <row r="15" s="57" customFormat="1" ht="21" customHeight="1" spans="1:14">
      <c r="A15" s="77" t="s">
        <v>183</v>
      </c>
      <c r="B15" s="75">
        <f>C15-0.9</f>
        <v>39.8</v>
      </c>
      <c r="C15" s="75">
        <f>D15-0.9</f>
        <v>40.7</v>
      </c>
      <c r="D15" s="80">
        <v>41.6</v>
      </c>
      <c r="E15" s="75">
        <f t="shared" ref="E15:G15" si="5">D15+1.1</f>
        <v>42.7</v>
      </c>
      <c r="F15" s="75">
        <f t="shared" si="5"/>
        <v>43.8</v>
      </c>
      <c r="G15" s="79">
        <f t="shared" si="5"/>
        <v>44.9</v>
      </c>
      <c r="H15" s="60"/>
      <c r="I15" s="60" t="s">
        <v>156</v>
      </c>
      <c r="J15" s="94" t="s">
        <v>184</v>
      </c>
      <c r="K15" s="94" t="s">
        <v>158</v>
      </c>
      <c r="L15" s="94" t="s">
        <v>184</v>
      </c>
      <c r="M15" s="94" t="s">
        <v>156</v>
      </c>
      <c r="N15" s="94" t="s">
        <v>180</v>
      </c>
    </row>
    <row r="16" s="57" customFormat="1" ht="21" customHeight="1" spans="1:14">
      <c r="A16" s="77" t="s">
        <v>185</v>
      </c>
      <c r="B16" s="75">
        <f>C16-0</f>
        <v>13.5</v>
      </c>
      <c r="C16" s="75">
        <f t="shared" si="4"/>
        <v>13.5</v>
      </c>
      <c r="D16" s="76">
        <v>14</v>
      </c>
      <c r="E16" s="75">
        <f t="shared" ref="E16:E18" si="6">D16</f>
        <v>14</v>
      </c>
      <c r="F16" s="75">
        <f>E16+1.5</f>
        <v>15.5</v>
      </c>
      <c r="G16" s="79">
        <f>F16+0</f>
        <v>15.5</v>
      </c>
      <c r="H16" s="60"/>
      <c r="I16" s="60" t="s">
        <v>156</v>
      </c>
      <c r="J16" s="60" t="s">
        <v>156</v>
      </c>
      <c r="K16" s="60" t="s">
        <v>156</v>
      </c>
      <c r="L16" s="60" t="s">
        <v>156</v>
      </c>
      <c r="M16" s="60" t="s">
        <v>156</v>
      </c>
      <c r="N16" s="94" t="s">
        <v>156</v>
      </c>
    </row>
    <row r="17" s="57" customFormat="1" ht="21" customHeight="1" spans="1:14">
      <c r="A17" s="77" t="s">
        <v>186</v>
      </c>
      <c r="B17" s="75">
        <f>C17-0</f>
        <v>16.5</v>
      </c>
      <c r="C17" s="75">
        <f t="shared" si="4"/>
        <v>16.5</v>
      </c>
      <c r="D17" s="76">
        <v>17</v>
      </c>
      <c r="E17" s="75">
        <f t="shared" si="6"/>
        <v>17</v>
      </c>
      <c r="F17" s="75">
        <f>E17+1.5</f>
        <v>18.5</v>
      </c>
      <c r="G17" s="79">
        <f>F17+0</f>
        <v>18.5</v>
      </c>
      <c r="H17" s="60"/>
      <c r="I17" s="60" t="s">
        <v>156</v>
      </c>
      <c r="J17" s="60" t="s">
        <v>156</v>
      </c>
      <c r="K17" s="60" t="s">
        <v>156</v>
      </c>
      <c r="L17" s="60" t="s">
        <v>156</v>
      </c>
      <c r="M17" s="60" t="s">
        <v>156</v>
      </c>
      <c r="N17" s="94" t="s">
        <v>156</v>
      </c>
    </row>
    <row r="18" s="57" customFormat="1" ht="21" customHeight="1" spans="1:14">
      <c r="A18" s="77" t="s">
        <v>187</v>
      </c>
      <c r="B18" s="75">
        <f>C18</f>
        <v>4.5</v>
      </c>
      <c r="C18" s="75">
        <f>D18</f>
        <v>4.5</v>
      </c>
      <c r="D18" s="76">
        <v>4.5</v>
      </c>
      <c r="E18" s="75">
        <f t="shared" si="6"/>
        <v>4.5</v>
      </c>
      <c r="F18" s="75">
        <f>E18</f>
        <v>4.5</v>
      </c>
      <c r="G18" s="75">
        <f>F18</f>
        <v>4.5</v>
      </c>
      <c r="H18" s="60"/>
      <c r="I18" s="60" t="s">
        <v>156</v>
      </c>
      <c r="J18" s="60" t="s">
        <v>156</v>
      </c>
      <c r="K18" s="60" t="s">
        <v>156</v>
      </c>
      <c r="L18" s="60" t="s">
        <v>156</v>
      </c>
      <c r="M18" s="60" t="s">
        <v>156</v>
      </c>
      <c r="N18" s="60" t="s">
        <v>156</v>
      </c>
    </row>
    <row r="19" s="57" customFormat="1" ht="21" customHeight="1" spans="1:14">
      <c r="A19" s="81"/>
      <c r="B19" s="82"/>
      <c r="C19" s="76"/>
      <c r="D19" s="82"/>
      <c r="E19" s="82"/>
      <c r="F19" s="83"/>
      <c r="G19" s="83"/>
      <c r="H19" s="60"/>
      <c r="I19" s="60"/>
      <c r="J19" s="60"/>
      <c r="K19" s="60"/>
      <c r="L19" s="60"/>
      <c r="M19" s="60"/>
      <c r="N19" s="94"/>
    </row>
    <row r="20" s="57" customFormat="1" ht="21" customHeight="1" spans="1:14">
      <c r="A20" s="81"/>
      <c r="B20" s="82"/>
      <c r="C20" s="76"/>
      <c r="D20" s="82"/>
      <c r="E20" s="82"/>
      <c r="F20" s="82"/>
      <c r="G20" s="82"/>
      <c r="H20" s="60"/>
      <c r="I20" s="60"/>
      <c r="J20" s="60"/>
      <c r="K20" s="60"/>
      <c r="L20" s="60"/>
      <c r="M20" s="60"/>
      <c r="N20" s="60"/>
    </row>
    <row r="21" ht="14.25" spans="1:14">
      <c r="A21" s="101" t="s">
        <v>123</v>
      </c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</row>
    <row r="22" ht="14.25" spans="1:14">
      <c r="A22" s="56" t="s">
        <v>188</v>
      </c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</row>
    <row r="23" ht="14.25" spans="1:14">
      <c r="A23" s="89"/>
      <c r="B23" s="89"/>
      <c r="C23" s="89"/>
      <c r="D23" s="89"/>
      <c r="E23" s="89"/>
      <c r="F23" s="89"/>
      <c r="G23" s="89"/>
      <c r="H23" s="89"/>
      <c r="I23" s="101" t="s">
        <v>189</v>
      </c>
      <c r="J23" s="102"/>
      <c r="K23" s="101" t="s">
        <v>190</v>
      </c>
      <c r="L23" s="101"/>
      <c r="M23" s="101" t="s">
        <v>191</v>
      </c>
      <c r="N23" s="56" t="s">
        <v>140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0"/>
  </mergeCells>
  <pageMargins left="0.161111111111111" right="0.161111111111111" top="0.2125" bottom="0.2125" header="0.5" footer="0.5"/>
  <pageSetup paperSize="9" scale="92" fitToHeight="0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view="pageBreakPreview" zoomScale="110" zoomScaleNormal="110" workbookViewId="0">
      <selection activeCell="B8" sqref="B8:C8"/>
    </sheetView>
  </sheetViews>
  <sheetFormatPr defaultColWidth="10" defaultRowHeight="16.5" customHeight="1"/>
  <cols>
    <col min="1" max="1" width="10.875" style="184" customWidth="1"/>
    <col min="2" max="16384" width="10" style="184"/>
  </cols>
  <sheetData>
    <row r="1" ht="22.5" customHeight="1" spans="1:11">
      <c r="A1" s="185" t="s">
        <v>192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</row>
    <row r="2" ht="17.25" customHeight="1" spans="1:11">
      <c r="A2" s="186" t="s">
        <v>53</v>
      </c>
      <c r="B2" s="187" t="s">
        <v>54</v>
      </c>
      <c r="C2" s="187"/>
      <c r="D2" s="188" t="s">
        <v>55</v>
      </c>
      <c r="E2" s="188"/>
      <c r="F2" s="187" t="s">
        <v>56</v>
      </c>
      <c r="G2" s="187"/>
      <c r="H2" s="189" t="s">
        <v>57</v>
      </c>
      <c r="I2" s="266" t="s">
        <v>58</v>
      </c>
      <c r="J2" s="266"/>
      <c r="K2" s="267"/>
    </row>
    <row r="3" customHeight="1" spans="1:11">
      <c r="A3" s="190" t="s">
        <v>59</v>
      </c>
      <c r="B3" s="191"/>
      <c r="C3" s="192"/>
      <c r="D3" s="193" t="s">
        <v>60</v>
      </c>
      <c r="E3" s="194"/>
      <c r="F3" s="194"/>
      <c r="G3" s="195"/>
      <c r="H3" s="193" t="s">
        <v>61</v>
      </c>
      <c r="I3" s="194"/>
      <c r="J3" s="194"/>
      <c r="K3" s="195"/>
    </row>
    <row r="4" customHeight="1" spans="1:11">
      <c r="A4" s="196" t="s">
        <v>62</v>
      </c>
      <c r="B4" s="197" t="s">
        <v>63</v>
      </c>
      <c r="C4" s="198"/>
      <c r="D4" s="196" t="s">
        <v>64</v>
      </c>
      <c r="E4" s="199"/>
      <c r="F4" s="200">
        <v>44895</v>
      </c>
      <c r="G4" s="201"/>
      <c r="H4" s="196" t="s">
        <v>193</v>
      </c>
      <c r="I4" s="199"/>
      <c r="J4" s="197" t="s">
        <v>66</v>
      </c>
      <c r="K4" s="198" t="s">
        <v>67</v>
      </c>
    </row>
    <row r="5" customHeight="1" spans="1:11">
      <c r="A5" s="202" t="s">
        <v>68</v>
      </c>
      <c r="B5" s="197" t="s">
        <v>69</v>
      </c>
      <c r="C5" s="198"/>
      <c r="D5" s="196" t="s">
        <v>194</v>
      </c>
      <c r="E5" s="199"/>
      <c r="F5" s="203">
        <v>683</v>
      </c>
      <c r="G5" s="204"/>
      <c r="H5" s="196" t="s">
        <v>195</v>
      </c>
      <c r="I5" s="199"/>
      <c r="J5" s="197" t="s">
        <v>66</v>
      </c>
      <c r="K5" s="198" t="s">
        <v>67</v>
      </c>
    </row>
    <row r="6" customHeight="1" spans="1:11">
      <c r="A6" s="196" t="s">
        <v>72</v>
      </c>
      <c r="B6" s="205">
        <v>1</v>
      </c>
      <c r="C6" s="206">
        <v>6</v>
      </c>
      <c r="D6" s="196" t="s">
        <v>196</v>
      </c>
      <c r="E6" s="199"/>
      <c r="F6" s="207">
        <v>170</v>
      </c>
      <c r="G6" s="208"/>
      <c r="H6" s="209" t="s">
        <v>197</v>
      </c>
      <c r="I6" s="243"/>
      <c r="J6" s="243"/>
      <c r="K6" s="268"/>
    </row>
    <row r="7" customHeight="1" spans="1:11">
      <c r="A7" s="196" t="s">
        <v>75</v>
      </c>
      <c r="B7" s="210">
        <v>683</v>
      </c>
      <c r="C7" s="211"/>
      <c r="D7" s="196" t="s">
        <v>198</v>
      </c>
      <c r="E7" s="199"/>
      <c r="F7" s="207"/>
      <c r="G7" s="208"/>
      <c r="H7" s="212"/>
      <c r="I7" s="197"/>
      <c r="J7" s="197"/>
      <c r="K7" s="198"/>
    </row>
    <row r="8" ht="34" customHeight="1" spans="1:11">
      <c r="A8" s="213" t="s">
        <v>78</v>
      </c>
      <c r="B8" s="214" t="s">
        <v>79</v>
      </c>
      <c r="C8" s="215"/>
      <c r="D8" s="216" t="s">
        <v>80</v>
      </c>
      <c r="E8" s="217"/>
      <c r="F8" s="218">
        <v>44895</v>
      </c>
      <c r="G8" s="219"/>
      <c r="H8" s="216"/>
      <c r="I8" s="217"/>
      <c r="J8" s="217"/>
      <c r="K8" s="269"/>
    </row>
    <row r="9" customHeight="1" spans="1:11">
      <c r="A9" s="220" t="s">
        <v>199</v>
      </c>
      <c r="B9" s="220"/>
      <c r="C9" s="220"/>
      <c r="D9" s="220"/>
      <c r="E9" s="220"/>
      <c r="F9" s="220"/>
      <c r="G9" s="220"/>
      <c r="H9" s="220"/>
      <c r="I9" s="220"/>
      <c r="J9" s="220"/>
      <c r="K9" s="220"/>
    </row>
    <row r="10" customHeight="1" spans="1:11">
      <c r="A10" s="221" t="s">
        <v>84</v>
      </c>
      <c r="B10" s="222" t="s">
        <v>85</v>
      </c>
      <c r="C10" s="223" t="s">
        <v>86</v>
      </c>
      <c r="D10" s="224"/>
      <c r="E10" s="225" t="s">
        <v>89</v>
      </c>
      <c r="F10" s="222" t="s">
        <v>85</v>
      </c>
      <c r="G10" s="223" t="s">
        <v>86</v>
      </c>
      <c r="H10" s="222"/>
      <c r="I10" s="225" t="s">
        <v>87</v>
      </c>
      <c r="J10" s="222" t="s">
        <v>85</v>
      </c>
      <c r="K10" s="270" t="s">
        <v>86</v>
      </c>
    </row>
    <row r="11" customHeight="1" spans="1:11">
      <c r="A11" s="202" t="s">
        <v>90</v>
      </c>
      <c r="B11" s="226" t="s">
        <v>85</v>
      </c>
      <c r="C11" s="197" t="s">
        <v>86</v>
      </c>
      <c r="D11" s="227"/>
      <c r="E11" s="228" t="s">
        <v>92</v>
      </c>
      <c r="F11" s="226" t="s">
        <v>85</v>
      </c>
      <c r="G11" s="197" t="s">
        <v>86</v>
      </c>
      <c r="H11" s="226"/>
      <c r="I11" s="228" t="s">
        <v>97</v>
      </c>
      <c r="J11" s="226" t="s">
        <v>85</v>
      </c>
      <c r="K11" s="198" t="s">
        <v>86</v>
      </c>
    </row>
    <row r="12" customHeight="1" spans="1:11">
      <c r="A12" s="216" t="s">
        <v>123</v>
      </c>
      <c r="B12" s="217"/>
      <c r="C12" s="217"/>
      <c r="D12" s="217"/>
      <c r="E12" s="217"/>
      <c r="F12" s="217"/>
      <c r="G12" s="217"/>
      <c r="H12" s="217"/>
      <c r="I12" s="217"/>
      <c r="J12" s="217"/>
      <c r="K12" s="269"/>
    </row>
    <row r="13" customHeight="1" spans="1:11">
      <c r="A13" s="229" t="s">
        <v>200</v>
      </c>
      <c r="B13" s="229"/>
      <c r="C13" s="229"/>
      <c r="D13" s="229"/>
      <c r="E13" s="229"/>
      <c r="F13" s="229"/>
      <c r="G13" s="229"/>
      <c r="H13" s="229"/>
      <c r="I13" s="229"/>
      <c r="J13" s="229"/>
      <c r="K13" s="229"/>
    </row>
    <row r="14" customHeight="1" spans="1:11">
      <c r="A14" s="230"/>
      <c r="B14" s="231"/>
      <c r="C14" s="231"/>
      <c r="D14" s="231"/>
      <c r="E14" s="231"/>
      <c r="F14" s="231"/>
      <c r="G14" s="231"/>
      <c r="H14" s="231"/>
      <c r="I14" s="271"/>
      <c r="J14" s="271"/>
      <c r="K14" s="272"/>
    </row>
    <row r="15" customHeight="1" spans="1:11">
      <c r="A15" s="232"/>
      <c r="B15" s="233"/>
      <c r="C15" s="233"/>
      <c r="D15" s="234"/>
      <c r="E15" s="235"/>
      <c r="F15" s="233"/>
      <c r="G15" s="233"/>
      <c r="H15" s="234"/>
      <c r="I15" s="273"/>
      <c r="J15" s="274"/>
      <c r="K15" s="275"/>
    </row>
    <row r="16" customHeight="1" spans="1:11">
      <c r="A16" s="236"/>
      <c r="B16" s="237"/>
      <c r="C16" s="237"/>
      <c r="D16" s="237"/>
      <c r="E16" s="237"/>
      <c r="F16" s="237"/>
      <c r="G16" s="237"/>
      <c r="H16" s="237"/>
      <c r="I16" s="237"/>
      <c r="J16" s="237"/>
      <c r="K16" s="276"/>
    </row>
    <row r="17" customHeight="1" spans="1:11">
      <c r="A17" s="229" t="s">
        <v>201</v>
      </c>
      <c r="B17" s="229"/>
      <c r="C17" s="229"/>
      <c r="D17" s="229"/>
      <c r="E17" s="229"/>
      <c r="F17" s="229"/>
      <c r="G17" s="229"/>
      <c r="H17" s="229"/>
      <c r="I17" s="229"/>
      <c r="J17" s="229"/>
      <c r="K17" s="229"/>
    </row>
    <row r="18" customHeight="1" spans="1:11">
      <c r="A18" s="230"/>
      <c r="B18" s="231"/>
      <c r="C18" s="231"/>
      <c r="D18" s="231"/>
      <c r="E18" s="231"/>
      <c r="F18" s="231"/>
      <c r="G18" s="231"/>
      <c r="H18" s="231"/>
      <c r="I18" s="271"/>
      <c r="J18" s="271"/>
      <c r="K18" s="272"/>
    </row>
    <row r="19" customHeight="1" spans="1:11">
      <c r="A19" s="232"/>
      <c r="B19" s="233"/>
      <c r="C19" s="233"/>
      <c r="D19" s="234"/>
      <c r="E19" s="235"/>
      <c r="F19" s="233"/>
      <c r="G19" s="233"/>
      <c r="H19" s="234"/>
      <c r="I19" s="273"/>
      <c r="J19" s="274"/>
      <c r="K19" s="275"/>
    </row>
    <row r="20" customHeight="1" spans="1:11">
      <c r="A20" s="236"/>
      <c r="B20" s="237"/>
      <c r="C20" s="237"/>
      <c r="D20" s="237"/>
      <c r="E20" s="237"/>
      <c r="F20" s="237"/>
      <c r="G20" s="237"/>
      <c r="H20" s="237"/>
      <c r="I20" s="237"/>
      <c r="J20" s="237"/>
      <c r="K20" s="276"/>
    </row>
    <row r="21" customHeight="1" spans="1:11">
      <c r="A21" s="238" t="s">
        <v>120</v>
      </c>
      <c r="B21" s="238"/>
      <c r="C21" s="238"/>
      <c r="D21" s="238"/>
      <c r="E21" s="238"/>
      <c r="F21" s="238"/>
      <c r="G21" s="238"/>
      <c r="H21" s="238"/>
      <c r="I21" s="238"/>
      <c r="J21" s="238"/>
      <c r="K21" s="238"/>
    </row>
    <row r="22" customHeight="1" spans="1:11">
      <c r="A22" s="107" t="s">
        <v>121</v>
      </c>
      <c r="B22" s="141"/>
      <c r="C22" s="141"/>
      <c r="D22" s="141"/>
      <c r="E22" s="141"/>
      <c r="F22" s="141"/>
      <c r="G22" s="141"/>
      <c r="H22" s="141"/>
      <c r="I22" s="141"/>
      <c r="J22" s="141"/>
      <c r="K22" s="170"/>
    </row>
    <row r="23" customHeight="1" spans="1:11">
      <c r="A23" s="118" t="s">
        <v>122</v>
      </c>
      <c r="B23" s="120"/>
      <c r="C23" s="197" t="s">
        <v>66</v>
      </c>
      <c r="D23" s="197" t="s">
        <v>67</v>
      </c>
      <c r="E23" s="117"/>
      <c r="F23" s="117"/>
      <c r="G23" s="117"/>
      <c r="H23" s="117"/>
      <c r="I23" s="117"/>
      <c r="J23" s="117"/>
      <c r="K23" s="164"/>
    </row>
    <row r="24" customHeight="1" spans="1:11">
      <c r="A24" s="239" t="s">
        <v>202</v>
      </c>
      <c r="B24" s="240"/>
      <c r="C24" s="240"/>
      <c r="D24" s="240"/>
      <c r="E24" s="240"/>
      <c r="F24" s="240"/>
      <c r="G24" s="240"/>
      <c r="H24" s="240"/>
      <c r="I24" s="240"/>
      <c r="J24" s="240"/>
      <c r="K24" s="277"/>
    </row>
    <row r="25" customHeight="1" spans="1:11">
      <c r="A25" s="241"/>
      <c r="B25" s="242"/>
      <c r="C25" s="242"/>
      <c r="D25" s="242"/>
      <c r="E25" s="242"/>
      <c r="F25" s="242"/>
      <c r="G25" s="242"/>
      <c r="H25" s="242"/>
      <c r="I25" s="242"/>
      <c r="J25" s="242"/>
      <c r="K25" s="278"/>
    </row>
    <row r="26" customHeight="1" spans="1:11">
      <c r="A26" s="220" t="s">
        <v>129</v>
      </c>
      <c r="B26" s="220"/>
      <c r="C26" s="220"/>
      <c r="D26" s="220"/>
      <c r="E26" s="220"/>
      <c r="F26" s="220"/>
      <c r="G26" s="220"/>
      <c r="H26" s="220"/>
      <c r="I26" s="220"/>
      <c r="J26" s="220"/>
      <c r="K26" s="220"/>
    </row>
    <row r="27" customHeight="1" spans="1:11">
      <c r="A27" s="190" t="s">
        <v>130</v>
      </c>
      <c r="B27" s="223" t="s">
        <v>95</v>
      </c>
      <c r="C27" s="223" t="s">
        <v>96</v>
      </c>
      <c r="D27" s="223" t="s">
        <v>88</v>
      </c>
      <c r="E27" s="191" t="s">
        <v>131</v>
      </c>
      <c r="F27" s="223" t="s">
        <v>95</v>
      </c>
      <c r="G27" s="223" t="s">
        <v>96</v>
      </c>
      <c r="H27" s="223" t="s">
        <v>88</v>
      </c>
      <c r="I27" s="191" t="s">
        <v>132</v>
      </c>
      <c r="J27" s="223" t="s">
        <v>95</v>
      </c>
      <c r="K27" s="270" t="s">
        <v>96</v>
      </c>
    </row>
    <row r="28" customHeight="1" spans="1:11">
      <c r="A28" s="209" t="s">
        <v>87</v>
      </c>
      <c r="B28" s="197" t="s">
        <v>95</v>
      </c>
      <c r="C28" s="197" t="s">
        <v>96</v>
      </c>
      <c r="D28" s="197" t="s">
        <v>88</v>
      </c>
      <c r="E28" s="243" t="s">
        <v>94</v>
      </c>
      <c r="F28" s="197" t="s">
        <v>95</v>
      </c>
      <c r="G28" s="197" t="s">
        <v>96</v>
      </c>
      <c r="H28" s="197" t="s">
        <v>88</v>
      </c>
      <c r="I28" s="243" t="s">
        <v>105</v>
      </c>
      <c r="J28" s="197" t="s">
        <v>95</v>
      </c>
      <c r="K28" s="198" t="s">
        <v>96</v>
      </c>
    </row>
    <row r="29" customHeight="1" spans="1:11">
      <c r="A29" s="196" t="s">
        <v>98</v>
      </c>
      <c r="B29" s="244"/>
      <c r="C29" s="244"/>
      <c r="D29" s="244"/>
      <c r="E29" s="244"/>
      <c r="F29" s="244"/>
      <c r="G29" s="244"/>
      <c r="H29" s="244"/>
      <c r="I29" s="244"/>
      <c r="J29" s="244"/>
      <c r="K29" s="279"/>
    </row>
    <row r="30" customHeight="1" spans="1:11">
      <c r="A30" s="245"/>
      <c r="B30" s="246"/>
      <c r="C30" s="246"/>
      <c r="D30" s="246"/>
      <c r="E30" s="246"/>
      <c r="F30" s="246"/>
      <c r="G30" s="246"/>
      <c r="H30" s="246"/>
      <c r="I30" s="246"/>
      <c r="J30" s="246"/>
      <c r="K30" s="280"/>
    </row>
    <row r="31" customHeight="1" spans="1:11">
      <c r="A31" s="247" t="s">
        <v>203</v>
      </c>
      <c r="B31" s="247"/>
      <c r="C31" s="247"/>
      <c r="D31" s="247"/>
      <c r="E31" s="247"/>
      <c r="F31" s="247"/>
      <c r="G31" s="247"/>
      <c r="H31" s="247"/>
      <c r="I31" s="247"/>
      <c r="J31" s="247"/>
      <c r="K31" s="247"/>
    </row>
    <row r="32" ht="17.25" customHeight="1" spans="1:11">
      <c r="A32" s="248"/>
      <c r="B32" s="249"/>
      <c r="C32" s="249"/>
      <c r="D32" s="249"/>
      <c r="E32" s="249"/>
      <c r="F32" s="249"/>
      <c r="G32" s="249"/>
      <c r="H32" s="249"/>
      <c r="I32" s="249"/>
      <c r="J32" s="249"/>
      <c r="K32" s="281"/>
    </row>
    <row r="33" ht="17.25" customHeight="1" spans="1:11">
      <c r="A33" s="250"/>
      <c r="B33" s="251"/>
      <c r="C33" s="251"/>
      <c r="D33" s="251"/>
      <c r="E33" s="251"/>
      <c r="F33" s="251"/>
      <c r="G33" s="251"/>
      <c r="H33" s="251"/>
      <c r="I33" s="251"/>
      <c r="J33" s="251"/>
      <c r="K33" s="282"/>
    </row>
    <row r="34" ht="17.25" customHeight="1" spans="1:11">
      <c r="A34" s="250"/>
      <c r="B34" s="251"/>
      <c r="C34" s="251"/>
      <c r="D34" s="251"/>
      <c r="E34" s="251"/>
      <c r="F34" s="251"/>
      <c r="G34" s="251"/>
      <c r="H34" s="251"/>
      <c r="I34" s="251"/>
      <c r="J34" s="251"/>
      <c r="K34" s="282"/>
    </row>
    <row r="35" ht="17.25" customHeight="1" spans="1:11">
      <c r="A35" s="250"/>
      <c r="B35" s="251"/>
      <c r="C35" s="251"/>
      <c r="D35" s="251"/>
      <c r="E35" s="251"/>
      <c r="F35" s="251"/>
      <c r="G35" s="251"/>
      <c r="H35" s="251"/>
      <c r="I35" s="251"/>
      <c r="J35" s="251"/>
      <c r="K35" s="282"/>
    </row>
    <row r="36" ht="17.25" customHeight="1" spans="1:11">
      <c r="A36" s="250"/>
      <c r="B36" s="251"/>
      <c r="C36" s="251"/>
      <c r="D36" s="251"/>
      <c r="E36" s="251"/>
      <c r="F36" s="251"/>
      <c r="G36" s="251"/>
      <c r="H36" s="251"/>
      <c r="I36" s="251"/>
      <c r="J36" s="251"/>
      <c r="K36" s="282"/>
    </row>
    <row r="37" ht="17.25" customHeight="1" spans="1:11">
      <c r="A37" s="250"/>
      <c r="B37" s="251"/>
      <c r="C37" s="251"/>
      <c r="D37" s="251"/>
      <c r="E37" s="251"/>
      <c r="F37" s="251"/>
      <c r="G37" s="251"/>
      <c r="H37" s="251"/>
      <c r="I37" s="251"/>
      <c r="J37" s="251"/>
      <c r="K37" s="282"/>
    </row>
    <row r="38" ht="17.25" customHeight="1" spans="1:11">
      <c r="A38" s="250"/>
      <c r="B38" s="251"/>
      <c r="C38" s="251"/>
      <c r="D38" s="251"/>
      <c r="E38" s="251"/>
      <c r="F38" s="251"/>
      <c r="G38" s="251"/>
      <c r="H38" s="251"/>
      <c r="I38" s="251"/>
      <c r="J38" s="251"/>
      <c r="K38" s="282"/>
    </row>
    <row r="39" ht="17.25" customHeight="1" spans="1:11">
      <c r="A39" s="250"/>
      <c r="B39" s="251"/>
      <c r="C39" s="251"/>
      <c r="D39" s="251"/>
      <c r="E39" s="251"/>
      <c r="F39" s="251"/>
      <c r="G39" s="251"/>
      <c r="H39" s="251"/>
      <c r="I39" s="251"/>
      <c r="J39" s="251"/>
      <c r="K39" s="282"/>
    </row>
    <row r="40" ht="17.25" customHeight="1" spans="1:11">
      <c r="A40" s="250"/>
      <c r="B40" s="251"/>
      <c r="C40" s="251"/>
      <c r="D40" s="251"/>
      <c r="E40" s="251"/>
      <c r="F40" s="251"/>
      <c r="G40" s="251"/>
      <c r="H40" s="251"/>
      <c r="I40" s="251"/>
      <c r="J40" s="251"/>
      <c r="K40" s="282"/>
    </row>
    <row r="41" ht="17.25" customHeight="1" spans="1:11">
      <c r="A41" s="250"/>
      <c r="B41" s="251"/>
      <c r="C41" s="251"/>
      <c r="D41" s="251"/>
      <c r="E41" s="251"/>
      <c r="F41" s="251"/>
      <c r="G41" s="251"/>
      <c r="H41" s="251"/>
      <c r="I41" s="251"/>
      <c r="J41" s="251"/>
      <c r="K41" s="282"/>
    </row>
    <row r="42" ht="17.25" customHeight="1" spans="1:11">
      <c r="A42" s="250"/>
      <c r="B42" s="251"/>
      <c r="C42" s="251"/>
      <c r="D42" s="251"/>
      <c r="E42" s="251"/>
      <c r="F42" s="251"/>
      <c r="G42" s="251"/>
      <c r="H42" s="251"/>
      <c r="I42" s="251"/>
      <c r="J42" s="251"/>
      <c r="K42" s="282"/>
    </row>
    <row r="43" ht="17.25" customHeight="1" spans="1:11">
      <c r="A43" s="245" t="s">
        <v>128</v>
      </c>
      <c r="B43" s="246"/>
      <c r="C43" s="246"/>
      <c r="D43" s="246"/>
      <c r="E43" s="246"/>
      <c r="F43" s="246"/>
      <c r="G43" s="246"/>
      <c r="H43" s="246"/>
      <c r="I43" s="246"/>
      <c r="J43" s="246"/>
      <c r="K43" s="280"/>
    </row>
    <row r="44" customHeight="1" spans="1:11">
      <c r="A44" s="247" t="s">
        <v>204</v>
      </c>
      <c r="B44" s="247"/>
      <c r="C44" s="247"/>
      <c r="D44" s="247"/>
      <c r="E44" s="247"/>
      <c r="F44" s="247"/>
      <c r="G44" s="247"/>
      <c r="H44" s="247"/>
      <c r="I44" s="247"/>
      <c r="J44" s="247"/>
      <c r="K44" s="247"/>
    </row>
    <row r="45" ht="18" customHeight="1" spans="1:11">
      <c r="A45" s="252" t="s">
        <v>123</v>
      </c>
      <c r="B45" s="253"/>
      <c r="C45" s="253"/>
      <c r="D45" s="253"/>
      <c r="E45" s="253"/>
      <c r="F45" s="253"/>
      <c r="G45" s="253"/>
      <c r="H45" s="253"/>
      <c r="I45" s="253"/>
      <c r="J45" s="253"/>
      <c r="K45" s="283"/>
    </row>
    <row r="46" ht="18" customHeight="1" spans="1:11">
      <c r="A46" s="252"/>
      <c r="B46" s="253"/>
      <c r="C46" s="253"/>
      <c r="D46" s="253"/>
      <c r="E46" s="253"/>
      <c r="F46" s="253"/>
      <c r="G46" s="253"/>
      <c r="H46" s="253"/>
      <c r="I46" s="253"/>
      <c r="J46" s="253"/>
      <c r="K46" s="283"/>
    </row>
    <row r="47" ht="18" customHeight="1" spans="1:11">
      <c r="A47" s="241"/>
      <c r="B47" s="242"/>
      <c r="C47" s="242"/>
      <c r="D47" s="242"/>
      <c r="E47" s="242"/>
      <c r="F47" s="242"/>
      <c r="G47" s="242"/>
      <c r="H47" s="242"/>
      <c r="I47" s="242"/>
      <c r="J47" s="242"/>
      <c r="K47" s="278"/>
    </row>
    <row r="48" ht="21" customHeight="1" spans="1:11">
      <c r="A48" s="254" t="s">
        <v>134</v>
      </c>
      <c r="B48" s="255" t="s">
        <v>135</v>
      </c>
      <c r="C48" s="255"/>
      <c r="D48" s="256" t="s">
        <v>136</v>
      </c>
      <c r="E48" s="257" t="s">
        <v>137</v>
      </c>
      <c r="F48" s="256" t="s">
        <v>138</v>
      </c>
      <c r="G48" s="258">
        <v>44885</v>
      </c>
      <c r="H48" s="259" t="s">
        <v>139</v>
      </c>
      <c r="I48" s="259"/>
      <c r="J48" s="255" t="s">
        <v>140</v>
      </c>
      <c r="K48" s="284"/>
    </row>
    <row r="49" customHeight="1" spans="1:11">
      <c r="A49" s="260" t="s">
        <v>141</v>
      </c>
      <c r="B49" s="261"/>
      <c r="C49" s="261"/>
      <c r="D49" s="261"/>
      <c r="E49" s="261"/>
      <c r="F49" s="261"/>
      <c r="G49" s="261"/>
      <c r="H49" s="261"/>
      <c r="I49" s="261"/>
      <c r="J49" s="261"/>
      <c r="K49" s="285"/>
    </row>
    <row r="50" customHeight="1" spans="1:11">
      <c r="A50" s="262"/>
      <c r="B50" s="263"/>
      <c r="C50" s="263"/>
      <c r="D50" s="263"/>
      <c r="E50" s="263"/>
      <c r="F50" s="263"/>
      <c r="G50" s="263"/>
      <c r="H50" s="263"/>
      <c r="I50" s="263"/>
      <c r="J50" s="263"/>
      <c r="K50" s="286"/>
    </row>
    <row r="51" customHeight="1" spans="1:11">
      <c r="A51" s="264"/>
      <c r="B51" s="265"/>
      <c r="C51" s="265"/>
      <c r="D51" s="265"/>
      <c r="E51" s="265"/>
      <c r="F51" s="265"/>
      <c r="G51" s="265"/>
      <c r="H51" s="265"/>
      <c r="I51" s="265"/>
      <c r="J51" s="265"/>
      <c r="K51" s="287"/>
    </row>
    <row r="52" ht="21" customHeight="1" spans="1:11">
      <c r="A52" s="254" t="s">
        <v>134</v>
      </c>
      <c r="B52" s="255" t="s">
        <v>135</v>
      </c>
      <c r="C52" s="255"/>
      <c r="D52" s="256" t="s">
        <v>136</v>
      </c>
      <c r="E52" s="256"/>
      <c r="F52" s="256" t="s">
        <v>138</v>
      </c>
      <c r="G52" s="256"/>
      <c r="H52" s="259" t="s">
        <v>139</v>
      </c>
      <c r="I52" s="259"/>
      <c r="J52" s="288"/>
      <c r="K52" s="289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pageSetup paperSize="9" scale="73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263525</xdr:colOff>
                    <xdr:row>9</xdr:row>
                    <xdr:rowOff>169545</xdr:rowOff>
                  </from>
                  <to>
                    <xdr:col>6</xdr:col>
                    <xdr:colOff>657225</xdr:colOff>
                    <xdr:row>11</xdr:row>
                    <xdr:rowOff>67945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313055</xdr:colOff>
                    <xdr:row>9</xdr:row>
                    <xdr:rowOff>3175</xdr:rowOff>
                  </from>
                  <to>
                    <xdr:col>2</xdr:col>
                    <xdr:colOff>724535</xdr:colOff>
                    <xdr:row>10</xdr:row>
                    <xdr:rowOff>1905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306070</xdr:colOff>
                    <xdr:row>10</xdr:row>
                    <xdr:rowOff>30480</xdr:rowOff>
                  </from>
                  <to>
                    <xdr:col>2</xdr:col>
                    <xdr:colOff>735330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361315</xdr:colOff>
                    <xdr:row>8</xdr:row>
                    <xdr:rowOff>201295</xdr:rowOff>
                  </from>
                  <to>
                    <xdr:col>6</xdr:col>
                    <xdr:colOff>10795</xdr:colOff>
                    <xdr:row>10</xdr:row>
                    <xdr:rowOff>43180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269240</xdr:colOff>
                    <xdr:row>8</xdr:row>
                    <xdr:rowOff>163195</xdr:rowOff>
                  </from>
                  <to>
                    <xdr:col>6</xdr:col>
                    <xdr:colOff>662940</xdr:colOff>
                    <xdr:row>10</xdr:row>
                    <xdr:rowOff>48895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26035</xdr:rowOff>
                  </from>
                  <to>
                    <xdr:col>6</xdr:col>
                    <xdr:colOff>5080</xdr:colOff>
                    <xdr:row>11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348615</xdr:colOff>
                    <xdr:row>9</xdr:row>
                    <xdr:rowOff>2540</xdr:rowOff>
                  </from>
                  <to>
                    <xdr:col>1</xdr:col>
                    <xdr:colOff>760095</xdr:colOff>
                    <xdr:row>10</xdr:row>
                    <xdr:rowOff>2540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354330</xdr:colOff>
                    <xdr:row>10</xdr:row>
                    <xdr:rowOff>33020</xdr:rowOff>
                  </from>
                  <to>
                    <xdr:col>2</xdr:col>
                    <xdr:colOff>15240</xdr:colOff>
                    <xdr:row>11</xdr:row>
                    <xdr:rowOff>35560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353695</xdr:colOff>
                    <xdr:row>8</xdr:row>
                    <xdr:rowOff>208915</xdr:rowOff>
                  </from>
                  <to>
                    <xdr:col>10</xdr:col>
                    <xdr:colOff>3175</xdr:colOff>
                    <xdr:row>10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180340</xdr:rowOff>
                  </from>
                  <to>
                    <xdr:col>10</xdr:col>
                    <xdr:colOff>722630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353695</xdr:colOff>
                    <xdr:row>10</xdr:row>
                    <xdr:rowOff>20955</xdr:rowOff>
                  </from>
                  <to>
                    <xdr:col>10</xdr:col>
                    <xdr:colOff>3175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316865</xdr:colOff>
                    <xdr:row>9</xdr:row>
                    <xdr:rowOff>174625</xdr:rowOff>
                  </from>
                  <to>
                    <xdr:col>10</xdr:col>
                    <xdr:colOff>728345</xdr:colOff>
                    <xdr:row>11</xdr:row>
                    <xdr:rowOff>36830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305435</xdr:colOff>
                    <xdr:row>2</xdr:row>
                    <xdr:rowOff>176530</xdr:rowOff>
                  </from>
                  <to>
                    <xdr:col>9</xdr:col>
                    <xdr:colOff>716915</xdr:colOff>
                    <xdr:row>4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17145</xdr:rowOff>
                  </from>
                  <to>
                    <xdr:col>10</xdr:col>
                    <xdr:colOff>748030</xdr:colOff>
                    <xdr:row>4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312420</xdr:colOff>
                    <xdr:row>3</xdr:row>
                    <xdr:rowOff>170815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3810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5"/>
  <sheetViews>
    <sheetView view="pageBreakPreview" zoomScale="80" zoomScaleNormal="90" topLeftCell="A4" workbookViewId="0">
      <selection activeCell="A2" sqref="A2:G22"/>
    </sheetView>
  </sheetViews>
  <sheetFormatPr defaultColWidth="9" defaultRowHeight="26" customHeight="1"/>
  <cols>
    <col min="1" max="1" width="17.1666666666667" style="56" customWidth="1"/>
    <col min="2" max="2" width="7.8" style="56" customWidth="1"/>
    <col min="3" max="7" width="9.33333333333333" style="56" customWidth="1"/>
    <col min="8" max="8" width="1.33333333333333" style="56" customWidth="1"/>
    <col min="9" max="9" width="22.25" style="56" customWidth="1"/>
    <col min="10" max="10" width="14.5333333333333" style="56" customWidth="1"/>
    <col min="11" max="11" width="16" style="56" customWidth="1"/>
    <col min="12" max="12" width="11.5" style="56" customWidth="1"/>
    <col min="13" max="13" width="14.625" style="56" customWidth="1"/>
    <col min="14" max="14" width="9.375" style="56" customWidth="1"/>
    <col min="15" max="16384" width="9" style="56"/>
  </cols>
  <sheetData>
    <row r="1" s="56" customFormat="1" ht="30" customHeight="1" spans="1:14">
      <c r="A1" s="58" t="s">
        <v>143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</row>
    <row r="2" s="57" customFormat="1" ht="25" customHeight="1" spans="1:14">
      <c r="A2" s="60" t="s">
        <v>62</v>
      </c>
      <c r="B2" s="61" t="s">
        <v>63</v>
      </c>
      <c r="C2" s="62"/>
      <c r="D2" s="63" t="s">
        <v>144</v>
      </c>
      <c r="E2" s="64" t="s">
        <v>69</v>
      </c>
      <c r="F2" s="64"/>
      <c r="G2" s="64"/>
      <c r="H2" s="65"/>
      <c r="I2" s="90" t="s">
        <v>57</v>
      </c>
      <c r="J2" s="91" t="s">
        <v>58</v>
      </c>
      <c r="K2" s="92"/>
      <c r="L2" s="92"/>
      <c r="M2" s="92"/>
      <c r="N2" s="93"/>
    </row>
    <row r="3" s="57" customFormat="1" ht="23" customHeight="1" spans="1:14">
      <c r="A3" s="66" t="s">
        <v>145</v>
      </c>
      <c r="B3" s="67" t="s">
        <v>146</v>
      </c>
      <c r="C3" s="68"/>
      <c r="D3" s="68"/>
      <c r="E3" s="68"/>
      <c r="F3" s="68"/>
      <c r="G3" s="68"/>
      <c r="H3" s="60"/>
      <c r="I3" s="67" t="s">
        <v>147</v>
      </c>
      <c r="J3" s="68"/>
      <c r="K3" s="68"/>
      <c r="L3" s="68"/>
      <c r="M3" s="68"/>
      <c r="N3" s="68"/>
    </row>
    <row r="4" s="57" customFormat="1" ht="23" customHeight="1" spans="1:14">
      <c r="A4" s="68"/>
      <c r="B4" s="69" t="s">
        <v>110</v>
      </c>
      <c r="C4" s="69" t="s">
        <v>111</v>
      </c>
      <c r="D4" s="70" t="s">
        <v>112</v>
      </c>
      <c r="E4" s="69" t="s">
        <v>113</v>
      </c>
      <c r="F4" s="69" t="s">
        <v>114</v>
      </c>
      <c r="G4" s="71" t="s">
        <v>115</v>
      </c>
      <c r="H4" s="60"/>
      <c r="I4" s="179" t="s">
        <v>205</v>
      </c>
      <c r="J4" s="179" t="s">
        <v>206</v>
      </c>
      <c r="K4" s="179" t="s">
        <v>207</v>
      </c>
      <c r="L4" s="179" t="s">
        <v>208</v>
      </c>
      <c r="M4" s="180"/>
      <c r="N4" s="180"/>
    </row>
    <row r="5" s="57" customFormat="1" ht="23" customHeight="1" spans="1:14">
      <c r="A5" s="66"/>
      <c r="B5" s="69" t="s">
        <v>148</v>
      </c>
      <c r="C5" s="69" t="s">
        <v>149</v>
      </c>
      <c r="D5" s="72" t="s">
        <v>150</v>
      </c>
      <c r="E5" s="73" t="s">
        <v>151</v>
      </c>
      <c r="F5" s="69" t="s">
        <v>152</v>
      </c>
      <c r="G5" s="69" t="s">
        <v>153</v>
      </c>
      <c r="H5" s="60"/>
      <c r="I5" s="181" t="s">
        <v>209</v>
      </c>
      <c r="J5" s="181" t="s">
        <v>209</v>
      </c>
      <c r="K5" s="69" t="s">
        <v>210</v>
      </c>
      <c r="L5" s="69" t="s">
        <v>210</v>
      </c>
      <c r="M5" s="69"/>
      <c r="N5" s="94"/>
    </row>
    <row r="6" s="57" customFormat="1" ht="21" customHeight="1" spans="1:14">
      <c r="A6" s="74" t="s">
        <v>154</v>
      </c>
      <c r="B6" s="75">
        <f>C6-2.1</f>
        <v>97.8</v>
      </c>
      <c r="C6" s="75">
        <f>D6-2.1</f>
        <v>99.9</v>
      </c>
      <c r="D6" s="76">
        <v>102</v>
      </c>
      <c r="E6" s="75">
        <f t="shared" ref="E6:G6" si="0">D6+2.1</f>
        <v>104.1</v>
      </c>
      <c r="F6" s="75">
        <f t="shared" si="0"/>
        <v>106.2</v>
      </c>
      <c r="G6" s="75">
        <f t="shared" si="0"/>
        <v>108.3</v>
      </c>
      <c r="H6" s="60"/>
      <c r="I6" s="60" t="s">
        <v>156</v>
      </c>
      <c r="J6" s="94" t="s">
        <v>211</v>
      </c>
      <c r="K6" s="94" t="s">
        <v>212</v>
      </c>
      <c r="L6" s="94" t="s">
        <v>213</v>
      </c>
      <c r="M6" s="90"/>
      <c r="N6" s="90"/>
    </row>
    <row r="7" s="57" customFormat="1" ht="21" customHeight="1" spans="1:14">
      <c r="A7" s="77" t="s">
        <v>159</v>
      </c>
      <c r="B7" s="75">
        <f>C7-1.5</f>
        <v>71</v>
      </c>
      <c r="C7" s="75">
        <f>D7-1.5</f>
        <v>72.5</v>
      </c>
      <c r="D7" s="76">
        <v>74</v>
      </c>
      <c r="E7" s="75">
        <f t="shared" ref="E7:G7" si="1">D7+1.5</f>
        <v>75.5</v>
      </c>
      <c r="F7" s="75">
        <f t="shared" si="1"/>
        <v>77</v>
      </c>
      <c r="G7" s="75">
        <f t="shared" si="1"/>
        <v>78.5</v>
      </c>
      <c r="H7" s="60"/>
      <c r="I7" s="60" t="s">
        <v>160</v>
      </c>
      <c r="J7" s="94" t="s">
        <v>167</v>
      </c>
      <c r="K7" s="94" t="s">
        <v>214</v>
      </c>
      <c r="L7" s="94" t="s">
        <v>167</v>
      </c>
      <c r="M7" s="90"/>
      <c r="N7" s="90"/>
    </row>
    <row r="8" s="57" customFormat="1" ht="21" customHeight="1" spans="1:14">
      <c r="A8" s="78" t="s">
        <v>164</v>
      </c>
      <c r="B8" s="75">
        <f>C8-4</f>
        <v>78</v>
      </c>
      <c r="C8" s="75">
        <f>D8-4</f>
        <v>82</v>
      </c>
      <c r="D8" s="76">
        <v>86</v>
      </c>
      <c r="E8" s="75">
        <f t="shared" ref="E8:E10" si="2">D8+4</f>
        <v>90</v>
      </c>
      <c r="F8" s="75">
        <f>E8+5</f>
        <v>95</v>
      </c>
      <c r="G8" s="79">
        <f>F8+6</f>
        <v>101</v>
      </c>
      <c r="H8" s="60"/>
      <c r="I8" s="60" t="s">
        <v>166</v>
      </c>
      <c r="J8" s="94" t="s">
        <v>215</v>
      </c>
      <c r="K8" s="94" t="s">
        <v>216</v>
      </c>
      <c r="L8" s="94" t="s">
        <v>217</v>
      </c>
      <c r="M8" s="90"/>
      <c r="N8" s="90"/>
    </row>
    <row r="9" s="57" customFormat="1" ht="21" customHeight="1" spans="1:14">
      <c r="A9" s="78" t="s">
        <v>168</v>
      </c>
      <c r="B9" s="75">
        <f>C9-4</f>
        <v>-8</v>
      </c>
      <c r="C9" s="75">
        <f>D9-4</f>
        <v>-4</v>
      </c>
      <c r="D9" s="76">
        <v>0</v>
      </c>
      <c r="E9" s="75">
        <f t="shared" si="2"/>
        <v>4</v>
      </c>
      <c r="F9" s="75">
        <f>E9+5</f>
        <v>9</v>
      </c>
      <c r="G9" s="79">
        <f>F9+6</f>
        <v>15</v>
      </c>
      <c r="H9" s="60"/>
      <c r="I9" s="60"/>
      <c r="J9" s="94"/>
      <c r="K9" s="94"/>
      <c r="L9" s="94"/>
      <c r="M9" s="90"/>
      <c r="N9" s="90"/>
    </row>
    <row r="10" s="57" customFormat="1" ht="21" customHeight="1" spans="1:14">
      <c r="A10" s="77" t="s">
        <v>169</v>
      </c>
      <c r="B10" s="75">
        <f>C10-3.6</f>
        <v>100.8</v>
      </c>
      <c r="C10" s="75">
        <f>D10-3.6</f>
        <v>104.4</v>
      </c>
      <c r="D10" s="80">
        <v>108</v>
      </c>
      <c r="E10" s="75">
        <f t="shared" si="2"/>
        <v>112</v>
      </c>
      <c r="F10" s="75">
        <f>E10+4</f>
        <v>116</v>
      </c>
      <c r="G10" s="79">
        <f>F10+4</f>
        <v>120</v>
      </c>
      <c r="H10" s="60"/>
      <c r="I10" s="60" t="s">
        <v>162</v>
      </c>
      <c r="J10" s="94" t="s">
        <v>218</v>
      </c>
      <c r="K10" s="94" t="s">
        <v>219</v>
      </c>
      <c r="L10" s="94" t="s">
        <v>220</v>
      </c>
      <c r="M10" s="90"/>
      <c r="N10" s="90"/>
    </row>
    <row r="11" s="57" customFormat="1" ht="21" customHeight="1" spans="1:14">
      <c r="A11" s="77" t="s">
        <v>173</v>
      </c>
      <c r="B11" s="75">
        <f>C11-1.15</f>
        <v>29.7</v>
      </c>
      <c r="C11" s="75">
        <f>D11-1.15</f>
        <v>30.85</v>
      </c>
      <c r="D11" s="76">
        <v>32</v>
      </c>
      <c r="E11" s="75">
        <f t="shared" ref="E11:G11" si="3">D11+1.3</f>
        <v>33.3</v>
      </c>
      <c r="F11" s="75">
        <f t="shared" si="3"/>
        <v>34.6</v>
      </c>
      <c r="G11" s="75">
        <f t="shared" si="3"/>
        <v>35.9</v>
      </c>
      <c r="H11" s="60"/>
      <c r="I11" s="60" t="s">
        <v>174</v>
      </c>
      <c r="J11" s="94" t="s">
        <v>221</v>
      </c>
      <c r="K11" s="94" t="s">
        <v>222</v>
      </c>
      <c r="L11" s="94" t="s">
        <v>223</v>
      </c>
      <c r="M11" s="90"/>
      <c r="N11" s="90"/>
    </row>
    <row r="12" s="57" customFormat="1" ht="21" customHeight="1" spans="1:14">
      <c r="A12" s="77" t="s">
        <v>177</v>
      </c>
      <c r="B12" s="75">
        <f>C12-0.7</f>
        <v>21.1</v>
      </c>
      <c r="C12" s="75">
        <f>D12-0.7</f>
        <v>21.8</v>
      </c>
      <c r="D12" s="76">
        <v>22.5</v>
      </c>
      <c r="E12" s="75">
        <f>D12+0.7</f>
        <v>23.2</v>
      </c>
      <c r="F12" s="75">
        <f>E12+0.7</f>
        <v>23.9</v>
      </c>
      <c r="G12" s="79">
        <f>F12+0.9</f>
        <v>24.8</v>
      </c>
      <c r="H12" s="60"/>
      <c r="I12" s="60" t="s">
        <v>179</v>
      </c>
      <c r="J12" s="94" t="s">
        <v>176</v>
      </c>
      <c r="K12" s="94" t="s">
        <v>212</v>
      </c>
      <c r="L12" s="94" t="s">
        <v>213</v>
      </c>
      <c r="M12" s="90"/>
      <c r="N12" s="90"/>
    </row>
    <row r="13" s="57" customFormat="1" ht="21" customHeight="1" spans="1:14">
      <c r="A13" s="77" t="s">
        <v>181</v>
      </c>
      <c r="B13" s="75">
        <f>C13-0.5</f>
        <v>18</v>
      </c>
      <c r="C13" s="75">
        <f t="shared" ref="C13:C17" si="4">D13-0.5</f>
        <v>18.5</v>
      </c>
      <c r="D13" s="76">
        <v>19</v>
      </c>
      <c r="E13" s="75">
        <f>D13+0.5</f>
        <v>19.5</v>
      </c>
      <c r="F13" s="75">
        <f>E13+0.5</f>
        <v>20</v>
      </c>
      <c r="G13" s="79">
        <f>F13+0.7</f>
        <v>20.7</v>
      </c>
      <c r="H13" s="60"/>
      <c r="I13" s="60" t="s">
        <v>162</v>
      </c>
      <c r="J13" s="94" t="s">
        <v>223</v>
      </c>
      <c r="K13" s="94" t="s">
        <v>224</v>
      </c>
      <c r="L13" s="94" t="s">
        <v>158</v>
      </c>
      <c r="M13" s="90"/>
      <c r="N13" s="90"/>
    </row>
    <row r="14" s="57" customFormat="1" ht="21" customHeight="1" spans="1:14">
      <c r="A14" s="77" t="s">
        <v>182</v>
      </c>
      <c r="B14" s="75">
        <f>C14-0.7</f>
        <v>29.3</v>
      </c>
      <c r="C14" s="75">
        <f>D14-0.6</f>
        <v>30</v>
      </c>
      <c r="D14" s="80">
        <v>30.6</v>
      </c>
      <c r="E14" s="75">
        <f>D14+0.6</f>
        <v>31.2</v>
      </c>
      <c r="F14" s="75">
        <f>E14+0.7</f>
        <v>31.9</v>
      </c>
      <c r="G14" s="79">
        <f>F14+0.6</f>
        <v>32.5</v>
      </c>
      <c r="H14" s="60"/>
      <c r="I14" s="60" t="s">
        <v>156</v>
      </c>
      <c r="J14" s="94" t="s">
        <v>225</v>
      </c>
      <c r="K14" s="94" t="s">
        <v>226</v>
      </c>
      <c r="L14" s="94" t="s">
        <v>212</v>
      </c>
      <c r="M14" s="90"/>
      <c r="N14" s="90"/>
    </row>
    <row r="15" s="57" customFormat="1" ht="21" customHeight="1" spans="1:14">
      <c r="A15" s="77" t="s">
        <v>183</v>
      </c>
      <c r="B15" s="75">
        <f>C15-0.9</f>
        <v>39.8</v>
      </c>
      <c r="C15" s="75">
        <f>D15-0.9</f>
        <v>40.7</v>
      </c>
      <c r="D15" s="80">
        <v>41.6</v>
      </c>
      <c r="E15" s="75">
        <f t="shared" ref="E15:G15" si="5">D15+1.1</f>
        <v>42.7</v>
      </c>
      <c r="F15" s="75">
        <f t="shared" si="5"/>
        <v>43.8</v>
      </c>
      <c r="G15" s="79">
        <f t="shared" si="5"/>
        <v>44.9</v>
      </c>
      <c r="H15" s="60"/>
      <c r="I15" s="94" t="s">
        <v>227</v>
      </c>
      <c r="J15" s="94" t="s">
        <v>228</v>
      </c>
      <c r="K15" s="94" t="s">
        <v>223</v>
      </c>
      <c r="L15" s="94" t="s">
        <v>158</v>
      </c>
      <c r="M15" s="90"/>
      <c r="N15" s="90"/>
    </row>
    <row r="16" s="57" customFormat="1" ht="21" customHeight="1" spans="1:14">
      <c r="A16" s="77" t="s">
        <v>185</v>
      </c>
      <c r="B16" s="75">
        <f>C16-0</f>
        <v>13.5</v>
      </c>
      <c r="C16" s="75">
        <f t="shared" si="4"/>
        <v>13.5</v>
      </c>
      <c r="D16" s="76">
        <v>14</v>
      </c>
      <c r="E16" s="75">
        <f t="shared" ref="E16:E18" si="6">D16</f>
        <v>14</v>
      </c>
      <c r="F16" s="75">
        <f>E16+1.5</f>
        <v>15.5</v>
      </c>
      <c r="G16" s="79">
        <f>F16+0</f>
        <v>15.5</v>
      </c>
      <c r="H16" s="60"/>
      <c r="I16" s="60" t="s">
        <v>156</v>
      </c>
      <c r="J16" s="60" t="s">
        <v>156</v>
      </c>
      <c r="K16" s="60" t="s">
        <v>156</v>
      </c>
      <c r="L16" s="60" t="s">
        <v>156</v>
      </c>
      <c r="M16" s="90"/>
      <c r="N16" s="90"/>
    </row>
    <row r="17" s="57" customFormat="1" ht="21" customHeight="1" spans="1:14">
      <c r="A17" s="77" t="s">
        <v>186</v>
      </c>
      <c r="B17" s="75">
        <f>C17-0</f>
        <v>16.5</v>
      </c>
      <c r="C17" s="75">
        <f t="shared" si="4"/>
        <v>16.5</v>
      </c>
      <c r="D17" s="76">
        <v>17</v>
      </c>
      <c r="E17" s="75">
        <f t="shared" si="6"/>
        <v>17</v>
      </c>
      <c r="F17" s="75">
        <f>E17+1.5</f>
        <v>18.5</v>
      </c>
      <c r="G17" s="79">
        <f>F17+0</f>
        <v>18.5</v>
      </c>
      <c r="H17" s="60"/>
      <c r="I17" s="60" t="s">
        <v>156</v>
      </c>
      <c r="J17" s="60" t="s">
        <v>156</v>
      </c>
      <c r="K17" s="60" t="s">
        <v>156</v>
      </c>
      <c r="L17" s="60" t="s">
        <v>156</v>
      </c>
      <c r="M17" s="90"/>
      <c r="N17" s="90"/>
    </row>
    <row r="18" s="57" customFormat="1" ht="21" customHeight="1" spans="1:14">
      <c r="A18" s="77" t="s">
        <v>187</v>
      </c>
      <c r="B18" s="75">
        <f>C18</f>
        <v>4.5</v>
      </c>
      <c r="C18" s="75">
        <f>D18</f>
        <v>4.5</v>
      </c>
      <c r="D18" s="76">
        <v>4.5</v>
      </c>
      <c r="E18" s="75">
        <f t="shared" si="6"/>
        <v>4.5</v>
      </c>
      <c r="F18" s="75">
        <f>E18</f>
        <v>4.5</v>
      </c>
      <c r="G18" s="75">
        <f>F18</f>
        <v>4.5</v>
      </c>
      <c r="H18" s="60"/>
      <c r="I18" s="60" t="s">
        <v>156</v>
      </c>
      <c r="J18" s="60" t="s">
        <v>156</v>
      </c>
      <c r="K18" s="60" t="s">
        <v>156</v>
      </c>
      <c r="L18" s="60" t="s">
        <v>156</v>
      </c>
      <c r="M18" s="90"/>
      <c r="N18" s="90"/>
    </row>
    <row r="19" s="57" customFormat="1" ht="21" customHeight="1" spans="1:14">
      <c r="A19" s="81"/>
      <c r="B19" s="82"/>
      <c r="C19" s="76"/>
      <c r="D19" s="82"/>
      <c r="E19" s="82"/>
      <c r="F19" s="83"/>
      <c r="G19" s="83"/>
      <c r="H19" s="60"/>
      <c r="I19" s="94"/>
      <c r="J19" s="94"/>
      <c r="K19" s="94"/>
      <c r="L19" s="94"/>
      <c r="M19" s="60"/>
      <c r="N19" s="94"/>
    </row>
    <row r="20" s="57" customFormat="1" ht="21" customHeight="1" spans="1:14">
      <c r="A20" s="81"/>
      <c r="B20" s="82"/>
      <c r="C20" s="76"/>
      <c r="D20" s="82"/>
      <c r="E20" s="82"/>
      <c r="F20" s="82"/>
      <c r="G20" s="82"/>
      <c r="H20" s="60"/>
      <c r="I20" s="94"/>
      <c r="J20" s="94"/>
      <c r="K20" s="94"/>
      <c r="L20" s="94"/>
      <c r="M20" s="60"/>
      <c r="N20" s="60"/>
    </row>
    <row r="21" s="57" customFormat="1" ht="29" customHeight="1" spans="1:14">
      <c r="A21" s="84"/>
      <c r="B21" s="75"/>
      <c r="C21" s="75"/>
      <c r="D21" s="76"/>
      <c r="E21" s="75"/>
      <c r="F21" s="75"/>
      <c r="G21" s="75"/>
      <c r="H21" s="85"/>
      <c r="I21" s="60"/>
      <c r="J21" s="60"/>
      <c r="K21" s="60"/>
      <c r="L21" s="60"/>
      <c r="M21" s="95"/>
      <c r="N21" s="96"/>
    </row>
    <row r="22" s="56" customFormat="1" ht="18.75" spans="1:14">
      <c r="A22" s="86"/>
      <c r="B22" s="87"/>
      <c r="C22" s="87"/>
      <c r="D22" s="87"/>
      <c r="E22" s="87"/>
      <c r="F22" s="88"/>
      <c r="G22" s="87"/>
      <c r="H22" s="89"/>
      <c r="I22" s="182"/>
      <c r="J22" s="183"/>
      <c r="K22" s="182"/>
      <c r="L22" s="183"/>
      <c r="M22" s="99"/>
      <c r="N22" s="100"/>
    </row>
    <row r="23" s="56" customFormat="1" ht="15" spans="1:14">
      <c r="A23" s="56" t="s">
        <v>188</v>
      </c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</row>
    <row r="24" s="56" customFormat="1" ht="14.25" spans="1:14">
      <c r="A24" s="89"/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</row>
    <row r="25" customHeight="1" spans="9:14">
      <c r="I25" s="101" t="s">
        <v>229</v>
      </c>
      <c r="J25" s="102"/>
      <c r="K25" s="101" t="s">
        <v>230</v>
      </c>
      <c r="L25" s="101"/>
      <c r="M25" s="101" t="s">
        <v>191</v>
      </c>
      <c r="N25" s="56" t="s">
        <v>140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1"/>
  </mergeCells>
  <pageMargins left="0.751388888888889" right="0.751388888888889" top="1" bottom="1" header="0.5" footer="0.5"/>
  <pageSetup paperSize="9" scale="75" fitToHeight="0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4"/>
  <sheetViews>
    <sheetView tabSelected="1" zoomScale="110" zoomScaleNormal="110" workbookViewId="0">
      <selection activeCell="G9" sqref="G9:K9"/>
    </sheetView>
  </sheetViews>
  <sheetFormatPr defaultColWidth="10.1666666666667" defaultRowHeight="14.25"/>
  <cols>
    <col min="1" max="1" width="9.66666666666667" style="105" customWidth="1"/>
    <col min="2" max="2" width="11.1666666666667" style="105" customWidth="1"/>
    <col min="3" max="3" width="9.16666666666667" style="105" customWidth="1"/>
    <col min="4" max="4" width="9.5" style="105" customWidth="1"/>
    <col min="5" max="5" width="10.6833333333333" style="105" customWidth="1"/>
    <col min="6" max="6" width="10.3333333333333" style="105" customWidth="1"/>
    <col min="7" max="7" width="9.5" style="105" customWidth="1"/>
    <col min="8" max="8" width="9.16666666666667" style="105" customWidth="1"/>
    <col min="9" max="9" width="8.16666666666667" style="105" customWidth="1"/>
    <col min="10" max="10" width="10.5" style="105" customWidth="1"/>
    <col min="11" max="11" width="12.1666666666667" style="105" customWidth="1"/>
    <col min="12" max="16384" width="10.1666666666667" style="105"/>
  </cols>
  <sheetData>
    <row r="1" ht="26.25" spans="1:11">
      <c r="A1" s="106" t="s">
        <v>231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</row>
    <row r="2" spans="1:11">
      <c r="A2" s="107" t="s">
        <v>53</v>
      </c>
      <c r="B2" s="108" t="s">
        <v>54</v>
      </c>
      <c r="C2" s="108"/>
      <c r="D2" s="109" t="s">
        <v>62</v>
      </c>
      <c r="E2" s="110" t="s">
        <v>63</v>
      </c>
      <c r="F2" s="111" t="s">
        <v>232</v>
      </c>
      <c r="G2" s="112" t="s">
        <v>233</v>
      </c>
      <c r="H2" s="112"/>
      <c r="I2" s="141" t="s">
        <v>57</v>
      </c>
      <c r="J2" s="112" t="s">
        <v>58</v>
      </c>
      <c r="K2" s="163"/>
    </row>
    <row r="3" spans="1:11">
      <c r="A3" s="113" t="s">
        <v>75</v>
      </c>
      <c r="B3" s="114">
        <v>683</v>
      </c>
      <c r="C3" s="114"/>
      <c r="D3" s="115" t="s">
        <v>234</v>
      </c>
      <c r="E3" s="116">
        <v>44895</v>
      </c>
      <c r="F3" s="116"/>
      <c r="G3" s="116"/>
      <c r="H3" s="117" t="s">
        <v>235</v>
      </c>
      <c r="I3" s="117"/>
      <c r="J3" s="117"/>
      <c r="K3" s="164"/>
    </row>
    <row r="4" spans="1:11">
      <c r="A4" s="118" t="s">
        <v>72</v>
      </c>
      <c r="B4" s="119">
        <v>1</v>
      </c>
      <c r="C4" s="119">
        <v>6</v>
      </c>
      <c r="D4" s="120" t="s">
        <v>236</v>
      </c>
      <c r="E4" s="121" t="s">
        <v>237</v>
      </c>
      <c r="F4" s="121"/>
      <c r="G4" s="121"/>
      <c r="H4" s="120" t="s">
        <v>238</v>
      </c>
      <c r="I4" s="120"/>
      <c r="J4" s="134" t="s">
        <v>66</v>
      </c>
      <c r="K4" s="165" t="s">
        <v>67</v>
      </c>
    </row>
    <row r="5" spans="1:11">
      <c r="A5" s="118" t="s">
        <v>239</v>
      </c>
      <c r="B5" s="114">
        <v>2</v>
      </c>
      <c r="C5" s="114"/>
      <c r="D5" s="115" t="s">
        <v>240</v>
      </c>
      <c r="E5" s="115" t="s">
        <v>241</v>
      </c>
      <c r="F5" s="115" t="s">
        <v>242</v>
      </c>
      <c r="G5" s="115" t="s">
        <v>243</v>
      </c>
      <c r="H5" s="120" t="s">
        <v>244</v>
      </c>
      <c r="I5" s="120"/>
      <c r="J5" s="134" t="s">
        <v>66</v>
      </c>
      <c r="K5" s="165" t="s">
        <v>67</v>
      </c>
    </row>
    <row r="6" spans="1:11">
      <c r="A6" s="122" t="s">
        <v>245</v>
      </c>
      <c r="B6" s="123">
        <v>80</v>
      </c>
      <c r="C6" s="123"/>
      <c r="D6" s="124" t="s">
        <v>246</v>
      </c>
      <c r="E6" s="125">
        <v>117</v>
      </c>
      <c r="F6" s="126">
        <v>171</v>
      </c>
      <c r="G6" s="124">
        <v>406</v>
      </c>
      <c r="H6" s="127" t="s">
        <v>247</v>
      </c>
      <c r="I6" s="127"/>
      <c r="J6" s="126" t="s">
        <v>66</v>
      </c>
      <c r="K6" s="166" t="s">
        <v>67</v>
      </c>
    </row>
    <row r="7" ht="15" spans="1:11">
      <c r="A7" s="128"/>
      <c r="B7" s="129"/>
      <c r="C7" s="129"/>
      <c r="D7" s="128"/>
      <c r="E7" s="129"/>
      <c r="F7" s="130"/>
      <c r="G7" s="128"/>
      <c r="H7" s="130"/>
      <c r="I7" s="129"/>
      <c r="J7" s="129"/>
      <c r="K7" s="129"/>
    </row>
    <row r="8" ht="25" customHeight="1" spans="1:11">
      <c r="A8" s="131" t="s">
        <v>248</v>
      </c>
      <c r="B8" s="111" t="s">
        <v>249</v>
      </c>
      <c r="C8" s="111" t="s">
        <v>250</v>
      </c>
      <c r="D8" s="111" t="s">
        <v>251</v>
      </c>
      <c r="E8" s="111" t="s">
        <v>252</v>
      </c>
      <c r="F8" s="111" t="s">
        <v>253</v>
      </c>
      <c r="G8" s="132" t="s">
        <v>254</v>
      </c>
      <c r="H8" s="133"/>
      <c r="I8" s="133"/>
      <c r="J8" s="133"/>
      <c r="K8" s="167"/>
    </row>
    <row r="9" spans="1:11">
      <c r="A9" s="118" t="s">
        <v>255</v>
      </c>
      <c r="B9" s="120"/>
      <c r="C9" s="134" t="s">
        <v>66</v>
      </c>
      <c r="D9" s="134" t="s">
        <v>67</v>
      </c>
      <c r="E9" s="115" t="s">
        <v>256</v>
      </c>
      <c r="F9" s="135" t="s">
        <v>257</v>
      </c>
      <c r="G9" s="136"/>
      <c r="H9" s="137"/>
      <c r="I9" s="137"/>
      <c r="J9" s="137"/>
      <c r="K9" s="168"/>
    </row>
    <row r="10" spans="1:11">
      <c r="A10" s="118" t="s">
        <v>258</v>
      </c>
      <c r="B10" s="120"/>
      <c r="C10" s="134" t="s">
        <v>66</v>
      </c>
      <c r="D10" s="134" t="s">
        <v>67</v>
      </c>
      <c r="E10" s="115" t="s">
        <v>259</v>
      </c>
      <c r="F10" s="135" t="s">
        <v>260</v>
      </c>
      <c r="G10" s="136" t="s">
        <v>261</v>
      </c>
      <c r="H10" s="137"/>
      <c r="I10" s="137"/>
      <c r="J10" s="137"/>
      <c r="K10" s="168"/>
    </row>
    <row r="11" spans="1:11">
      <c r="A11" s="138" t="s">
        <v>199</v>
      </c>
      <c r="B11" s="139"/>
      <c r="C11" s="139"/>
      <c r="D11" s="139"/>
      <c r="E11" s="139"/>
      <c r="F11" s="139"/>
      <c r="G11" s="139"/>
      <c r="H11" s="139"/>
      <c r="I11" s="139"/>
      <c r="J11" s="139"/>
      <c r="K11" s="169"/>
    </row>
    <row r="12" spans="1:11">
      <c r="A12" s="113" t="s">
        <v>89</v>
      </c>
      <c r="B12" s="134" t="s">
        <v>85</v>
      </c>
      <c r="C12" s="134" t="s">
        <v>86</v>
      </c>
      <c r="D12" s="135"/>
      <c r="E12" s="115" t="s">
        <v>87</v>
      </c>
      <c r="F12" s="134" t="s">
        <v>85</v>
      </c>
      <c r="G12" s="134" t="s">
        <v>86</v>
      </c>
      <c r="H12" s="134"/>
      <c r="I12" s="115" t="s">
        <v>262</v>
      </c>
      <c r="J12" s="134" t="s">
        <v>85</v>
      </c>
      <c r="K12" s="165" t="s">
        <v>86</v>
      </c>
    </row>
    <row r="13" spans="1:11">
      <c r="A13" s="113" t="s">
        <v>92</v>
      </c>
      <c r="B13" s="134" t="s">
        <v>85</v>
      </c>
      <c r="C13" s="134" t="s">
        <v>86</v>
      </c>
      <c r="D13" s="135"/>
      <c r="E13" s="115" t="s">
        <v>97</v>
      </c>
      <c r="F13" s="134" t="s">
        <v>85</v>
      </c>
      <c r="G13" s="134" t="s">
        <v>86</v>
      </c>
      <c r="H13" s="134"/>
      <c r="I13" s="115" t="s">
        <v>263</v>
      </c>
      <c r="J13" s="134" t="s">
        <v>85</v>
      </c>
      <c r="K13" s="165" t="s">
        <v>86</v>
      </c>
    </row>
    <row r="14" ht="15" spans="1:11">
      <c r="A14" s="122" t="s">
        <v>264</v>
      </c>
      <c r="B14" s="126" t="s">
        <v>85</v>
      </c>
      <c r="C14" s="126" t="s">
        <v>86</v>
      </c>
      <c r="D14" s="125"/>
      <c r="E14" s="124" t="s">
        <v>265</v>
      </c>
      <c r="F14" s="126" t="s">
        <v>85</v>
      </c>
      <c r="G14" s="126" t="s">
        <v>86</v>
      </c>
      <c r="H14" s="126"/>
      <c r="I14" s="124" t="s">
        <v>266</v>
      </c>
      <c r="J14" s="126" t="s">
        <v>85</v>
      </c>
      <c r="K14" s="166" t="s">
        <v>86</v>
      </c>
    </row>
    <row r="15" ht="15" spans="1:11">
      <c r="A15" s="128"/>
      <c r="B15" s="140"/>
      <c r="C15" s="140"/>
      <c r="D15" s="129"/>
      <c r="E15" s="128"/>
      <c r="F15" s="140"/>
      <c r="G15" s="140"/>
      <c r="H15" s="140"/>
      <c r="I15" s="128"/>
      <c r="J15" s="140"/>
      <c r="K15" s="140"/>
    </row>
    <row r="16" s="103" customFormat="1" spans="1:11">
      <c r="A16" s="107" t="s">
        <v>267</v>
      </c>
      <c r="B16" s="141"/>
      <c r="C16" s="141"/>
      <c r="D16" s="141"/>
      <c r="E16" s="141"/>
      <c r="F16" s="141"/>
      <c r="G16" s="141"/>
      <c r="H16" s="141"/>
      <c r="I16" s="141"/>
      <c r="J16" s="141"/>
      <c r="K16" s="170"/>
    </row>
    <row r="17" spans="1:11">
      <c r="A17" s="118" t="s">
        <v>268</v>
      </c>
      <c r="B17" s="120"/>
      <c r="C17" s="120"/>
      <c r="D17" s="120"/>
      <c r="E17" s="120"/>
      <c r="F17" s="120"/>
      <c r="G17" s="120"/>
      <c r="H17" s="120"/>
      <c r="I17" s="120"/>
      <c r="J17" s="120"/>
      <c r="K17" s="171"/>
    </row>
    <row r="18" spans="1:11">
      <c r="A18" s="118" t="s">
        <v>269</v>
      </c>
      <c r="B18" s="120"/>
      <c r="C18" s="120"/>
      <c r="D18" s="120"/>
      <c r="E18" s="120"/>
      <c r="F18" s="120"/>
      <c r="G18" s="120"/>
      <c r="H18" s="120"/>
      <c r="I18" s="120"/>
      <c r="J18" s="120"/>
      <c r="K18" s="171"/>
    </row>
    <row r="19" spans="1:11">
      <c r="A19" s="142" t="s">
        <v>270</v>
      </c>
      <c r="B19" s="134"/>
      <c r="C19" s="134"/>
      <c r="D19" s="134"/>
      <c r="E19" s="134"/>
      <c r="F19" s="134"/>
      <c r="G19" s="134"/>
      <c r="H19" s="134"/>
      <c r="I19" s="134"/>
      <c r="J19" s="134"/>
      <c r="K19" s="165"/>
    </row>
    <row r="20" spans="1:11">
      <c r="A20" s="143" t="s">
        <v>271</v>
      </c>
      <c r="B20" s="144"/>
      <c r="C20" s="144"/>
      <c r="D20" s="144"/>
      <c r="E20" s="144"/>
      <c r="F20" s="144"/>
      <c r="G20" s="144"/>
      <c r="H20" s="144"/>
      <c r="I20" s="144"/>
      <c r="J20" s="144"/>
      <c r="K20" s="172"/>
    </row>
    <row r="21" spans="1:11">
      <c r="A21" s="143"/>
      <c r="B21" s="144"/>
      <c r="C21" s="144"/>
      <c r="D21" s="144"/>
      <c r="E21" s="144"/>
      <c r="F21" s="144"/>
      <c r="G21" s="144"/>
      <c r="H21" s="144"/>
      <c r="I21" s="144"/>
      <c r="J21" s="144"/>
      <c r="K21" s="172"/>
    </row>
    <row r="22" spans="1:11">
      <c r="A22" s="145"/>
      <c r="B22" s="146"/>
      <c r="C22" s="146"/>
      <c r="D22" s="146"/>
      <c r="E22" s="146"/>
      <c r="F22" s="146"/>
      <c r="G22" s="146"/>
      <c r="H22" s="146"/>
      <c r="I22" s="146"/>
      <c r="J22" s="146"/>
      <c r="K22" s="173"/>
    </row>
    <row r="23" spans="1:11">
      <c r="A23" s="118" t="s">
        <v>122</v>
      </c>
      <c r="B23" s="120"/>
      <c r="C23" s="134" t="s">
        <v>66</v>
      </c>
      <c r="D23" s="134" t="s">
        <v>67</v>
      </c>
      <c r="E23" s="117"/>
      <c r="F23" s="117"/>
      <c r="G23" s="117"/>
      <c r="H23" s="117"/>
      <c r="I23" s="117"/>
      <c r="J23" s="117"/>
      <c r="K23" s="164"/>
    </row>
    <row r="24" ht="15" spans="1:11">
      <c r="A24" s="147" t="s">
        <v>272</v>
      </c>
      <c r="B24" s="148"/>
      <c r="C24" s="148"/>
      <c r="D24" s="148"/>
      <c r="E24" s="148"/>
      <c r="F24" s="148"/>
      <c r="G24" s="148"/>
      <c r="H24" s="148"/>
      <c r="I24" s="148"/>
      <c r="J24" s="148"/>
      <c r="K24" s="174"/>
    </row>
    <row r="25" ht="15" spans="1:11">
      <c r="A25" s="149"/>
      <c r="B25" s="149"/>
      <c r="C25" s="149"/>
      <c r="D25" s="149"/>
      <c r="E25" s="149"/>
      <c r="F25" s="149"/>
      <c r="G25" s="149"/>
      <c r="H25" s="149"/>
      <c r="I25" s="149"/>
      <c r="J25" s="149"/>
      <c r="K25" s="149"/>
    </row>
    <row r="26" spans="1:11">
      <c r="A26" s="150" t="s">
        <v>273</v>
      </c>
      <c r="B26" s="133"/>
      <c r="C26" s="133"/>
      <c r="D26" s="133"/>
      <c r="E26" s="133"/>
      <c r="F26" s="133"/>
      <c r="G26" s="133"/>
      <c r="H26" s="133"/>
      <c r="I26" s="133"/>
      <c r="J26" s="133"/>
      <c r="K26" s="167"/>
    </row>
    <row r="27" spans="1:11">
      <c r="A27" s="151" t="s">
        <v>67</v>
      </c>
      <c r="B27" s="152"/>
      <c r="C27" s="152"/>
      <c r="D27" s="152"/>
      <c r="E27" s="152"/>
      <c r="F27" s="152"/>
      <c r="G27" s="152"/>
      <c r="H27" s="152"/>
      <c r="I27" s="152"/>
      <c r="J27" s="152"/>
      <c r="K27" s="175"/>
    </row>
    <row r="28" spans="1:11">
      <c r="A28" s="151"/>
      <c r="B28" s="152"/>
      <c r="C28" s="152"/>
      <c r="D28" s="152"/>
      <c r="E28" s="152"/>
      <c r="F28" s="152"/>
      <c r="G28" s="152"/>
      <c r="H28" s="152"/>
      <c r="I28" s="152"/>
      <c r="J28" s="152"/>
      <c r="K28" s="175"/>
    </row>
    <row r="29" spans="1:11">
      <c r="A29" s="151"/>
      <c r="B29" s="152"/>
      <c r="C29" s="152"/>
      <c r="D29" s="152"/>
      <c r="E29" s="152"/>
      <c r="F29" s="152"/>
      <c r="G29" s="152"/>
      <c r="H29" s="152"/>
      <c r="I29" s="152"/>
      <c r="J29" s="152"/>
      <c r="K29" s="175"/>
    </row>
    <row r="30" spans="1:11">
      <c r="A30" s="151"/>
      <c r="B30" s="152"/>
      <c r="C30" s="152"/>
      <c r="D30" s="152"/>
      <c r="E30" s="152"/>
      <c r="F30" s="152"/>
      <c r="G30" s="152"/>
      <c r="H30" s="152"/>
      <c r="I30" s="152"/>
      <c r="J30" s="152"/>
      <c r="K30" s="175"/>
    </row>
    <row r="31" spans="1:11">
      <c r="A31" s="151"/>
      <c r="B31" s="152"/>
      <c r="C31" s="152"/>
      <c r="D31" s="152"/>
      <c r="E31" s="152"/>
      <c r="F31" s="152"/>
      <c r="G31" s="152"/>
      <c r="H31" s="152"/>
      <c r="I31" s="152"/>
      <c r="J31" s="152"/>
      <c r="K31" s="175"/>
    </row>
    <row r="32" ht="23" customHeight="1" spans="1:11">
      <c r="A32" s="151"/>
      <c r="B32" s="152"/>
      <c r="C32" s="152"/>
      <c r="D32" s="152"/>
      <c r="E32" s="152"/>
      <c r="F32" s="152"/>
      <c r="G32" s="152"/>
      <c r="H32" s="152"/>
      <c r="I32" s="152"/>
      <c r="J32" s="152"/>
      <c r="K32" s="175"/>
    </row>
    <row r="33" ht="23" customHeight="1" spans="1:11">
      <c r="A33" s="143"/>
      <c r="B33" s="144"/>
      <c r="C33" s="144"/>
      <c r="D33" s="144"/>
      <c r="E33" s="144"/>
      <c r="F33" s="144"/>
      <c r="G33" s="144"/>
      <c r="H33" s="144"/>
      <c r="I33" s="144"/>
      <c r="J33" s="144"/>
      <c r="K33" s="172"/>
    </row>
    <row r="34" ht="23" customHeight="1" spans="1:11">
      <c r="A34" s="153"/>
      <c r="B34" s="144"/>
      <c r="C34" s="144"/>
      <c r="D34" s="144"/>
      <c r="E34" s="144"/>
      <c r="F34" s="144"/>
      <c r="G34" s="144"/>
      <c r="H34" s="144"/>
      <c r="I34" s="144"/>
      <c r="J34" s="144"/>
      <c r="K34" s="172"/>
    </row>
    <row r="35" ht="23" customHeight="1" spans="1:11">
      <c r="A35" s="154"/>
      <c r="B35" s="155"/>
      <c r="C35" s="155"/>
      <c r="D35" s="155"/>
      <c r="E35" s="155"/>
      <c r="F35" s="155"/>
      <c r="G35" s="155"/>
      <c r="H35" s="155"/>
      <c r="I35" s="155"/>
      <c r="J35" s="155"/>
      <c r="K35" s="176"/>
    </row>
    <row r="36" ht="18.75" customHeight="1" spans="1:11">
      <c r="A36" s="156" t="s">
        <v>274</v>
      </c>
      <c r="B36" s="157"/>
      <c r="C36" s="157"/>
      <c r="D36" s="157"/>
      <c r="E36" s="157"/>
      <c r="F36" s="157"/>
      <c r="G36" s="157"/>
      <c r="H36" s="157"/>
      <c r="I36" s="157"/>
      <c r="J36" s="157"/>
      <c r="K36" s="177"/>
    </row>
    <row r="37" s="104" customFormat="1" ht="18.75" customHeight="1" spans="1:11">
      <c r="A37" s="118" t="s">
        <v>275</v>
      </c>
      <c r="B37" s="120"/>
      <c r="C37" s="120"/>
      <c r="D37" s="117" t="s">
        <v>276</v>
      </c>
      <c r="E37" s="117"/>
      <c r="F37" s="158" t="s">
        <v>277</v>
      </c>
      <c r="G37" s="159"/>
      <c r="H37" s="120" t="s">
        <v>278</v>
      </c>
      <c r="I37" s="120"/>
      <c r="J37" s="120" t="s">
        <v>279</v>
      </c>
      <c r="K37" s="171"/>
    </row>
    <row r="38" ht="18.75" customHeight="1" spans="1:13">
      <c r="A38" s="118" t="s">
        <v>123</v>
      </c>
      <c r="B38" s="120" t="s">
        <v>280</v>
      </c>
      <c r="C38" s="120"/>
      <c r="D38" s="120"/>
      <c r="E38" s="120"/>
      <c r="F38" s="120"/>
      <c r="G38" s="120"/>
      <c r="H38" s="120"/>
      <c r="I38" s="120"/>
      <c r="J38" s="120"/>
      <c r="K38" s="171"/>
      <c r="M38" s="104"/>
    </row>
    <row r="39" ht="31" customHeight="1" spans="1:11">
      <c r="A39" s="118"/>
      <c r="B39" s="120"/>
      <c r="C39" s="120"/>
      <c r="D39" s="120"/>
      <c r="E39" s="120"/>
      <c r="F39" s="120"/>
      <c r="G39" s="120"/>
      <c r="H39" s="120"/>
      <c r="I39" s="120"/>
      <c r="J39" s="120"/>
      <c r="K39" s="171"/>
    </row>
    <row r="40" ht="18.75" customHeight="1" spans="1:11">
      <c r="A40" s="118"/>
      <c r="B40" s="120"/>
      <c r="C40" s="120"/>
      <c r="D40" s="120"/>
      <c r="E40" s="120"/>
      <c r="F40" s="120"/>
      <c r="G40" s="120"/>
      <c r="H40" s="120"/>
      <c r="I40" s="120"/>
      <c r="J40" s="120"/>
      <c r="K40" s="171"/>
    </row>
    <row r="41" ht="32" customHeight="1" spans="1:11">
      <c r="A41" s="122" t="s">
        <v>134</v>
      </c>
      <c r="B41" s="160" t="s">
        <v>281</v>
      </c>
      <c r="C41" s="160"/>
      <c r="D41" s="124" t="s">
        <v>282</v>
      </c>
      <c r="E41" s="125" t="s">
        <v>283</v>
      </c>
      <c r="F41" s="124" t="s">
        <v>138</v>
      </c>
      <c r="G41" s="161">
        <v>44893</v>
      </c>
      <c r="H41" s="162" t="s">
        <v>139</v>
      </c>
      <c r="I41" s="162"/>
      <c r="J41" s="160" t="s">
        <v>140</v>
      </c>
      <c r="K41" s="178"/>
    </row>
    <row r="42" ht="16.5" customHeight="1"/>
    <row r="43" ht="16.5" customHeight="1"/>
    <row r="44" ht="16.5" customHeight="1"/>
  </sheetData>
  <mergeCells count="52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B23"/>
    <mergeCell ref="E23:K23"/>
    <mergeCell ref="B24:K24"/>
    <mergeCell ref="A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C37"/>
    <mergeCell ref="D37:E37"/>
    <mergeCell ref="F37:G37"/>
    <mergeCell ref="H37:I37"/>
    <mergeCell ref="J37:K37"/>
    <mergeCell ref="B38:K38"/>
    <mergeCell ref="A39:K39"/>
    <mergeCell ref="A40:K40"/>
    <mergeCell ref="B41:C41"/>
    <mergeCell ref="H41:I41"/>
    <mergeCell ref="J41:K41"/>
  </mergeCells>
  <pageMargins left="0.75" right="0.75" top="1" bottom="1" header="0.5" footer="0.5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36</xdr:row>
                    <xdr:rowOff>0</xdr:rowOff>
                  </from>
                  <to>
                    <xdr:col>2</xdr:col>
                    <xdr:colOff>76200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464185</xdr:colOff>
                    <xdr:row>6</xdr:row>
                    <xdr:rowOff>173355</xdr:rowOff>
                  </from>
                  <to>
                    <xdr:col>2</xdr:col>
                    <xdr:colOff>24765</xdr:colOff>
                    <xdr:row>7</xdr:row>
                    <xdr:rowOff>264795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36</xdr:row>
                    <xdr:rowOff>0</xdr:rowOff>
                  </from>
                  <to>
                    <xdr:col>6</xdr:col>
                    <xdr:colOff>444500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36</xdr:row>
                    <xdr:rowOff>0</xdr:rowOff>
                  </from>
                  <to>
                    <xdr:col>8</xdr:col>
                    <xdr:colOff>482600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36</xdr:row>
                    <xdr:rowOff>12700</xdr:rowOff>
                  </from>
                  <to>
                    <xdr:col>10</xdr:col>
                    <xdr:colOff>457200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354330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21</xdr:row>
                    <xdr:rowOff>165100</xdr:rowOff>
                  </from>
                  <to>
                    <xdr:col>3</xdr:col>
                    <xdr:colOff>635000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407670</xdr:colOff>
                    <xdr:row>11</xdr:row>
                    <xdr:rowOff>159385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20</xdr:row>
                    <xdr:rowOff>165100</xdr:rowOff>
                  </from>
                  <to>
                    <xdr:col>3</xdr:col>
                    <xdr:colOff>508000</xdr:colOff>
                    <xdr:row>24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398145</xdr:colOff>
                    <xdr:row>12</xdr:row>
                    <xdr:rowOff>188595</xdr:rowOff>
                  </from>
                  <to>
                    <xdr:col>2</xdr:col>
                    <xdr:colOff>182245</xdr:colOff>
                    <xdr:row>14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412115</xdr:colOff>
                    <xdr:row>6</xdr:row>
                    <xdr:rowOff>152400</xdr:rowOff>
                  </from>
                  <to>
                    <xdr:col>3</xdr:col>
                    <xdr:colOff>122555</xdr:colOff>
                    <xdr:row>7</xdr:row>
                    <xdr:rowOff>248285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375285</xdr:colOff>
                    <xdr:row>8</xdr:row>
                    <xdr:rowOff>191770</xdr:rowOff>
                  </from>
                  <to>
                    <xdr:col>3</xdr:col>
                    <xdr:colOff>85725</xdr:colOff>
                    <xdr:row>10</xdr:row>
                    <xdr:rowOff>23495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5"/>
  <sheetViews>
    <sheetView zoomScale="80" zoomScaleNormal="80" workbookViewId="0">
      <selection activeCell="I13" sqref="I13"/>
    </sheetView>
  </sheetViews>
  <sheetFormatPr defaultColWidth="9" defaultRowHeight="26" customHeight="1"/>
  <cols>
    <col min="1" max="1" width="17.1666666666667" style="56" customWidth="1"/>
    <col min="2" max="2" width="7.8" style="56" customWidth="1"/>
    <col min="3" max="7" width="9.33333333333333" style="56" customWidth="1"/>
    <col min="8" max="8" width="1.33333333333333" style="56" customWidth="1"/>
    <col min="9" max="9" width="22.25" style="56" customWidth="1"/>
    <col min="10" max="10" width="8.375" style="56" customWidth="1"/>
    <col min="11" max="11" width="13.625" style="56" customWidth="1"/>
    <col min="12" max="12" width="8.375" style="56" customWidth="1"/>
    <col min="13" max="13" width="14.625" style="56" customWidth="1"/>
    <col min="14" max="14" width="14.6833333333333" style="56" customWidth="1"/>
    <col min="15" max="16384" width="9" style="56"/>
  </cols>
  <sheetData>
    <row r="1" s="56" customFormat="1" ht="30" customHeight="1" spans="1:14">
      <c r="A1" s="58" t="s">
        <v>143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</row>
    <row r="2" s="57" customFormat="1" ht="25" customHeight="1" spans="1:14">
      <c r="A2" s="60" t="s">
        <v>62</v>
      </c>
      <c r="B2" s="61" t="s">
        <v>63</v>
      </c>
      <c r="C2" s="62"/>
      <c r="D2" s="63" t="s">
        <v>144</v>
      </c>
      <c r="E2" s="64" t="s">
        <v>69</v>
      </c>
      <c r="F2" s="64"/>
      <c r="G2" s="64"/>
      <c r="H2" s="65"/>
      <c r="I2" s="90" t="s">
        <v>57</v>
      </c>
      <c r="J2" s="91" t="s">
        <v>58</v>
      </c>
      <c r="K2" s="92"/>
      <c r="L2" s="92"/>
      <c r="M2" s="92"/>
      <c r="N2" s="93"/>
    </row>
    <row r="3" s="57" customFormat="1" ht="23" customHeight="1" spans="1:14">
      <c r="A3" s="66" t="s">
        <v>145</v>
      </c>
      <c r="B3" s="67" t="s">
        <v>146</v>
      </c>
      <c r="C3" s="68"/>
      <c r="D3" s="68"/>
      <c r="E3" s="68"/>
      <c r="F3" s="68"/>
      <c r="G3" s="68"/>
      <c r="H3" s="60"/>
      <c r="I3" s="67" t="s">
        <v>147</v>
      </c>
      <c r="J3" s="68"/>
      <c r="K3" s="68"/>
      <c r="L3" s="68"/>
      <c r="M3" s="68"/>
      <c r="N3" s="68"/>
    </row>
    <row r="4" s="57" customFormat="1" ht="23" customHeight="1" spans="1:14">
      <c r="A4" s="68"/>
      <c r="B4" s="69" t="s">
        <v>110</v>
      </c>
      <c r="C4" s="69" t="s">
        <v>111</v>
      </c>
      <c r="D4" s="70" t="s">
        <v>112</v>
      </c>
      <c r="E4" s="69" t="s">
        <v>113</v>
      </c>
      <c r="F4" s="69" t="s">
        <v>114</v>
      </c>
      <c r="G4" s="71" t="s">
        <v>115</v>
      </c>
      <c r="H4" s="60"/>
      <c r="I4" s="69" t="s">
        <v>110</v>
      </c>
      <c r="J4" s="69" t="s">
        <v>111</v>
      </c>
      <c r="K4" s="70" t="s">
        <v>112</v>
      </c>
      <c r="L4" s="69" t="s">
        <v>113</v>
      </c>
      <c r="M4" s="69" t="s">
        <v>114</v>
      </c>
      <c r="N4" s="71" t="s">
        <v>115</v>
      </c>
    </row>
    <row r="5" s="57" customFormat="1" ht="23" customHeight="1" spans="1:14">
      <c r="A5" s="66"/>
      <c r="B5" s="69" t="s">
        <v>148</v>
      </c>
      <c r="C5" s="69" t="s">
        <v>149</v>
      </c>
      <c r="D5" s="72" t="s">
        <v>150</v>
      </c>
      <c r="E5" s="73" t="s">
        <v>151</v>
      </c>
      <c r="F5" s="69" t="s">
        <v>152</v>
      </c>
      <c r="G5" s="69" t="s">
        <v>153</v>
      </c>
      <c r="H5" s="60"/>
      <c r="I5" s="69" t="s">
        <v>148</v>
      </c>
      <c r="J5" s="69" t="s">
        <v>149</v>
      </c>
      <c r="K5" s="72" t="s">
        <v>150</v>
      </c>
      <c r="L5" s="73" t="s">
        <v>151</v>
      </c>
      <c r="M5" s="69" t="s">
        <v>152</v>
      </c>
      <c r="N5" s="69" t="s">
        <v>153</v>
      </c>
    </row>
    <row r="6" s="57" customFormat="1" ht="21" customHeight="1" spans="1:14">
      <c r="A6" s="74" t="s">
        <v>154</v>
      </c>
      <c r="B6" s="75">
        <f>C6-2.1</f>
        <v>97.8</v>
      </c>
      <c r="C6" s="75">
        <f>D6-2.1</f>
        <v>99.9</v>
      </c>
      <c r="D6" s="76">
        <v>102</v>
      </c>
      <c r="E6" s="75">
        <f t="shared" ref="E6:G6" si="0">D6+2.1</f>
        <v>104.1</v>
      </c>
      <c r="F6" s="75">
        <f t="shared" si="0"/>
        <v>106.2</v>
      </c>
      <c r="G6" s="75">
        <f t="shared" si="0"/>
        <v>108.3</v>
      </c>
      <c r="H6" s="60"/>
      <c r="I6" s="60" t="s">
        <v>178</v>
      </c>
      <c r="J6" s="60" t="s">
        <v>179</v>
      </c>
      <c r="K6" s="60" t="s">
        <v>156</v>
      </c>
      <c r="L6" s="60" t="s">
        <v>180</v>
      </c>
      <c r="M6" s="60" t="s">
        <v>156</v>
      </c>
      <c r="N6" s="60" t="s">
        <v>215</v>
      </c>
    </row>
    <row r="7" s="57" customFormat="1" ht="21" customHeight="1" spans="1:14">
      <c r="A7" s="77" t="s">
        <v>159</v>
      </c>
      <c r="B7" s="75">
        <f>C7-1.5</f>
        <v>71</v>
      </c>
      <c r="C7" s="75">
        <f>D7-1.5</f>
        <v>72.5</v>
      </c>
      <c r="D7" s="76">
        <v>74</v>
      </c>
      <c r="E7" s="75">
        <f t="shared" ref="E7:G7" si="1">D7+1.5</f>
        <v>75.5</v>
      </c>
      <c r="F7" s="75">
        <f t="shared" si="1"/>
        <v>77</v>
      </c>
      <c r="G7" s="75">
        <f t="shared" si="1"/>
        <v>78.5</v>
      </c>
      <c r="H7" s="60"/>
      <c r="I7" s="60" t="s">
        <v>161</v>
      </c>
      <c r="J7" s="60" t="s">
        <v>162</v>
      </c>
      <c r="K7" s="60" t="s">
        <v>162</v>
      </c>
      <c r="L7" s="60" t="s">
        <v>162</v>
      </c>
      <c r="M7" s="60" t="s">
        <v>162</v>
      </c>
      <c r="N7" s="60" t="s">
        <v>162</v>
      </c>
    </row>
    <row r="8" s="57" customFormat="1" ht="21" customHeight="1" spans="1:14">
      <c r="A8" s="78" t="s">
        <v>164</v>
      </c>
      <c r="B8" s="75">
        <f>C8-4</f>
        <v>78</v>
      </c>
      <c r="C8" s="75">
        <f>D8-4</f>
        <v>82</v>
      </c>
      <c r="D8" s="76">
        <v>86</v>
      </c>
      <c r="E8" s="75">
        <f t="shared" ref="E8:E10" si="2">D8+4</f>
        <v>90</v>
      </c>
      <c r="F8" s="75">
        <f>E8+5</f>
        <v>95</v>
      </c>
      <c r="G8" s="79">
        <f>F8+6</f>
        <v>101</v>
      </c>
      <c r="H8" s="60"/>
      <c r="I8" s="60" t="s">
        <v>157</v>
      </c>
      <c r="J8" s="60" t="s">
        <v>156</v>
      </c>
      <c r="K8" s="60" t="s">
        <v>161</v>
      </c>
      <c r="L8" s="60" t="s">
        <v>161</v>
      </c>
      <c r="M8" s="60" t="s">
        <v>162</v>
      </c>
      <c r="N8" s="60" t="s">
        <v>162</v>
      </c>
    </row>
    <row r="9" s="57" customFormat="1" ht="21" customHeight="1" spans="1:14">
      <c r="A9" s="78" t="s">
        <v>168</v>
      </c>
      <c r="B9" s="75">
        <f>C9-4</f>
        <v>-8</v>
      </c>
      <c r="C9" s="75">
        <f>D9-4</f>
        <v>-4</v>
      </c>
      <c r="D9" s="76">
        <v>0</v>
      </c>
      <c r="E9" s="75">
        <f t="shared" si="2"/>
        <v>4</v>
      </c>
      <c r="F9" s="75">
        <f>E9+5</f>
        <v>9</v>
      </c>
      <c r="G9" s="79">
        <f>F9+6</f>
        <v>15</v>
      </c>
      <c r="H9" s="60"/>
      <c r="I9" s="60"/>
      <c r="J9" s="60"/>
      <c r="K9" s="60"/>
      <c r="L9" s="60"/>
      <c r="M9" s="60"/>
      <c r="N9" s="60"/>
    </row>
    <row r="10" s="57" customFormat="1" ht="21" customHeight="1" spans="1:14">
      <c r="A10" s="77" t="s">
        <v>169</v>
      </c>
      <c r="B10" s="75">
        <f>C10-3.6</f>
        <v>100.8</v>
      </c>
      <c r="C10" s="75">
        <f>D10-3.6</f>
        <v>104.4</v>
      </c>
      <c r="D10" s="80">
        <v>108</v>
      </c>
      <c r="E10" s="75">
        <f t="shared" si="2"/>
        <v>112</v>
      </c>
      <c r="F10" s="75">
        <f>E10+4</f>
        <v>116</v>
      </c>
      <c r="G10" s="79">
        <f>F10+4</f>
        <v>120</v>
      </c>
      <c r="H10" s="60"/>
      <c r="I10" s="60" t="s">
        <v>284</v>
      </c>
      <c r="J10" s="60" t="s">
        <v>156</v>
      </c>
      <c r="K10" s="60" t="s">
        <v>284</v>
      </c>
      <c r="L10" s="60" t="s">
        <v>157</v>
      </c>
      <c r="M10" s="60" t="s">
        <v>285</v>
      </c>
      <c r="N10" s="60" t="s">
        <v>165</v>
      </c>
    </row>
    <row r="11" s="57" customFormat="1" ht="21" customHeight="1" spans="1:14">
      <c r="A11" s="77" t="s">
        <v>173</v>
      </c>
      <c r="B11" s="75">
        <f>C11-1.15</f>
        <v>29.7</v>
      </c>
      <c r="C11" s="75">
        <f>D11-1.15</f>
        <v>30.85</v>
      </c>
      <c r="D11" s="76">
        <v>32</v>
      </c>
      <c r="E11" s="75">
        <f t="shared" ref="E11:G11" si="3">D11+1.3</f>
        <v>33.3</v>
      </c>
      <c r="F11" s="75">
        <f t="shared" si="3"/>
        <v>34.6</v>
      </c>
      <c r="G11" s="75">
        <f t="shared" si="3"/>
        <v>35.9</v>
      </c>
      <c r="H11" s="60"/>
      <c r="I11" s="60" t="s">
        <v>165</v>
      </c>
      <c r="J11" s="60" t="s">
        <v>156</v>
      </c>
      <c r="K11" s="60" t="s">
        <v>162</v>
      </c>
      <c r="L11" s="60" t="s">
        <v>286</v>
      </c>
      <c r="M11" s="60" t="s">
        <v>156</v>
      </c>
      <c r="N11" s="60" t="s">
        <v>161</v>
      </c>
    </row>
    <row r="12" s="57" customFormat="1" ht="21" customHeight="1" spans="1:14">
      <c r="A12" s="77" t="s">
        <v>177</v>
      </c>
      <c r="B12" s="75">
        <f>C12-0.7</f>
        <v>21.1</v>
      </c>
      <c r="C12" s="75">
        <f>D12-0.7</f>
        <v>21.8</v>
      </c>
      <c r="D12" s="76">
        <v>22.5</v>
      </c>
      <c r="E12" s="75">
        <f>D12+0.7</f>
        <v>23.2</v>
      </c>
      <c r="F12" s="75">
        <f>E12+0.7</f>
        <v>23.9</v>
      </c>
      <c r="G12" s="79">
        <f>F12+0.9</f>
        <v>24.8</v>
      </c>
      <c r="H12" s="60"/>
      <c r="I12" s="60" t="s">
        <v>156</v>
      </c>
      <c r="J12" s="60" t="s">
        <v>156</v>
      </c>
      <c r="K12" s="60" t="s">
        <v>156</v>
      </c>
      <c r="L12" s="60" t="s">
        <v>180</v>
      </c>
      <c r="M12" s="60" t="s">
        <v>156</v>
      </c>
      <c r="N12" s="60" t="s">
        <v>156</v>
      </c>
    </row>
    <row r="13" s="57" customFormat="1" ht="21" customHeight="1" spans="1:14">
      <c r="A13" s="77" t="s">
        <v>181</v>
      </c>
      <c r="B13" s="75">
        <f>C13-0.5</f>
        <v>18</v>
      </c>
      <c r="C13" s="75">
        <f t="shared" ref="C13:C17" si="4">D13-0.5</f>
        <v>18.5</v>
      </c>
      <c r="D13" s="76">
        <v>19</v>
      </c>
      <c r="E13" s="75">
        <f>D13+0.5</f>
        <v>19.5</v>
      </c>
      <c r="F13" s="75">
        <f>E13+0.5</f>
        <v>20</v>
      </c>
      <c r="G13" s="79">
        <f>F13+0.7</f>
        <v>20.7</v>
      </c>
      <c r="H13" s="60"/>
      <c r="I13" s="60" t="s">
        <v>287</v>
      </c>
      <c r="J13" s="60" t="s">
        <v>162</v>
      </c>
      <c r="K13" s="60" t="s">
        <v>162</v>
      </c>
      <c r="L13" s="60" t="s">
        <v>286</v>
      </c>
      <c r="M13" s="60" t="s">
        <v>162</v>
      </c>
      <c r="N13" s="60" t="s">
        <v>155</v>
      </c>
    </row>
    <row r="14" s="57" customFormat="1" ht="21" customHeight="1" spans="1:14">
      <c r="A14" s="77" t="s">
        <v>182</v>
      </c>
      <c r="B14" s="75">
        <f>C14-0.7</f>
        <v>29.3</v>
      </c>
      <c r="C14" s="75">
        <f>D14-0.6</f>
        <v>30</v>
      </c>
      <c r="D14" s="80">
        <v>30.6</v>
      </c>
      <c r="E14" s="75">
        <f>D14+0.6</f>
        <v>31.2</v>
      </c>
      <c r="F14" s="75">
        <f>E14+0.7</f>
        <v>31.9</v>
      </c>
      <c r="G14" s="79">
        <f>F14+0.6</f>
        <v>32.5</v>
      </c>
      <c r="H14" s="60"/>
      <c r="I14" s="60" t="s">
        <v>157</v>
      </c>
      <c r="J14" s="60" t="s">
        <v>156</v>
      </c>
      <c r="K14" s="60" t="s">
        <v>161</v>
      </c>
      <c r="L14" s="60" t="s">
        <v>161</v>
      </c>
      <c r="M14" s="60" t="s">
        <v>162</v>
      </c>
      <c r="N14" s="60" t="s">
        <v>162</v>
      </c>
    </row>
    <row r="15" s="57" customFormat="1" ht="21" customHeight="1" spans="1:14">
      <c r="A15" s="77" t="s">
        <v>183</v>
      </c>
      <c r="B15" s="75">
        <f>C15-0.9</f>
        <v>39.8</v>
      </c>
      <c r="C15" s="75">
        <f>D15-0.9</f>
        <v>40.7</v>
      </c>
      <c r="D15" s="80">
        <v>41.6</v>
      </c>
      <c r="E15" s="75">
        <f t="shared" ref="E15:G15" si="5">D15+1.1</f>
        <v>42.7</v>
      </c>
      <c r="F15" s="75">
        <f t="shared" si="5"/>
        <v>43.8</v>
      </c>
      <c r="G15" s="79">
        <f t="shared" si="5"/>
        <v>44.9</v>
      </c>
      <c r="H15" s="60"/>
      <c r="I15" s="60" t="s">
        <v>157</v>
      </c>
      <c r="J15" s="60" t="s">
        <v>156</v>
      </c>
      <c r="K15" s="60" t="s">
        <v>161</v>
      </c>
      <c r="L15" s="60" t="s">
        <v>161</v>
      </c>
      <c r="M15" s="60" t="s">
        <v>162</v>
      </c>
      <c r="N15" s="60" t="s">
        <v>162</v>
      </c>
    </row>
    <row r="16" s="57" customFormat="1" ht="21" customHeight="1" spans="1:14">
      <c r="A16" s="77" t="s">
        <v>185</v>
      </c>
      <c r="B16" s="75">
        <f>C16-0</f>
        <v>13.5</v>
      </c>
      <c r="C16" s="75">
        <f t="shared" si="4"/>
        <v>13.5</v>
      </c>
      <c r="D16" s="76">
        <v>14</v>
      </c>
      <c r="E16" s="75">
        <f t="shared" ref="E16:E18" si="6">D16</f>
        <v>14</v>
      </c>
      <c r="F16" s="75">
        <f>E16+1.5</f>
        <v>15.5</v>
      </c>
      <c r="G16" s="79">
        <f>F16+0</f>
        <v>15.5</v>
      </c>
      <c r="H16" s="60"/>
      <c r="I16" s="60" t="s">
        <v>156</v>
      </c>
      <c r="J16" s="60" t="s">
        <v>156</v>
      </c>
      <c r="K16" s="60" t="s">
        <v>156</v>
      </c>
      <c r="L16" s="94" t="s">
        <v>288</v>
      </c>
      <c r="M16" s="60" t="s">
        <v>156</v>
      </c>
      <c r="N16" s="60" t="s">
        <v>156</v>
      </c>
    </row>
    <row r="17" s="57" customFormat="1" ht="21" customHeight="1" spans="1:14">
      <c r="A17" s="77" t="s">
        <v>186</v>
      </c>
      <c r="B17" s="75">
        <f>C17-0</f>
        <v>16.5</v>
      </c>
      <c r="C17" s="75">
        <f t="shared" si="4"/>
        <v>16.5</v>
      </c>
      <c r="D17" s="76">
        <v>17</v>
      </c>
      <c r="E17" s="75">
        <f t="shared" si="6"/>
        <v>17</v>
      </c>
      <c r="F17" s="75">
        <f>E17+1.5</f>
        <v>18.5</v>
      </c>
      <c r="G17" s="79">
        <f>F17+0</f>
        <v>18.5</v>
      </c>
      <c r="H17" s="60"/>
      <c r="I17" s="60" t="s">
        <v>156</v>
      </c>
      <c r="J17" s="60" t="s">
        <v>156</v>
      </c>
      <c r="K17" s="60" t="s">
        <v>156</v>
      </c>
      <c r="L17" s="94" t="s">
        <v>156</v>
      </c>
      <c r="M17" s="60" t="s">
        <v>156</v>
      </c>
      <c r="N17" s="60" t="s">
        <v>156</v>
      </c>
    </row>
    <row r="18" s="57" customFormat="1" ht="21" customHeight="1" spans="1:14">
      <c r="A18" s="77" t="s">
        <v>187</v>
      </c>
      <c r="B18" s="75">
        <f>C18</f>
        <v>4.5</v>
      </c>
      <c r="C18" s="75">
        <f>D18</f>
        <v>4.5</v>
      </c>
      <c r="D18" s="76">
        <v>4.5</v>
      </c>
      <c r="E18" s="75">
        <f t="shared" si="6"/>
        <v>4.5</v>
      </c>
      <c r="F18" s="75">
        <f>E18</f>
        <v>4.5</v>
      </c>
      <c r="G18" s="75">
        <f>F18</f>
        <v>4.5</v>
      </c>
      <c r="H18" s="60"/>
      <c r="I18" s="60" t="s">
        <v>156</v>
      </c>
      <c r="J18" s="60" t="s">
        <v>156</v>
      </c>
      <c r="K18" s="60" t="s">
        <v>156</v>
      </c>
      <c r="L18" s="60" t="s">
        <v>156</v>
      </c>
      <c r="M18" s="60" t="s">
        <v>156</v>
      </c>
      <c r="N18" s="60" t="s">
        <v>156</v>
      </c>
    </row>
    <row r="19" s="57" customFormat="1" ht="21" customHeight="1" spans="1:8">
      <c r="A19" s="81"/>
      <c r="B19" s="82"/>
      <c r="C19" s="76"/>
      <c r="D19" s="82"/>
      <c r="E19" s="82"/>
      <c r="F19" s="83"/>
      <c r="G19" s="83"/>
      <c r="H19" s="60"/>
    </row>
    <row r="20" s="57" customFormat="1" ht="21" customHeight="1" spans="1:8">
      <c r="A20" s="81"/>
      <c r="B20" s="82"/>
      <c r="C20" s="76"/>
      <c r="D20" s="82"/>
      <c r="E20" s="82"/>
      <c r="F20" s="82"/>
      <c r="G20" s="82"/>
      <c r="H20" s="60"/>
    </row>
    <row r="21" s="57" customFormat="1" ht="29" customHeight="1" spans="1:14">
      <c r="A21" s="84"/>
      <c r="B21" s="75"/>
      <c r="C21" s="75"/>
      <c r="D21" s="76"/>
      <c r="E21" s="75"/>
      <c r="F21" s="75"/>
      <c r="G21" s="75"/>
      <c r="H21" s="85"/>
      <c r="I21" s="95"/>
      <c r="J21" s="95"/>
      <c r="K21" s="95"/>
      <c r="L21" s="95"/>
      <c r="M21" s="95"/>
      <c r="N21" s="96"/>
    </row>
    <row r="22" s="56" customFormat="1" ht="18.75" spans="1:14">
      <c r="A22" s="86"/>
      <c r="B22" s="87"/>
      <c r="C22" s="87"/>
      <c r="D22" s="87"/>
      <c r="E22" s="87"/>
      <c r="F22" s="88"/>
      <c r="G22" s="87"/>
      <c r="H22" s="89"/>
      <c r="I22" s="97"/>
      <c r="J22" s="98"/>
      <c r="K22" s="98"/>
      <c r="L22" s="99"/>
      <c r="M22" s="99"/>
      <c r="N22" s="100"/>
    </row>
    <row r="23" s="56" customFormat="1" ht="15" spans="1:14">
      <c r="A23" s="56" t="s">
        <v>188</v>
      </c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</row>
    <row r="24" s="56" customFormat="1" ht="14.25" spans="1:14">
      <c r="A24" s="89"/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</row>
    <row r="25" customHeight="1" spans="9:14">
      <c r="I25" s="101" t="s">
        <v>289</v>
      </c>
      <c r="J25" s="102"/>
      <c r="K25" s="101" t="s">
        <v>190</v>
      </c>
      <c r="L25" s="101"/>
      <c r="M25" s="101" t="s">
        <v>191</v>
      </c>
      <c r="N25" s="56" t="s">
        <v>140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1"/>
  </mergeCells>
  <pageMargins left="0.751388888888889" right="0.751388888888889" top="1" bottom="1" header="0.5" footer="0.5"/>
  <pageSetup paperSize="9" scale="70" fitToHeight="0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8"/>
  <sheetViews>
    <sheetView workbookViewId="0">
      <selection activeCell="B4" sqref="B4:E4"/>
    </sheetView>
  </sheetViews>
  <sheetFormatPr defaultColWidth="9" defaultRowHeight="14.25" outlineLevelRow="7"/>
  <cols>
    <col min="1" max="1" width="7" customWidth="1"/>
    <col min="2" max="2" width="12.1666666666667" customWidth="1"/>
    <col min="3" max="3" width="23" customWidth="1"/>
    <col min="4" max="4" width="11.5" customWidth="1"/>
    <col min="5" max="5" width="14.3333333333333" customWidth="1"/>
    <col min="6" max="6" width="11.3333333333333" customWidth="1"/>
    <col min="7" max="7" width="8" customWidth="1"/>
    <col min="8" max="8" width="11.6666666666667" customWidth="1"/>
    <col min="9" max="12" width="10" customWidth="1"/>
    <col min="13" max="14" width="9.16666666666667" customWidth="1"/>
    <col min="15" max="15" width="10.6666666666667" customWidth="1"/>
  </cols>
  <sheetData>
    <row r="1" ht="29.25" spans="1:15">
      <c r="A1" s="3" t="s">
        <v>290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291</v>
      </c>
      <c r="B2" s="5" t="s">
        <v>292</v>
      </c>
      <c r="C2" s="5" t="s">
        <v>293</v>
      </c>
      <c r="D2" s="5" t="s">
        <v>294</v>
      </c>
      <c r="E2" s="5" t="s">
        <v>295</v>
      </c>
      <c r="F2" s="5" t="s">
        <v>296</v>
      </c>
      <c r="G2" s="5" t="s">
        <v>297</v>
      </c>
      <c r="H2" s="5" t="s">
        <v>298</v>
      </c>
      <c r="I2" s="4" t="s">
        <v>299</v>
      </c>
      <c r="J2" s="4" t="s">
        <v>300</v>
      </c>
      <c r="K2" s="4" t="s">
        <v>301</v>
      </c>
      <c r="L2" s="4" t="s">
        <v>302</v>
      </c>
      <c r="M2" s="4" t="s">
        <v>303</v>
      </c>
      <c r="N2" s="5" t="s">
        <v>304</v>
      </c>
      <c r="O2" s="5" t="s">
        <v>305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306</v>
      </c>
      <c r="J3" s="4" t="s">
        <v>306</v>
      </c>
      <c r="K3" s="4" t="s">
        <v>306</v>
      </c>
      <c r="L3" s="4" t="s">
        <v>306</v>
      </c>
      <c r="M3" s="4" t="s">
        <v>306</v>
      </c>
      <c r="N3" s="7"/>
      <c r="O3" s="7"/>
    </row>
    <row r="4" ht="28.5" spans="1:15">
      <c r="A4" s="9">
        <v>1</v>
      </c>
      <c r="B4" s="10" t="s">
        <v>307</v>
      </c>
      <c r="C4" s="11" t="s">
        <v>308</v>
      </c>
      <c r="D4" s="11" t="s">
        <v>117</v>
      </c>
      <c r="E4" s="11" t="s">
        <v>63</v>
      </c>
      <c r="F4" s="10"/>
      <c r="G4" s="10" t="s">
        <v>66</v>
      </c>
      <c r="H4" s="10"/>
      <c r="I4" s="10">
        <v>3</v>
      </c>
      <c r="J4" s="10"/>
      <c r="K4" s="10">
        <v>2</v>
      </c>
      <c r="L4" s="10"/>
      <c r="M4" s="10">
        <v>3</v>
      </c>
      <c r="N4" s="10">
        <f>SUM(I4:M4)</f>
        <v>8</v>
      </c>
      <c r="O4" s="10" t="s">
        <v>309</v>
      </c>
    </row>
    <row r="5" customFormat="1" ht="28.5" spans="1:15">
      <c r="A5" s="9">
        <v>2</v>
      </c>
      <c r="B5" s="10" t="s">
        <v>307</v>
      </c>
      <c r="C5" s="11" t="s">
        <v>308</v>
      </c>
      <c r="D5" s="11" t="s">
        <v>117</v>
      </c>
      <c r="E5" s="11" t="s">
        <v>63</v>
      </c>
      <c r="F5" s="10"/>
      <c r="G5" s="25" t="s">
        <v>66</v>
      </c>
      <c r="H5" s="9"/>
      <c r="I5" s="10">
        <v>1</v>
      </c>
      <c r="J5" s="10">
        <v>1</v>
      </c>
      <c r="K5" s="10">
        <v>1</v>
      </c>
      <c r="L5" s="10">
        <v>2</v>
      </c>
      <c r="M5" s="10">
        <v>5</v>
      </c>
      <c r="N5" s="10">
        <f>SUM(I5:M5)</f>
        <v>10</v>
      </c>
      <c r="O5" s="10" t="s">
        <v>309</v>
      </c>
    </row>
    <row r="6" customFormat="1" spans="1:15">
      <c r="A6" s="54"/>
      <c r="B6" s="10"/>
      <c r="C6" s="55"/>
      <c r="D6" s="10"/>
      <c r="E6" s="11"/>
      <c r="F6" s="10"/>
      <c r="G6" s="25"/>
      <c r="H6" s="9"/>
      <c r="I6" s="10"/>
      <c r="J6" s="10"/>
      <c r="K6" s="10"/>
      <c r="L6" s="10"/>
      <c r="M6" s="10"/>
      <c r="N6" s="10"/>
      <c r="O6" s="10"/>
    </row>
    <row r="7" s="2" customFormat="1" ht="18.75" spans="1:15">
      <c r="A7" s="16" t="s">
        <v>310</v>
      </c>
      <c r="B7" s="17"/>
      <c r="C7" s="17"/>
      <c r="D7" s="18"/>
      <c r="E7" s="19"/>
      <c r="F7" s="34"/>
      <c r="G7" s="34"/>
      <c r="H7" s="34"/>
      <c r="I7" s="27"/>
      <c r="J7" s="16" t="s">
        <v>311</v>
      </c>
      <c r="K7" s="17"/>
      <c r="L7" s="17"/>
      <c r="M7" s="18"/>
      <c r="N7" s="17"/>
      <c r="O7" s="24"/>
    </row>
    <row r="8" ht="16.5" spans="1:15">
      <c r="A8" s="20" t="s">
        <v>312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</row>
  </sheetData>
  <mergeCells count="15">
    <mergeCell ref="A1:O1"/>
    <mergeCell ref="A7:D7"/>
    <mergeCell ref="E7:I7"/>
    <mergeCell ref="J7:M7"/>
    <mergeCell ref="A8:O8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5 O6 O3:O4 O7:O1048576">
      <formula1>"YES,NO"</formula1>
    </dataValidation>
  </dataValidations>
  <pageMargins left="0.751388888888889" right="0.751388888888889" top="1" bottom="1" header="0.5" footer="0.5"/>
  <pageSetup paperSize="9" scale="78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"/>
  <sheetViews>
    <sheetView zoomScale="120" zoomScaleNormal="120" topLeftCell="B1" workbookViewId="0">
      <selection activeCell="C4" sqref="C4:F4"/>
    </sheetView>
  </sheetViews>
  <sheetFormatPr defaultColWidth="9" defaultRowHeight="14.25" outlineLevelRow="7"/>
  <cols>
    <col min="1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10" width="10" customWidth="1"/>
    <col min="11" max="11" width="11.1416666666667" customWidth="1"/>
    <col min="12" max="13" width="10.6666666666667" customWidth="1"/>
  </cols>
  <sheetData>
    <row r="1" ht="29.25" spans="1:13">
      <c r="A1" s="3" t="s">
        <v>313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291</v>
      </c>
      <c r="B2" s="5" t="s">
        <v>296</v>
      </c>
      <c r="C2" s="5" t="s">
        <v>292</v>
      </c>
      <c r="D2" s="5" t="s">
        <v>293</v>
      </c>
      <c r="E2" s="5" t="s">
        <v>294</v>
      </c>
      <c r="F2" s="5" t="s">
        <v>295</v>
      </c>
      <c r="G2" s="4" t="s">
        <v>314</v>
      </c>
      <c r="H2" s="4"/>
      <c r="I2" s="4" t="s">
        <v>315</v>
      </c>
      <c r="J2" s="4"/>
      <c r="K2" s="6" t="s">
        <v>316</v>
      </c>
      <c r="L2" s="50" t="s">
        <v>317</v>
      </c>
      <c r="M2" s="22" t="s">
        <v>318</v>
      </c>
    </row>
    <row r="3" s="1" customFormat="1" ht="16.5" spans="1:13">
      <c r="A3" s="4"/>
      <c r="B3" s="7"/>
      <c r="C3" s="7"/>
      <c r="D3" s="7"/>
      <c r="E3" s="7"/>
      <c r="F3" s="7"/>
      <c r="G3" s="4" t="s">
        <v>319</v>
      </c>
      <c r="H3" s="4" t="s">
        <v>320</v>
      </c>
      <c r="I3" s="4" t="s">
        <v>319</v>
      </c>
      <c r="J3" s="4" t="s">
        <v>320</v>
      </c>
      <c r="K3" s="8"/>
      <c r="L3" s="51"/>
      <c r="M3" s="23"/>
    </row>
    <row r="4" ht="42.75" spans="1:13">
      <c r="A4" s="9">
        <v>1</v>
      </c>
      <c r="B4" s="10"/>
      <c r="C4" s="10" t="s">
        <v>307</v>
      </c>
      <c r="D4" s="11" t="s">
        <v>308</v>
      </c>
      <c r="E4" s="11" t="s">
        <v>117</v>
      </c>
      <c r="F4" s="11" t="s">
        <v>63</v>
      </c>
      <c r="G4" s="48">
        <v>0.01</v>
      </c>
      <c r="H4" s="14">
        <v>0.01</v>
      </c>
      <c r="I4" s="52">
        <v>0.005</v>
      </c>
      <c r="J4" s="52">
        <v>0.005</v>
      </c>
      <c r="K4" s="14" t="s">
        <v>321</v>
      </c>
      <c r="L4" s="10" t="s">
        <v>67</v>
      </c>
      <c r="M4" s="10" t="s">
        <v>309</v>
      </c>
    </row>
    <row r="5" spans="1:13">
      <c r="A5" s="9"/>
      <c r="B5" s="10"/>
      <c r="C5" s="10"/>
      <c r="D5" s="11"/>
      <c r="E5" s="11"/>
      <c r="F5" s="11"/>
      <c r="G5" s="48"/>
      <c r="H5" s="48"/>
      <c r="I5" s="52"/>
      <c r="J5" s="52"/>
      <c r="K5" s="14"/>
      <c r="L5" s="10"/>
      <c r="M5" s="10"/>
    </row>
    <row r="6" spans="1:13">
      <c r="A6" s="9"/>
      <c r="B6" s="10"/>
      <c r="C6" s="10"/>
      <c r="D6" s="11"/>
      <c r="E6" s="11"/>
      <c r="F6" s="11"/>
      <c r="G6" s="48"/>
      <c r="H6" s="48"/>
      <c r="I6" s="52"/>
      <c r="J6" s="52"/>
      <c r="K6" s="14"/>
      <c r="L6" s="10"/>
      <c r="M6" s="10"/>
    </row>
    <row r="7" s="2" customFormat="1" ht="18.75" spans="1:13">
      <c r="A7" s="16" t="s">
        <v>322</v>
      </c>
      <c r="B7" s="17"/>
      <c r="C7" s="17"/>
      <c r="D7" s="17"/>
      <c r="E7" s="18"/>
      <c r="F7" s="19"/>
      <c r="G7" s="27"/>
      <c r="H7" s="16" t="s">
        <v>311</v>
      </c>
      <c r="I7" s="17"/>
      <c r="J7" s="17"/>
      <c r="K7" s="18"/>
      <c r="L7" s="53"/>
      <c r="M7" s="24"/>
    </row>
    <row r="8" ht="16.5" spans="1:13">
      <c r="A8" s="49" t="s">
        <v>323</v>
      </c>
      <c r="B8" s="49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</row>
  </sheetData>
  <mergeCells count="17">
    <mergeCell ref="A1:M1"/>
    <mergeCell ref="G2:H2"/>
    <mergeCell ref="I2:J2"/>
    <mergeCell ref="A7:E7"/>
    <mergeCell ref="F7:G7"/>
    <mergeCell ref="H7:K7"/>
    <mergeCell ref="L7:M7"/>
    <mergeCell ref="A8:M8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6 M7:M1048576">
      <formula1>"YES,NO"</formula1>
    </dataValidation>
  </dataValidations>
  <pageMargins left="0.751388888888889" right="0.751388888888889" top="1" bottom="1" header="0.5" footer="0.5"/>
  <pageSetup paperSize="9" scale="8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9"/>
  <sheetViews>
    <sheetView view="pageBreakPreview" zoomScale="110" zoomScaleNormal="100" workbookViewId="0">
      <selection activeCell="C4" sqref="C4:F7"/>
    </sheetView>
  </sheetViews>
  <sheetFormatPr defaultColWidth="9" defaultRowHeight="14.25"/>
  <cols>
    <col min="1" max="2" width="8.6666666666666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7.5" customWidth="1"/>
    <col min="8" max="9" width="6.33333333333333" customWidth="1"/>
    <col min="10" max="20" width="8.16666666666667" customWidth="1"/>
    <col min="21" max="21" width="7.83333333333333" customWidth="1"/>
    <col min="22" max="22" width="7" customWidth="1"/>
    <col min="23" max="23" width="8.5" customWidth="1"/>
  </cols>
  <sheetData>
    <row r="1" ht="29.25" spans="1:23">
      <c r="A1" s="3" t="s">
        <v>324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325</v>
      </c>
      <c r="B2" s="5" t="s">
        <v>296</v>
      </c>
      <c r="C2" s="5" t="s">
        <v>292</v>
      </c>
      <c r="D2" s="5" t="s">
        <v>293</v>
      </c>
      <c r="E2" s="5" t="s">
        <v>294</v>
      </c>
      <c r="F2" s="5" t="s">
        <v>295</v>
      </c>
      <c r="G2" s="35" t="s">
        <v>326</v>
      </c>
      <c r="H2" s="36"/>
      <c r="I2" s="45"/>
      <c r="J2" s="35" t="s">
        <v>327</v>
      </c>
      <c r="K2" s="36"/>
      <c r="L2" s="45"/>
      <c r="M2" s="35" t="s">
        <v>328</v>
      </c>
      <c r="N2" s="36"/>
      <c r="O2" s="45"/>
      <c r="P2" s="35" t="s">
        <v>329</v>
      </c>
      <c r="Q2" s="36"/>
      <c r="R2" s="45"/>
      <c r="S2" s="36" t="s">
        <v>330</v>
      </c>
      <c r="T2" s="36"/>
      <c r="U2" s="45"/>
      <c r="V2" s="29" t="s">
        <v>331</v>
      </c>
      <c r="W2" s="29" t="s">
        <v>305</v>
      </c>
    </row>
    <row r="3" s="1" customFormat="1" ht="16.5" spans="1:23">
      <c r="A3" s="7"/>
      <c r="B3" s="37"/>
      <c r="C3" s="37"/>
      <c r="D3" s="37"/>
      <c r="E3" s="37"/>
      <c r="F3" s="37"/>
      <c r="G3" s="4" t="s">
        <v>332</v>
      </c>
      <c r="H3" s="4" t="s">
        <v>68</v>
      </c>
      <c r="I3" s="4" t="s">
        <v>296</v>
      </c>
      <c r="J3" s="4" t="s">
        <v>332</v>
      </c>
      <c r="K3" s="4" t="s">
        <v>68</v>
      </c>
      <c r="L3" s="4" t="s">
        <v>296</v>
      </c>
      <c r="M3" s="4" t="s">
        <v>332</v>
      </c>
      <c r="N3" s="4" t="s">
        <v>68</v>
      </c>
      <c r="O3" s="4" t="s">
        <v>296</v>
      </c>
      <c r="P3" s="4" t="s">
        <v>332</v>
      </c>
      <c r="Q3" s="4" t="s">
        <v>68</v>
      </c>
      <c r="R3" s="4" t="s">
        <v>296</v>
      </c>
      <c r="S3" s="4" t="s">
        <v>332</v>
      </c>
      <c r="T3" s="4" t="s">
        <v>68</v>
      </c>
      <c r="U3" s="4" t="s">
        <v>296</v>
      </c>
      <c r="V3" s="47"/>
      <c r="W3" s="47"/>
    </row>
    <row r="4" ht="71.25" spans="1:23">
      <c r="A4" s="38" t="s">
        <v>333</v>
      </c>
      <c r="B4" s="38"/>
      <c r="C4" s="38" t="s">
        <v>307</v>
      </c>
      <c r="D4" s="39" t="s">
        <v>308</v>
      </c>
      <c r="E4" s="38" t="s">
        <v>117</v>
      </c>
      <c r="F4" s="38" t="s">
        <v>63</v>
      </c>
      <c r="G4" s="40" t="s">
        <v>334</v>
      </c>
      <c r="H4" s="40" t="s">
        <v>335</v>
      </c>
      <c r="I4" s="25"/>
      <c r="J4" s="26" t="s">
        <v>336</v>
      </c>
      <c r="K4" s="25" t="s">
        <v>337</v>
      </c>
      <c r="L4" s="26" t="s">
        <v>338</v>
      </c>
      <c r="M4" s="46" t="s">
        <v>339</v>
      </c>
      <c r="N4" s="46" t="s">
        <v>340</v>
      </c>
      <c r="O4" s="26" t="s">
        <v>338</v>
      </c>
      <c r="P4" s="26" t="s">
        <v>341</v>
      </c>
      <c r="Q4" s="25" t="s">
        <v>342</v>
      </c>
      <c r="R4" s="26" t="s">
        <v>343</v>
      </c>
      <c r="S4" s="26" t="s">
        <v>344</v>
      </c>
      <c r="T4" s="25" t="s">
        <v>345</v>
      </c>
      <c r="U4" s="25" t="s">
        <v>346</v>
      </c>
      <c r="V4" s="25" t="s">
        <v>95</v>
      </c>
      <c r="W4" s="25" t="s">
        <v>309</v>
      </c>
    </row>
    <row r="5" ht="16.5" spans="1:23">
      <c r="A5" s="41"/>
      <c r="B5" s="41"/>
      <c r="C5" s="41"/>
      <c r="D5" s="42" t="s">
        <v>308</v>
      </c>
      <c r="E5" s="41" t="s">
        <v>117</v>
      </c>
      <c r="F5" s="41" t="s">
        <v>63</v>
      </c>
      <c r="G5" s="35" t="s">
        <v>347</v>
      </c>
      <c r="H5" s="36"/>
      <c r="I5" s="45"/>
      <c r="J5" s="35" t="s">
        <v>348</v>
      </c>
      <c r="K5" s="36"/>
      <c r="L5" s="45"/>
      <c r="M5" s="35" t="s">
        <v>349</v>
      </c>
      <c r="N5" s="36"/>
      <c r="O5" s="45"/>
      <c r="P5" s="35" t="s">
        <v>350</v>
      </c>
      <c r="Q5" s="36"/>
      <c r="R5" s="45"/>
      <c r="S5" s="36" t="s">
        <v>351</v>
      </c>
      <c r="T5" s="36"/>
      <c r="U5" s="45"/>
      <c r="V5" s="10"/>
      <c r="W5" s="25"/>
    </row>
    <row r="6" ht="16.5" spans="1:23">
      <c r="A6" s="41"/>
      <c r="B6" s="41"/>
      <c r="C6" s="41"/>
      <c r="D6" s="42" t="s">
        <v>308</v>
      </c>
      <c r="E6" s="41" t="s">
        <v>117</v>
      </c>
      <c r="F6" s="41" t="s">
        <v>63</v>
      </c>
      <c r="G6" s="4" t="s">
        <v>332</v>
      </c>
      <c r="H6" s="4" t="s">
        <v>68</v>
      </c>
      <c r="I6" s="4" t="s">
        <v>296</v>
      </c>
      <c r="J6" s="4" t="s">
        <v>332</v>
      </c>
      <c r="K6" s="4" t="s">
        <v>68</v>
      </c>
      <c r="L6" s="4" t="s">
        <v>296</v>
      </c>
      <c r="M6" s="4" t="s">
        <v>332</v>
      </c>
      <c r="N6" s="4" t="s">
        <v>68</v>
      </c>
      <c r="O6" s="4" t="s">
        <v>296</v>
      </c>
      <c r="P6" s="4" t="s">
        <v>332</v>
      </c>
      <c r="Q6" s="4" t="s">
        <v>68</v>
      </c>
      <c r="R6" s="4" t="s">
        <v>296</v>
      </c>
      <c r="S6" s="4" t="s">
        <v>332</v>
      </c>
      <c r="T6" s="4" t="s">
        <v>68</v>
      </c>
      <c r="U6" s="4" t="s">
        <v>296</v>
      </c>
      <c r="V6" s="10"/>
      <c r="W6" s="25"/>
    </row>
    <row r="7" ht="57" customHeight="1" spans="1:23">
      <c r="A7" s="43"/>
      <c r="B7" s="43"/>
      <c r="C7" s="43"/>
      <c r="D7" s="44" t="s">
        <v>308</v>
      </c>
      <c r="E7" s="43" t="s">
        <v>117</v>
      </c>
      <c r="F7" s="43" t="s">
        <v>63</v>
      </c>
      <c r="G7" s="11" t="s">
        <v>352</v>
      </c>
      <c r="H7" s="10" t="s">
        <v>353</v>
      </c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25" t="s">
        <v>95</v>
      </c>
      <c r="W7" s="25" t="s">
        <v>309</v>
      </c>
    </row>
    <row r="8" s="2" customFormat="1" ht="18.75" spans="1:23">
      <c r="A8" s="16" t="s">
        <v>322</v>
      </c>
      <c r="B8" s="17"/>
      <c r="C8" s="17"/>
      <c r="D8" s="17"/>
      <c r="E8" s="18"/>
      <c r="F8" s="19"/>
      <c r="G8" s="27"/>
      <c r="H8" s="34"/>
      <c r="I8" s="34"/>
      <c r="J8" s="16" t="s">
        <v>311</v>
      </c>
      <c r="K8" s="17"/>
      <c r="L8" s="17"/>
      <c r="M8" s="17"/>
      <c r="N8" s="17"/>
      <c r="O8" s="17"/>
      <c r="P8" s="17"/>
      <c r="Q8" s="17"/>
      <c r="R8" s="17"/>
      <c r="S8" s="17"/>
      <c r="T8" s="17"/>
      <c r="U8" s="18"/>
      <c r="V8" s="17"/>
      <c r="W8" s="24"/>
    </row>
    <row r="9" ht="16.5" spans="1:23">
      <c r="A9" s="20" t="s">
        <v>354</v>
      </c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</row>
  </sheetData>
  <mergeCells count="29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8:E8"/>
    <mergeCell ref="F8:G8"/>
    <mergeCell ref="J8:U8"/>
    <mergeCell ref="A9:W9"/>
    <mergeCell ref="A2:A3"/>
    <mergeCell ref="A4:A7"/>
    <mergeCell ref="B2:B3"/>
    <mergeCell ref="B4:B7"/>
    <mergeCell ref="C2:C3"/>
    <mergeCell ref="C4:C7"/>
    <mergeCell ref="D2:D3"/>
    <mergeCell ref="D4:D7"/>
    <mergeCell ref="E2:E3"/>
    <mergeCell ref="E4:E7"/>
    <mergeCell ref="F2:F3"/>
    <mergeCell ref="F4:F7"/>
    <mergeCell ref="V2:V3"/>
    <mergeCell ref="W2:W3"/>
  </mergeCells>
  <dataValidations count="1">
    <dataValidation type="list" allowBlank="1" showInputMessage="1" showErrorMessage="1" sqref="W1 W7 W4:W6 W8:W1048576">
      <formula1>"YES,NO"</formula1>
    </dataValidation>
  </dataValidations>
  <pageMargins left="0.751388888888889" right="0.751388888888889" top="1" bottom="1" header="0.5" footer="0.5"/>
  <pageSetup paperSize="9" scale="60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zoomScale="125" zoomScaleNormal="125" workbookViewId="0">
      <selection activeCell="E11" sqref="E11:G11"/>
    </sheetView>
  </sheetViews>
  <sheetFormatPr defaultColWidth="9" defaultRowHeight="14.25"/>
  <cols>
    <col min="1" max="1" width="9.375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9.25" spans="1:14">
      <c r="A1" s="3" t="s">
        <v>355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20" customHeight="1" spans="1:14">
      <c r="A2" s="28" t="s">
        <v>356</v>
      </c>
      <c r="B2" s="29" t="s">
        <v>292</v>
      </c>
      <c r="C2" s="29" t="s">
        <v>293</v>
      </c>
      <c r="D2" s="29" t="s">
        <v>294</v>
      </c>
      <c r="E2" s="29" t="s">
        <v>295</v>
      </c>
      <c r="F2" s="29" t="s">
        <v>296</v>
      </c>
      <c r="G2" s="28" t="s">
        <v>357</v>
      </c>
      <c r="H2" s="28" t="s">
        <v>358</v>
      </c>
      <c r="I2" s="28" t="s">
        <v>359</v>
      </c>
      <c r="J2" s="28" t="s">
        <v>358</v>
      </c>
      <c r="K2" s="28" t="s">
        <v>360</v>
      </c>
      <c r="L2" s="28" t="s">
        <v>358</v>
      </c>
      <c r="M2" s="29" t="s">
        <v>331</v>
      </c>
      <c r="N2" s="29" t="s">
        <v>305</v>
      </c>
    </row>
    <row r="3" spans="1:14">
      <c r="A3" s="30"/>
      <c r="B3" s="10"/>
      <c r="C3" s="10"/>
      <c r="D3" s="10"/>
      <c r="E3" s="10"/>
      <c r="F3" s="10"/>
      <c r="G3" s="10"/>
      <c r="H3" s="10"/>
      <c r="I3" s="33"/>
      <c r="J3" s="10"/>
      <c r="K3" s="10"/>
      <c r="L3" s="10"/>
      <c r="M3" s="10"/>
      <c r="N3" s="10"/>
    </row>
    <row r="4" ht="16.5" spans="1:14">
      <c r="A4" s="31" t="s">
        <v>356</v>
      </c>
      <c r="B4" s="32" t="s">
        <v>361</v>
      </c>
      <c r="C4" s="32" t="s">
        <v>332</v>
      </c>
      <c r="D4" s="32" t="s">
        <v>294</v>
      </c>
      <c r="E4" s="29" t="s">
        <v>295</v>
      </c>
      <c r="F4" s="29" t="s">
        <v>296</v>
      </c>
      <c r="G4" s="28" t="s">
        <v>357</v>
      </c>
      <c r="H4" s="28" t="s">
        <v>358</v>
      </c>
      <c r="I4" s="28" t="s">
        <v>359</v>
      </c>
      <c r="J4" s="28" t="s">
        <v>358</v>
      </c>
      <c r="K4" s="28" t="s">
        <v>360</v>
      </c>
      <c r="L4" s="28" t="s">
        <v>358</v>
      </c>
      <c r="M4" s="29" t="s">
        <v>331</v>
      </c>
      <c r="N4" s="29" t="s">
        <v>305</v>
      </c>
    </row>
    <row r="5" spans="1:14">
      <c r="A5" s="30"/>
      <c r="B5" s="10"/>
      <c r="C5" s="10"/>
      <c r="D5" s="10"/>
      <c r="E5" s="10"/>
      <c r="F5" s="10"/>
      <c r="G5" s="33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6" t="s">
        <v>362</v>
      </c>
      <c r="B11" s="17"/>
      <c r="C11" s="17"/>
      <c r="D11" s="18"/>
      <c r="E11" s="19"/>
      <c r="F11" s="34"/>
      <c r="G11" s="27"/>
      <c r="H11" s="34"/>
      <c r="I11" s="16" t="s">
        <v>311</v>
      </c>
      <c r="J11" s="17"/>
      <c r="K11" s="17"/>
      <c r="L11" s="17"/>
      <c r="M11" s="17"/>
      <c r="N11" s="24"/>
    </row>
    <row r="12" ht="16.5" spans="1:14">
      <c r="A12" s="20" t="s">
        <v>363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1388888888889" right="0.751388888888889" top="1" bottom="1" header="0.5" footer="0.5"/>
  <pageSetup paperSize="9" scale="7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"/>
  <sheetViews>
    <sheetView zoomScale="125" zoomScaleNormal="125" workbookViewId="0">
      <selection activeCell="D5" sqref="D5"/>
    </sheetView>
  </sheetViews>
  <sheetFormatPr defaultColWidth="9" defaultRowHeight="14.25"/>
  <cols>
    <col min="1" max="1" width="10.9" customWidth="1"/>
    <col min="2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11.6666666666667" customWidth="1"/>
    <col min="8" max="9" width="14" customWidth="1"/>
    <col min="10" max="10" width="11.5" customWidth="1"/>
  </cols>
  <sheetData>
    <row r="1" ht="29.25" spans="1:10">
      <c r="A1" s="3" t="s">
        <v>364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325</v>
      </c>
      <c r="B2" s="5" t="s">
        <v>296</v>
      </c>
      <c r="C2" s="5" t="s">
        <v>292</v>
      </c>
      <c r="D2" s="5" t="s">
        <v>293</v>
      </c>
      <c r="E2" s="5" t="s">
        <v>294</v>
      </c>
      <c r="F2" s="5" t="s">
        <v>295</v>
      </c>
      <c r="G2" s="4" t="s">
        <v>365</v>
      </c>
      <c r="H2" s="4" t="s">
        <v>366</v>
      </c>
      <c r="I2" s="4" t="s">
        <v>367</v>
      </c>
      <c r="J2" s="4" t="s">
        <v>368</v>
      </c>
      <c r="K2" s="5" t="s">
        <v>331</v>
      </c>
      <c r="L2" s="5" t="s">
        <v>305</v>
      </c>
    </row>
    <row r="3" ht="42.75" spans="1:12">
      <c r="A3" s="25" t="s">
        <v>333</v>
      </c>
      <c r="B3" s="25"/>
      <c r="C3" s="10" t="s">
        <v>307</v>
      </c>
      <c r="D3" s="11" t="s">
        <v>308</v>
      </c>
      <c r="E3" s="11" t="s">
        <v>117</v>
      </c>
      <c r="F3" s="11" t="s">
        <v>63</v>
      </c>
      <c r="G3" s="26" t="s">
        <v>369</v>
      </c>
      <c r="H3" s="25" t="s">
        <v>370</v>
      </c>
      <c r="I3" s="25"/>
      <c r="J3" s="10"/>
      <c r="K3" s="10"/>
      <c r="L3" s="10" t="s">
        <v>309</v>
      </c>
    </row>
    <row r="4" spans="1:12">
      <c r="A4" s="25"/>
      <c r="B4" s="25"/>
      <c r="C4" s="10"/>
      <c r="D4" s="11"/>
      <c r="E4" s="11"/>
      <c r="F4" s="11"/>
      <c r="G4" s="26"/>
      <c r="H4" s="25"/>
      <c r="I4" s="25"/>
      <c r="J4" s="10"/>
      <c r="K4" s="10"/>
      <c r="L4" s="10" t="s">
        <v>309</v>
      </c>
    </row>
    <row r="5" spans="1:12">
      <c r="A5" s="25"/>
      <c r="B5" s="25"/>
      <c r="C5" s="10"/>
      <c r="D5" s="11"/>
      <c r="E5" s="11"/>
      <c r="F5" s="11"/>
      <c r="G5" s="26"/>
      <c r="H5" s="25"/>
      <c r="I5" s="25"/>
      <c r="J5" s="9"/>
      <c r="K5" s="9"/>
      <c r="L5" s="10" t="s">
        <v>309</v>
      </c>
    </row>
    <row r="6" spans="1:1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="2" customFormat="1" ht="18.75" spans="1:12">
      <c r="A8" s="16" t="s">
        <v>371</v>
      </c>
      <c r="B8" s="17"/>
      <c r="C8" s="17"/>
      <c r="D8" s="17"/>
      <c r="E8" s="18"/>
      <c r="F8" s="19"/>
      <c r="G8" s="27"/>
      <c r="H8" s="16" t="s">
        <v>311</v>
      </c>
      <c r="I8" s="17"/>
      <c r="J8" s="17"/>
      <c r="K8" s="17"/>
      <c r="L8" s="24"/>
    </row>
    <row r="9" ht="16.5" spans="1:12">
      <c r="A9" s="20" t="s">
        <v>372</v>
      </c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</row>
  </sheetData>
  <mergeCells count="5">
    <mergeCell ref="A1:J1"/>
    <mergeCell ref="A8:E8"/>
    <mergeCell ref="F8:G8"/>
    <mergeCell ref="H8:J8"/>
    <mergeCell ref="A9:L9"/>
  </mergeCells>
  <dataValidations count="1">
    <dataValidation type="list" allowBlank="1" showInputMessage="1" showErrorMessage="1" sqref="L5 L3:L4 L6:L9">
      <formula1>"YES,NO"</formula1>
    </dataValidation>
  </dataValidations>
  <pageMargins left="0.751388888888889" right="0.751388888888889" top="1" bottom="1" header="0.5" footer="0.5"/>
  <pageSetup paperSize="9" scale="90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"/>
  <sheetViews>
    <sheetView zoomScale="125" zoomScaleNormal="125" workbookViewId="0">
      <selection activeCell="F7" sqref="F7"/>
    </sheetView>
  </sheetViews>
  <sheetFormatPr defaultColWidth="9" defaultRowHeight="14.25"/>
  <cols>
    <col min="1" max="1" width="7" customWidth="1"/>
    <col min="2" max="2" width="10" customWidth="1"/>
    <col min="3" max="3" width="16.1666666666667" customWidth="1"/>
    <col min="4" max="4" width="12.1666666666667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9.25" spans="1:9">
      <c r="A1" s="3" t="s">
        <v>373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291</v>
      </c>
      <c r="B2" s="5" t="s">
        <v>296</v>
      </c>
      <c r="C2" s="5" t="s">
        <v>332</v>
      </c>
      <c r="D2" s="5" t="s">
        <v>294</v>
      </c>
      <c r="E2" s="5" t="s">
        <v>295</v>
      </c>
      <c r="F2" s="4" t="s">
        <v>374</v>
      </c>
      <c r="G2" s="4" t="s">
        <v>315</v>
      </c>
      <c r="H2" s="6" t="s">
        <v>316</v>
      </c>
      <c r="I2" s="22" t="s">
        <v>318</v>
      </c>
    </row>
    <row r="3" s="1" customFormat="1" ht="16.5" spans="1:9">
      <c r="A3" s="4"/>
      <c r="B3" s="7"/>
      <c r="C3" s="7"/>
      <c r="D3" s="7"/>
      <c r="E3" s="7"/>
      <c r="F3" s="4" t="s">
        <v>375</v>
      </c>
      <c r="G3" s="4" t="s">
        <v>319</v>
      </c>
      <c r="H3" s="8"/>
      <c r="I3" s="23"/>
    </row>
    <row r="4" spans="1:9">
      <c r="A4" s="9"/>
      <c r="B4" s="9"/>
      <c r="C4" s="10"/>
      <c r="D4" s="10"/>
      <c r="E4" s="11"/>
      <c r="F4" s="12"/>
      <c r="G4" s="13"/>
      <c r="H4" s="12"/>
      <c r="I4" s="10"/>
    </row>
    <row r="5" spans="1:9">
      <c r="A5" s="9"/>
      <c r="B5" s="9"/>
      <c r="C5" s="10"/>
      <c r="D5" s="10"/>
      <c r="E5" s="11"/>
      <c r="F5" s="12"/>
      <c r="G5" s="13"/>
      <c r="H5" s="12"/>
      <c r="I5" s="10"/>
    </row>
    <row r="6" spans="1:9">
      <c r="A6" s="9"/>
      <c r="B6" s="9"/>
      <c r="C6" s="10"/>
      <c r="D6" s="10"/>
      <c r="E6" s="11"/>
      <c r="F6" s="14"/>
      <c r="G6" s="13"/>
      <c r="H6" s="14"/>
      <c r="I6" s="10"/>
    </row>
    <row r="7" spans="1:9">
      <c r="A7" s="9"/>
      <c r="B7" s="9"/>
      <c r="C7" s="10"/>
      <c r="D7" s="10"/>
      <c r="E7" s="11"/>
      <c r="F7" s="13"/>
      <c r="G7" s="13"/>
      <c r="H7" s="14"/>
      <c r="I7" s="10"/>
    </row>
    <row r="8" spans="1:9">
      <c r="A8" s="9"/>
      <c r="B8" s="9"/>
      <c r="C8" s="10"/>
      <c r="D8" s="10"/>
      <c r="E8" s="11"/>
      <c r="F8" s="15"/>
      <c r="G8" s="13"/>
      <c r="H8" s="12"/>
      <c r="I8" s="10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="2" customFormat="1" ht="18.75" spans="1:9">
      <c r="A11" s="16" t="s">
        <v>371</v>
      </c>
      <c r="B11" s="17"/>
      <c r="C11" s="17"/>
      <c r="D11" s="18"/>
      <c r="E11" s="19"/>
      <c r="F11" s="16" t="s">
        <v>311</v>
      </c>
      <c r="G11" s="17"/>
      <c r="H11" s="18"/>
      <c r="I11" s="24"/>
    </row>
    <row r="12" ht="16.5" spans="1:9">
      <c r="A12" s="20" t="s">
        <v>376</v>
      </c>
      <c r="B12" s="20"/>
      <c r="C12" s="21"/>
      <c r="D12" s="21"/>
      <c r="E12" s="21"/>
      <c r="F12" s="21"/>
      <c r="G12" s="21"/>
      <c r="H12" s="21"/>
      <c r="I12" s="21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1:I5 I6:I8 I9:I1048576">
      <formula1>"YES,NO"</formula1>
    </dataValidation>
  </dataValidations>
  <pageMargins left="0.751388888888889" right="0.751388888888889" top="1" bottom="1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付汝亮</cp:lastModifiedBy>
  <dcterms:created xsi:type="dcterms:W3CDTF">2020-03-11T01:34:00Z</dcterms:created>
  <dcterms:modified xsi:type="dcterms:W3CDTF">2022-11-29T11:49:16Z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9A76448B09AA4BF58667FC667EC195F4</vt:lpwstr>
  </property>
</Properties>
</file>