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<sst xmlns="http://schemas.openxmlformats.org/spreadsheetml/2006/main" count="163" uniqueCount="87">
  <si>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</si>
  <si>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</si>
  <si>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</si>
  <si>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</si>
  <si>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</si>
  <si>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</si>
  <si>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</si>
  <si>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</si>
  <si>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</si>
  <si>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</si>
  <si>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</si>
  <si>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</si>
  <si>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</si>
  <si>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</si>
  <si>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</si>
  <si>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</si>
  <si>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</si>
  <si>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</si>
  <si>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</si>
  <si>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TAMMCL81833</t>
  </si>
  <si>
    <t>品名</t>
  </si>
  <si>
    <t>男式徒步长裤</t>
  </si>
  <si>
    <t>生产工厂</t>
  </si>
  <si>
    <t>腾圣-珲春盛达宇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</si>
  <si>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</si>
  <si>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</si>
  <si>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</si>
  <si>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</si>
  <si>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</si>
  <si>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</si>
  <si>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</si>
  <si>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</si>
  <si>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</si>
  <si>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r>
      <rPr>
        <sz val="11"/>
        <color indexed="8"/>
        <rFont val="宋体"/>
        <charset val="134"/>
      </rPr>
      <t>X</t>
    </r>
    <r>
      <rPr>
        <sz val="12"/>
        <rFont val="宋体"/>
        <charset val="134"/>
      </rPr>
      <t>XXXL</t>
    </r>
  </si>
  <si>
    <t>165/80B</t>
  </si>
  <si>
    <t>170/84B</t>
  </si>
  <si>
    <t>175/88B</t>
  </si>
  <si>
    <t>180/92B</t>
  </si>
  <si>
    <t>185/96B</t>
  </si>
  <si>
    <t>190/100B</t>
  </si>
  <si>
    <r>
      <rPr>
        <sz val="11"/>
        <rFont val="宋体"/>
        <charset val="134"/>
      </rPr>
      <t>195</t>
    </r>
    <r>
      <rPr>
        <sz val="11"/>
        <rFont val="宋体"/>
        <charset val="134"/>
      </rPr>
      <t>/104B</t>
    </r>
  </si>
  <si>
    <t>洗前</t>
  </si>
  <si>
    <t>洗后</t>
  </si>
  <si>
    <t>裤外侧长</t>
  </si>
  <si>
    <t>0</t>
  </si>
  <si>
    <t>-0.6</t>
  </si>
  <si>
    <t>内裆长</t>
  </si>
  <si>
    <t>0.5</t>
  </si>
  <si>
    <t>-0.5</t>
  </si>
  <si>
    <t>腰围 平量</t>
  </si>
  <si>
    <t>-1</t>
  </si>
  <si>
    <t>臀围</t>
  </si>
  <si>
    <t>腿围/2</t>
  </si>
  <si>
    <t>-0.3</t>
  </si>
  <si>
    <t>膝围/2</t>
  </si>
  <si>
    <t>脚口/2</t>
  </si>
  <si>
    <t>前裆长 含腰</t>
  </si>
  <si>
    <t>后裆长 含腰</t>
  </si>
  <si>
    <t>问题点：</t>
  </si>
  <si>
    <t>1，后中裤袢要注意平行宽窄一致。</t>
  </si>
  <si>
    <t>6，清理干净内外线毛脏污。</t>
  </si>
  <si>
    <t>2，注意保证腰头方正，扣件要牢固。</t>
  </si>
  <si>
    <t>7，口袋省位尖不能出窝。</t>
  </si>
  <si>
    <t>3，保证对称部位左右高低一致。</t>
  </si>
  <si>
    <t>4，保证规格洗前洗后在误差范围内。</t>
  </si>
  <si>
    <t>5，左右腿熨烫要一致，熨烫平整不能出死折。</t>
  </si>
  <si>
    <t>备注：</t>
  </si>
  <si>
    <t xml:space="preserve">     初期请洗测2-3件，有问题的另加测量数量。</t>
  </si>
  <si>
    <t>验货时间：11-27</t>
  </si>
  <si>
    <t>跟单QC:周苑</t>
  </si>
  <si>
    <t>工厂负责人：吴云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</si>
  <si>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</si>
  <si>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</si>
  <si>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</si>
  <si>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</si>
  <si>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</si>
  <si>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</si>
  <si>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</si>
  <si>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</si>
  <si>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腰围 拉量</t>
  </si>
  <si>
    <t>脚口/2（平量）</t>
  </si>
  <si>
    <t>脚口/2（拉量）</t>
  </si>
  <si>
    <t xml:space="preserve">     中期请洗测齐色各2件，有问题的另加测量数量。</t>
  </si>
  <si>
    <t>验货时间：</t>
  </si>
  <si>
    <t>跟单QC:</t>
  </si>
  <si>
    <t>工厂负责人：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</si>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</sst>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1"/>
      <color rgb="FFFF0000"/>
      <name val="仿宋_GB2312"/>
      <charset val="134"/>
    </font>
    <font>
      <b/>
      <sz val="11"/>
      <color rgb="FFFF0000"/>
      <name val="仿宋_GB2312"/>
      <charset val="134"/>
    </font>
    <font>
      <sz val="10"/>
      <name val="微软雅黑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16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5" borderId="19" applyNumberFormat="0" applyAlignment="0" applyProtection="0">
      <alignment vertical="center"/>
    </xf>
    <xf numFmtId="0" fontId="31" fillId="15" borderId="15" applyNumberFormat="0" applyAlignment="0" applyProtection="0">
      <alignment vertical="center"/>
    </xf>
    <xf numFmtId="0" fontId="32" fillId="16" borderId="20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7" fillId="0" borderId="0">
      <alignment vertical="center"/>
    </xf>
    <xf numFmtId="0" fontId="4" fillId="0" borderId="0">
      <alignment vertical="center"/>
    </xf>
  </cellStyleXfs>
  <cellXfs count="91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3" xfId="54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8" fillId="0" borderId="4" xfId="53" applyNumberFormat="1" applyFont="1" applyFill="1" applyBorder="1" applyAlignment="1">
      <alignment horizontal="center"/>
    </xf>
    <xf numFmtId="0" fontId="7" fillId="0" borderId="4" xfId="39" applyFont="1" applyFill="1" applyBorder="1" applyAlignment="1">
      <alignment horizontal="center" vertical="center"/>
    </xf>
    <xf numFmtId="0" fontId="8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8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176" fontId="9" fillId="0" borderId="4" xfId="0" applyNumberFormat="1" applyFont="1" applyFill="1" applyBorder="1" applyAlignment="1">
      <alignment horizontal="center"/>
    </xf>
    <xf numFmtId="176" fontId="3" fillId="0" borderId="4" xfId="0" applyNumberFormat="1" applyFont="1" applyFill="1" applyBorder="1" applyAlignment="1">
      <alignment horizontal="center"/>
    </xf>
    <xf numFmtId="176" fontId="9" fillId="3" borderId="4" xfId="0" applyNumberFormat="1" applyFont="1" applyFill="1" applyBorder="1" applyAlignment="1">
      <alignment horizontal="center"/>
    </xf>
    <xf numFmtId="176" fontId="7" fillId="0" borderId="4" xfId="0" applyNumberFormat="1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/>
    </xf>
    <xf numFmtId="176" fontId="7" fillId="3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76" fontId="8" fillId="0" borderId="4" xfId="0" applyNumberFormat="1" applyFont="1" applyFill="1" applyBorder="1" applyAlignment="1">
      <alignment horizontal="center"/>
    </xf>
    <xf numFmtId="176" fontId="10" fillId="0" borderId="4" xfId="0" applyNumberFormat="1" applyFont="1" applyFill="1" applyBorder="1" applyAlignment="1">
      <alignment horizontal="center"/>
    </xf>
    <xf numFmtId="176" fontId="8" fillId="3" borderId="4" xfId="0" applyNumberFormat="1" applyFont="1" applyFill="1" applyBorder="1" applyAlignment="1">
      <alignment horizontal="center"/>
    </xf>
    <xf numFmtId="176" fontId="11" fillId="0" borderId="4" xfId="0" applyNumberFormat="1" applyFont="1" applyFill="1" applyBorder="1" applyAlignment="1">
      <alignment horizontal="center"/>
    </xf>
    <xf numFmtId="176" fontId="12" fillId="0" borderId="4" xfId="0" applyNumberFormat="1" applyFont="1" applyFill="1" applyBorder="1" applyAlignment="1">
      <alignment horizontal="center"/>
    </xf>
    <xf numFmtId="176" fontId="13" fillId="0" borderId="4" xfId="0" applyNumberFormat="1" applyFont="1" applyFill="1" applyBorder="1" applyAlignment="1">
      <alignment horizontal="center"/>
    </xf>
    <xf numFmtId="176" fontId="12" fillId="3" borderId="4" xfId="0" applyNumberFormat="1" applyFont="1" applyFill="1" applyBorder="1" applyAlignment="1">
      <alignment horizontal="center"/>
    </xf>
    <xf numFmtId="0" fontId="6" fillId="0" borderId="9" xfId="54" applyFont="1" applyFill="1" applyBorder="1" applyAlignment="1">
      <alignment horizontal="left"/>
    </xf>
    <xf numFmtId="0" fontId="6" fillId="0" borderId="10" xfId="54" applyFont="1" applyFill="1" applyBorder="1" applyAlignment="1">
      <alignment horizontal="left"/>
    </xf>
    <xf numFmtId="0" fontId="6" fillId="0" borderId="11" xfId="54" applyFont="1" applyFill="1" applyBorder="1" applyAlignment="1">
      <alignment horizontal="left"/>
    </xf>
    <xf numFmtId="0" fontId="14" fillId="0" borderId="9" xfId="54" applyFont="1" applyFill="1" applyBorder="1" applyAlignment="1">
      <alignment horizontal="left"/>
    </xf>
    <xf numFmtId="0" fontId="14" fillId="0" borderId="10" xfId="54" applyFont="1" applyFill="1" applyBorder="1" applyAlignment="1">
      <alignment horizontal="left"/>
    </xf>
    <xf numFmtId="0" fontId="14" fillId="0" borderId="11" xfId="54" applyFont="1" applyFill="1" applyBorder="1" applyAlignment="1">
      <alignment horizontal="left"/>
    </xf>
    <xf numFmtId="49" fontId="2" fillId="2" borderId="12" xfId="53" applyNumberFormat="1" applyFont="1" applyFill="1" applyBorder="1" applyAlignment="1">
      <alignment horizontal="left" vertical="center"/>
    </xf>
    <xf numFmtId="49" fontId="2" fillId="2" borderId="10" xfId="53" applyNumberFormat="1" applyFont="1" applyFill="1" applyBorder="1" applyAlignment="1">
      <alignment horizontal="left" vertical="center"/>
    </xf>
    <xf numFmtId="49" fontId="2" fillId="2" borderId="13" xfId="53" applyNumberFormat="1" applyFont="1" applyFill="1" applyBorder="1" applyAlignment="1">
      <alignment horizontal="left" vertical="center"/>
    </xf>
    <xf numFmtId="49" fontId="1" fillId="2" borderId="12" xfId="53" applyNumberFormat="1" applyFont="1" applyFill="1" applyBorder="1" applyAlignment="1">
      <alignment horizontal="left" vertical="center"/>
    </xf>
    <xf numFmtId="49" fontId="1" fillId="2" borderId="10" xfId="53" applyNumberFormat="1" applyFont="1" applyFill="1" applyBorder="1" applyAlignment="1">
      <alignment horizontal="left" vertical="center"/>
    </xf>
    <xf numFmtId="49" fontId="1" fillId="2" borderId="13" xfId="53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/>
    <xf numFmtId="0" fontId="16" fillId="0" borderId="4" xfId="0" applyFont="1" applyBorder="1"/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4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5" fillId="0" borderId="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7" xfId="0" applyFont="1" applyBorder="1"/>
    <xf numFmtId="0" fontId="0" fillId="0" borderId="7" xfId="0" applyBorder="1"/>
    <xf numFmtId="0" fontId="0" fillId="0" borderId="8" xfId="0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86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86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70" t="s">
        <v>0</v>
      </c>
      <c r="C2" s="71"/>
      <c r="D2" s="71"/>
      <c r="E2" s="71"/>
      <c r="F2" s="71"/>
      <c r="G2" s="71"/>
      <c r="H2" s="71"/>
      <c r="I2" s="86"/>
    </row>
    <row r="3" ht="28" customHeight="1" spans="2:9">
      <c r="B3" s="72"/>
      <c r="C3" s="73"/>
      <c r="D3" s="74" t="s">
        <v>1</v>
      </c>
      <c r="E3" s="75"/>
      <c r="F3" s="76" t="s">
        <v>2</v>
      </c>
      <c r="G3" s="77"/>
      <c r="H3" s="74" t="s">
        <v>3</v>
      </c>
      <c r="I3" s="87"/>
    </row>
    <row r="4" ht="28" customHeight="1" spans="2:9">
      <c r="B4" s="72" t="s">
        <v>4</v>
      </c>
      <c r="C4" s="73" t="s">
        <v>5</v>
      </c>
      <c r="D4" s="73" t="s">
        <v>6</v>
      </c>
      <c r="E4" s="73" t="s">
        <v>7</v>
      </c>
      <c r="F4" s="78" t="s">
        <v>6</v>
      </c>
      <c r="G4" s="78" t="s">
        <v>7</v>
      </c>
      <c r="H4" s="73" t="s">
        <v>6</v>
      </c>
      <c r="I4" s="88" t="s">
        <v>7</v>
      </c>
    </row>
    <row r="5" ht="28" customHeight="1" spans="2:9">
      <c r="B5" s="79" t="s">
        <v>8</v>
      </c>
      <c r="C5" s="80">
        <v>13</v>
      </c>
      <c r="D5" s="80">
        <v>0</v>
      </c>
      <c r="E5" s="80">
        <v>1</v>
      </c>
      <c r="F5" s="81">
        <v>0</v>
      </c>
      <c r="G5" s="81">
        <v>1</v>
      </c>
      <c r="H5" s="80">
        <v>1</v>
      </c>
      <c r="I5" s="89">
        <v>2</v>
      </c>
    </row>
    <row r="6" ht="28" customHeight="1" spans="2:9">
      <c r="B6" s="79" t="s">
        <v>9</v>
      </c>
      <c r="C6" s="80">
        <v>20</v>
      </c>
      <c r="D6" s="80">
        <v>0</v>
      </c>
      <c r="E6" s="80">
        <v>1</v>
      </c>
      <c r="F6" s="81">
        <v>1</v>
      </c>
      <c r="G6" s="81">
        <v>2</v>
      </c>
      <c r="H6" s="80">
        <v>2</v>
      </c>
      <c r="I6" s="89">
        <v>3</v>
      </c>
    </row>
    <row r="7" ht="28" customHeight="1" spans="2:9">
      <c r="B7" s="79" t="s">
        <v>10</v>
      </c>
      <c r="C7" s="80">
        <v>32</v>
      </c>
      <c r="D7" s="80">
        <v>0</v>
      </c>
      <c r="E7" s="80">
        <v>1</v>
      </c>
      <c r="F7" s="81">
        <v>2</v>
      </c>
      <c r="G7" s="81">
        <v>3</v>
      </c>
      <c r="H7" s="80">
        <v>3</v>
      </c>
      <c r="I7" s="89">
        <v>4</v>
      </c>
    </row>
    <row r="8" ht="28" customHeight="1" spans="2:9">
      <c r="B8" s="79" t="s">
        <v>11</v>
      </c>
      <c r="C8" s="80">
        <v>50</v>
      </c>
      <c r="D8" s="80">
        <v>1</v>
      </c>
      <c r="E8" s="80">
        <v>2</v>
      </c>
      <c r="F8" s="81">
        <v>3</v>
      </c>
      <c r="G8" s="81">
        <v>4</v>
      </c>
      <c r="H8" s="80">
        <v>5</v>
      </c>
      <c r="I8" s="89">
        <v>6</v>
      </c>
    </row>
    <row r="9" ht="28" customHeight="1" spans="2:9">
      <c r="B9" s="79" t="s">
        <v>12</v>
      </c>
      <c r="C9" s="80">
        <v>80</v>
      </c>
      <c r="D9" s="80">
        <v>2</v>
      </c>
      <c r="E9" s="80">
        <v>3</v>
      </c>
      <c r="F9" s="81">
        <v>5</v>
      </c>
      <c r="G9" s="81">
        <v>6</v>
      </c>
      <c r="H9" s="80">
        <v>7</v>
      </c>
      <c r="I9" s="89">
        <v>8</v>
      </c>
    </row>
    <row r="10" ht="28" customHeight="1" spans="2:9">
      <c r="B10" s="79" t="s">
        <v>13</v>
      </c>
      <c r="C10" s="80">
        <v>125</v>
      </c>
      <c r="D10" s="80">
        <v>3</v>
      </c>
      <c r="E10" s="80">
        <v>4</v>
      </c>
      <c r="F10" s="81">
        <v>7</v>
      </c>
      <c r="G10" s="81">
        <v>8</v>
      </c>
      <c r="H10" s="80">
        <v>10</v>
      </c>
      <c r="I10" s="89">
        <v>11</v>
      </c>
    </row>
    <row r="11" ht="28" customHeight="1" spans="2:9">
      <c r="B11" s="79" t="s">
        <v>14</v>
      </c>
      <c r="C11" s="80">
        <v>200</v>
      </c>
      <c r="D11" s="80">
        <v>5</v>
      </c>
      <c r="E11" s="80">
        <v>6</v>
      </c>
      <c r="F11" s="81">
        <v>10</v>
      </c>
      <c r="G11" s="81">
        <v>11</v>
      </c>
      <c r="H11" s="80">
        <v>14</v>
      </c>
      <c r="I11" s="89">
        <v>15</v>
      </c>
    </row>
    <row r="12" ht="28" customHeight="1" spans="2:9">
      <c r="B12" s="82" t="s">
        <v>15</v>
      </c>
      <c r="C12" s="83">
        <v>315</v>
      </c>
      <c r="D12" s="83">
        <v>7</v>
      </c>
      <c r="E12" s="83">
        <v>8</v>
      </c>
      <c r="F12" s="84">
        <v>14</v>
      </c>
      <c r="G12" s="84">
        <v>15</v>
      </c>
      <c r="H12" s="83">
        <v>21</v>
      </c>
      <c r="I12" s="90">
        <v>22</v>
      </c>
    </row>
    <row r="14" spans="2:4">
      <c r="B14" s="85" t="s">
        <v>16</v>
      </c>
      <c r="C14" s="85"/>
      <c r="D14" s="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J17" sqref="J17:O17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2.8" style="1" customWidth="1"/>
    <col min="11" max="11" width="12.3" style="1" customWidth="1"/>
    <col min="12" max="12" width="8.6" style="1" customWidth="1"/>
    <col min="13" max="13" width="8.3" style="1" customWidth="1"/>
    <col min="14" max="14" width="9.7" style="1" customWidth="1"/>
    <col min="15" max="15" width="9.8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4" t="s">
        <v>28</v>
      </c>
      <c r="D4" s="45" t="s">
        <v>29</v>
      </c>
      <c r="E4" s="46" t="s">
        <v>30</v>
      </c>
      <c r="F4" s="44" t="s">
        <v>31</v>
      </c>
      <c r="G4" s="44" t="s">
        <v>32</v>
      </c>
      <c r="H4" s="44" t="s">
        <v>33</v>
      </c>
      <c r="I4" s="28"/>
      <c r="J4" s="9" t="s">
        <v>30</v>
      </c>
      <c r="K4" s="9" t="s">
        <v>30</v>
      </c>
      <c r="L4" s="31"/>
      <c r="M4" s="31"/>
      <c r="N4" s="31"/>
      <c r="O4" s="32"/>
    </row>
    <row r="5" s="1" customFormat="1" ht="16" customHeight="1" spans="1:15">
      <c r="A5" s="7"/>
      <c r="B5" s="47" t="s">
        <v>34</v>
      </c>
      <c r="C5" s="47" t="s">
        <v>35</v>
      </c>
      <c r="D5" s="48" t="s">
        <v>36</v>
      </c>
      <c r="E5" s="49" t="s">
        <v>37</v>
      </c>
      <c r="F5" s="47" t="s">
        <v>38</v>
      </c>
      <c r="G5" s="47" t="s">
        <v>39</v>
      </c>
      <c r="H5" s="47" t="s">
        <v>40</v>
      </c>
      <c r="I5" s="28"/>
      <c r="J5" s="33" t="s">
        <v>41</v>
      </c>
      <c r="K5" s="33" t="s">
        <v>42</v>
      </c>
      <c r="L5" s="33"/>
      <c r="M5" s="33"/>
      <c r="N5" s="33"/>
      <c r="O5" s="34"/>
    </row>
    <row r="6" s="1" customFormat="1" ht="16" customHeight="1" spans="1:15">
      <c r="A6" s="50" t="s">
        <v>43</v>
      </c>
      <c r="B6" s="51">
        <f>C6-2.1</f>
        <v>98.8</v>
      </c>
      <c r="C6" s="51">
        <f>D6-2.1</f>
        <v>100.9</v>
      </c>
      <c r="D6" s="52">
        <v>103</v>
      </c>
      <c r="E6" s="53">
        <f t="shared" ref="E6:H6" si="0">D6+2.1</f>
        <v>105.1</v>
      </c>
      <c r="F6" s="51">
        <f t="shared" si="0"/>
        <v>107.2</v>
      </c>
      <c r="G6" s="51">
        <f t="shared" si="0"/>
        <v>109.3</v>
      </c>
      <c r="H6" s="51">
        <f t="shared" si="0"/>
        <v>111.4</v>
      </c>
      <c r="I6" s="28"/>
      <c r="J6" s="37" t="s">
        <v>44</v>
      </c>
      <c r="K6" s="37" t="s">
        <v>45</v>
      </c>
      <c r="L6" s="35"/>
      <c r="M6" s="35"/>
      <c r="N6" s="35"/>
      <c r="O6" s="36"/>
    </row>
    <row r="7" s="1" customFormat="1" ht="16" customHeight="1" spans="1:15">
      <c r="A7" s="50" t="s">
        <v>46</v>
      </c>
      <c r="B7" s="51">
        <f>C7-1.5</f>
        <v>71</v>
      </c>
      <c r="C7" s="51">
        <f>D7-1.5</f>
        <v>72.5</v>
      </c>
      <c r="D7" s="52">
        <v>74</v>
      </c>
      <c r="E7" s="53">
        <f t="shared" ref="E7:H7" si="1">D7+1.5</f>
        <v>75.5</v>
      </c>
      <c r="F7" s="51">
        <f t="shared" si="1"/>
        <v>77</v>
      </c>
      <c r="G7" s="51">
        <f t="shared" si="1"/>
        <v>78.5</v>
      </c>
      <c r="H7" s="51">
        <f t="shared" si="1"/>
        <v>80</v>
      </c>
      <c r="I7" s="28"/>
      <c r="J7" s="37" t="s">
        <v>47</v>
      </c>
      <c r="K7" s="37" t="s">
        <v>48</v>
      </c>
      <c r="L7" s="37"/>
      <c r="M7" s="37"/>
      <c r="N7" s="37"/>
      <c r="O7" s="38"/>
    </row>
    <row r="8" s="1" customFormat="1" ht="16" customHeight="1" spans="1:15">
      <c r="A8" s="50" t="s">
        <v>49</v>
      </c>
      <c r="B8" s="51">
        <f>C8-4</f>
        <v>76</v>
      </c>
      <c r="C8" s="51">
        <f>D8-4</f>
        <v>80</v>
      </c>
      <c r="D8" s="54">
        <v>84</v>
      </c>
      <c r="E8" s="53">
        <f>D8+4</f>
        <v>88</v>
      </c>
      <c r="F8" s="51">
        <f>E8+5</f>
        <v>93</v>
      </c>
      <c r="G8" s="51">
        <f>F8+6</f>
        <v>99</v>
      </c>
      <c r="H8" s="51">
        <f>G8+6</f>
        <v>105</v>
      </c>
      <c r="I8" s="28"/>
      <c r="J8" s="37" t="s">
        <v>44</v>
      </c>
      <c r="K8" s="37" t="s">
        <v>50</v>
      </c>
      <c r="L8" s="37"/>
      <c r="M8" s="37"/>
      <c r="N8" s="37"/>
      <c r="O8" s="38"/>
    </row>
    <row r="9" s="1" customFormat="1" ht="16" customHeight="1" spans="1:15">
      <c r="A9" s="50" t="s">
        <v>51</v>
      </c>
      <c r="B9" s="55">
        <f>C9-3.6</f>
        <v>98.8</v>
      </c>
      <c r="C9" s="55">
        <f>D9-3.6</f>
        <v>102.4</v>
      </c>
      <c r="D9" s="56">
        <v>106</v>
      </c>
      <c r="E9" s="57">
        <f>D9+4</f>
        <v>110</v>
      </c>
      <c r="F9" s="55">
        <f t="shared" ref="F9:H9" si="2">E9+4</f>
        <v>114</v>
      </c>
      <c r="G9" s="55">
        <f t="shared" si="2"/>
        <v>118</v>
      </c>
      <c r="H9" s="55">
        <f t="shared" si="2"/>
        <v>122</v>
      </c>
      <c r="I9" s="28"/>
      <c r="J9" s="37" t="s">
        <v>50</v>
      </c>
      <c r="K9" s="37" t="s">
        <v>50</v>
      </c>
      <c r="L9" s="35"/>
      <c r="M9" s="35"/>
      <c r="N9" s="35"/>
      <c r="O9" s="36"/>
    </row>
    <row r="10" s="1" customFormat="1" ht="16" customHeight="1" spans="1:15">
      <c r="A10" s="50" t="s">
        <v>52</v>
      </c>
      <c r="B10" s="51">
        <f>C10-2.3/2</f>
        <v>29.7</v>
      </c>
      <c r="C10" s="51">
        <f>D10-2.3/2</f>
        <v>30.85</v>
      </c>
      <c r="D10" s="54">
        <v>32</v>
      </c>
      <c r="E10" s="53">
        <f t="shared" ref="E10:H10" si="3">D10+2.6/2</f>
        <v>33.3</v>
      </c>
      <c r="F10" s="51">
        <f t="shared" si="3"/>
        <v>34.6</v>
      </c>
      <c r="G10" s="51">
        <f t="shared" si="3"/>
        <v>35.9</v>
      </c>
      <c r="H10" s="51">
        <f t="shared" si="3"/>
        <v>37.2</v>
      </c>
      <c r="I10" s="28"/>
      <c r="J10" s="37" t="s">
        <v>53</v>
      </c>
      <c r="K10" s="37" t="s">
        <v>53</v>
      </c>
      <c r="L10" s="35"/>
      <c r="M10" s="35"/>
      <c r="N10" s="35"/>
      <c r="O10" s="36"/>
    </row>
    <row r="11" s="1" customFormat="1" ht="16" customHeight="1" spans="1:15">
      <c r="A11" s="50" t="s">
        <v>54</v>
      </c>
      <c r="B11" s="51">
        <f>C11-0.7</f>
        <v>21.1</v>
      </c>
      <c r="C11" s="51">
        <f>D11-0.7</f>
        <v>21.8</v>
      </c>
      <c r="D11" s="54">
        <v>22.5</v>
      </c>
      <c r="E11" s="53">
        <f>D11+0.7</f>
        <v>23.2</v>
      </c>
      <c r="F11" s="51">
        <f>E11+0.7</f>
        <v>23.9</v>
      </c>
      <c r="G11" s="51">
        <f>F11+0.9</f>
        <v>24.8</v>
      </c>
      <c r="H11" s="51">
        <f>G11+0.9</f>
        <v>25.7</v>
      </c>
      <c r="I11" s="28"/>
      <c r="J11" s="37" t="s">
        <v>48</v>
      </c>
      <c r="K11" s="37" t="s">
        <v>48</v>
      </c>
      <c r="L11" s="35"/>
      <c r="M11" s="35"/>
      <c r="N11" s="35"/>
      <c r="O11" s="36"/>
    </row>
    <row r="12" s="1" customFormat="1" ht="16" customHeight="1" spans="1:15">
      <c r="A12" s="50" t="s">
        <v>55</v>
      </c>
      <c r="B12" s="51">
        <f>C12-0.5</f>
        <v>19</v>
      </c>
      <c r="C12" s="51">
        <f>D12-0.5</f>
        <v>19.5</v>
      </c>
      <c r="D12" s="54">
        <v>20</v>
      </c>
      <c r="E12" s="53">
        <f>D12+0.5</f>
        <v>20.5</v>
      </c>
      <c r="F12" s="51">
        <f>E12+0.5</f>
        <v>21</v>
      </c>
      <c r="G12" s="51">
        <f>F12+0.7</f>
        <v>21.7</v>
      </c>
      <c r="H12" s="51">
        <f>G12+0.7</f>
        <v>22.4</v>
      </c>
      <c r="I12" s="28"/>
      <c r="J12" s="37" t="s">
        <v>48</v>
      </c>
      <c r="K12" s="37" t="s">
        <v>48</v>
      </c>
      <c r="L12" s="35"/>
      <c r="M12" s="35"/>
      <c r="N12" s="35"/>
      <c r="O12" s="36"/>
    </row>
    <row r="13" s="1" customFormat="1" ht="16" customHeight="1" spans="1:15">
      <c r="A13" s="50" t="s">
        <v>56</v>
      </c>
      <c r="B13" s="51">
        <f>C13-0.7</f>
        <v>27.7</v>
      </c>
      <c r="C13" s="51">
        <f>D13-0.6</f>
        <v>28.4</v>
      </c>
      <c r="D13" s="54">
        <v>29</v>
      </c>
      <c r="E13" s="53">
        <f>D13+0.6</f>
        <v>29.6</v>
      </c>
      <c r="F13" s="51">
        <f>E13+0.7</f>
        <v>30.3</v>
      </c>
      <c r="G13" s="51">
        <f>F13+0.6</f>
        <v>30.9</v>
      </c>
      <c r="H13" s="51">
        <f>G13+0.7</f>
        <v>31.6</v>
      </c>
      <c r="I13" s="28"/>
      <c r="J13" s="37" t="s">
        <v>44</v>
      </c>
      <c r="K13" s="37" t="s">
        <v>44</v>
      </c>
      <c r="L13" s="35"/>
      <c r="M13" s="35"/>
      <c r="N13" s="35"/>
      <c r="O13" s="36"/>
    </row>
    <row r="14" s="1" customFormat="1" ht="16" customHeight="1" spans="1:15">
      <c r="A14" s="50" t="s">
        <v>57</v>
      </c>
      <c r="B14" s="51">
        <f>C14-0.9</f>
        <v>41.2</v>
      </c>
      <c r="C14" s="51">
        <f>D14-0.9</f>
        <v>42.1</v>
      </c>
      <c r="D14" s="54">
        <v>43</v>
      </c>
      <c r="E14" s="53">
        <f t="shared" ref="E14:H14" si="4">D14+1.1</f>
        <v>44.1</v>
      </c>
      <c r="F14" s="51">
        <f t="shared" si="4"/>
        <v>45.2</v>
      </c>
      <c r="G14" s="51">
        <f t="shared" si="4"/>
        <v>46.3</v>
      </c>
      <c r="H14" s="51">
        <f t="shared" si="4"/>
        <v>47.4</v>
      </c>
      <c r="I14" s="28"/>
      <c r="J14" s="37" t="s">
        <v>44</v>
      </c>
      <c r="K14" s="37" t="s">
        <v>45</v>
      </c>
      <c r="L14" s="35"/>
      <c r="M14" s="35"/>
      <c r="N14" s="35"/>
      <c r="O14" s="36"/>
    </row>
    <row r="15" s="1" customFormat="1" ht="16" customHeight="1" spans="1:15">
      <c r="A15" s="58" t="s">
        <v>58</v>
      </c>
      <c r="B15" s="59"/>
      <c r="C15" s="59"/>
      <c r="D15" s="59"/>
      <c r="E15" s="59"/>
      <c r="F15" s="59"/>
      <c r="G15" s="59"/>
      <c r="H15" s="60"/>
      <c r="I15" s="28"/>
      <c r="J15" s="64"/>
      <c r="K15" s="65"/>
      <c r="L15" s="65"/>
      <c r="M15" s="65"/>
      <c r="N15" s="65"/>
      <c r="O15" s="66"/>
    </row>
    <row r="16" s="1" customFormat="1" ht="16" customHeight="1" spans="1:15">
      <c r="A16" s="61" t="s">
        <v>59</v>
      </c>
      <c r="B16" s="62"/>
      <c r="C16" s="62"/>
      <c r="D16" s="62"/>
      <c r="E16" s="62"/>
      <c r="F16" s="62"/>
      <c r="G16" s="62"/>
      <c r="H16" s="63"/>
      <c r="I16" s="28"/>
      <c r="J16" s="67" t="s">
        <v>60</v>
      </c>
      <c r="K16" s="68"/>
      <c r="L16" s="68"/>
      <c r="M16" s="68"/>
      <c r="N16" s="68"/>
      <c r="O16" s="69"/>
    </row>
    <row r="17" s="1" customFormat="1" ht="16" customHeight="1" spans="1:15">
      <c r="A17" s="61" t="s">
        <v>61</v>
      </c>
      <c r="B17" s="62"/>
      <c r="C17" s="62"/>
      <c r="D17" s="62"/>
      <c r="E17" s="62"/>
      <c r="F17" s="62"/>
      <c r="G17" s="62"/>
      <c r="H17" s="63"/>
      <c r="I17" s="28"/>
      <c r="J17" s="67" t="s">
        <v>62</v>
      </c>
      <c r="K17" s="68"/>
      <c r="L17" s="68"/>
      <c r="M17" s="68"/>
      <c r="N17" s="68"/>
      <c r="O17" s="69"/>
    </row>
    <row r="18" s="1" customFormat="1" ht="16" customHeight="1" spans="1:15">
      <c r="A18" s="61" t="s">
        <v>63</v>
      </c>
      <c r="B18" s="62"/>
      <c r="C18" s="62"/>
      <c r="D18" s="62"/>
      <c r="E18" s="62"/>
      <c r="F18" s="62"/>
      <c r="G18" s="62"/>
      <c r="H18" s="63"/>
      <c r="I18" s="28"/>
      <c r="J18" s="67"/>
      <c r="K18" s="68"/>
      <c r="L18" s="68"/>
      <c r="M18" s="68"/>
      <c r="N18" s="68"/>
      <c r="O18" s="69"/>
    </row>
    <row r="19" s="1" customFormat="1" ht="16" customHeight="1" spans="1:15">
      <c r="A19" s="61" t="s">
        <v>64</v>
      </c>
      <c r="B19" s="62"/>
      <c r="C19" s="62"/>
      <c r="D19" s="62"/>
      <c r="E19" s="62"/>
      <c r="F19" s="62"/>
      <c r="G19" s="62"/>
      <c r="H19" s="63"/>
      <c r="I19" s="28"/>
      <c r="J19" s="67"/>
      <c r="K19" s="68"/>
      <c r="L19" s="68"/>
      <c r="M19" s="68"/>
      <c r="N19" s="68"/>
      <c r="O19" s="69"/>
    </row>
    <row r="20" s="1" customFormat="1" ht="16" customHeight="1" spans="1:15">
      <c r="A20" s="61" t="s">
        <v>65</v>
      </c>
      <c r="B20" s="62"/>
      <c r="C20" s="62"/>
      <c r="D20" s="62"/>
      <c r="E20" s="62"/>
      <c r="F20" s="62"/>
      <c r="G20" s="62"/>
      <c r="H20" s="63"/>
      <c r="I20" s="39"/>
      <c r="J20" s="67"/>
      <c r="K20" s="68"/>
      <c r="L20" s="68"/>
      <c r="M20" s="68"/>
      <c r="N20" s="68"/>
      <c r="O20" s="69"/>
    </row>
    <row r="21" s="1" customFormat="1" ht="15.6" spans="1:15">
      <c r="A21" s="23" t="s">
        <v>66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.6" spans="1:15">
      <c r="A22" s="1" t="s">
        <v>67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="1" customFormat="1" ht="15.6" spans="1:14">
      <c r="A23" s="24"/>
      <c r="B23" s="24"/>
      <c r="C23" s="24"/>
      <c r="D23" s="24"/>
      <c r="E23" s="24"/>
      <c r="F23" s="24"/>
      <c r="G23" s="24"/>
      <c r="H23" s="24"/>
      <c r="I23" s="24"/>
      <c r="J23" s="23" t="s">
        <v>68</v>
      </c>
      <c r="K23" s="43"/>
      <c r="L23" s="23" t="s">
        <v>69</v>
      </c>
      <c r="M23" s="23"/>
      <c r="N23" s="23" t="s">
        <v>70</v>
      </c>
    </row>
  </sheetData>
  <mergeCells count="19">
    <mergeCell ref="A1:O1"/>
    <mergeCell ref="B2:C2"/>
    <mergeCell ref="E2:H2"/>
    <mergeCell ref="K2:O2"/>
    <mergeCell ref="B3:H3"/>
    <mergeCell ref="J3:O3"/>
    <mergeCell ref="A15:H15"/>
    <mergeCell ref="J15:O15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" sqref="$A2:$XFD1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5"/>
      <c r="J2" s="26" t="s">
        <v>22</v>
      </c>
      <c r="K2" s="5"/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71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1" t="s">
        <v>72</v>
      </c>
      <c r="C5" s="11" t="s">
        <v>73</v>
      </c>
      <c r="D5" s="11" t="s">
        <v>74</v>
      </c>
      <c r="E5" s="11" t="s">
        <v>75</v>
      </c>
      <c r="F5" s="11" t="s">
        <v>76</v>
      </c>
      <c r="G5" s="11" t="s">
        <v>77</v>
      </c>
      <c r="H5" s="11" t="s">
        <v>78</v>
      </c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2" t="s">
        <v>43</v>
      </c>
      <c r="B6" s="13"/>
      <c r="C6" s="13"/>
      <c r="D6" s="13"/>
      <c r="E6" s="13"/>
      <c r="F6" s="13"/>
      <c r="G6" s="13"/>
      <c r="H6" s="13"/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2" t="s">
        <v>46</v>
      </c>
      <c r="B7" s="13"/>
      <c r="C7" s="13"/>
      <c r="D7" s="13"/>
      <c r="E7" s="13"/>
      <c r="F7" s="13"/>
      <c r="G7" s="13"/>
      <c r="H7" s="13"/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2" t="s">
        <v>49</v>
      </c>
      <c r="B8" s="13"/>
      <c r="C8" s="13"/>
      <c r="D8" s="13"/>
      <c r="E8" s="13"/>
      <c r="F8" s="13"/>
      <c r="G8" s="13"/>
      <c r="H8" s="13"/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2" t="s">
        <v>79</v>
      </c>
      <c r="B9" s="13"/>
      <c r="C9" s="13"/>
      <c r="D9" s="13"/>
      <c r="E9" s="13"/>
      <c r="F9" s="13"/>
      <c r="G9" s="13"/>
      <c r="H9" s="13"/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2" t="s">
        <v>51</v>
      </c>
      <c r="B10" s="13"/>
      <c r="C10" s="13"/>
      <c r="D10" s="13"/>
      <c r="E10" s="13"/>
      <c r="F10" s="13"/>
      <c r="G10" s="13"/>
      <c r="H10" s="13"/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4" t="s">
        <v>52</v>
      </c>
      <c r="B11" s="13"/>
      <c r="C11" s="13"/>
      <c r="D11" s="13"/>
      <c r="E11" s="13"/>
      <c r="F11" s="13"/>
      <c r="G11" s="13"/>
      <c r="H11" s="13"/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4" t="s">
        <v>54</v>
      </c>
      <c r="B12" s="13"/>
      <c r="C12" s="13"/>
      <c r="D12" s="13"/>
      <c r="E12" s="13"/>
      <c r="F12" s="13"/>
      <c r="G12" s="13"/>
      <c r="H12" s="13"/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5" t="s">
        <v>80</v>
      </c>
      <c r="B13" s="13"/>
      <c r="C13" s="13"/>
      <c r="D13" s="13"/>
      <c r="E13" s="13"/>
      <c r="F13" s="13"/>
      <c r="G13" s="13"/>
      <c r="H13" s="13"/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5" t="s">
        <v>81</v>
      </c>
      <c r="B14" s="13"/>
      <c r="C14" s="13"/>
      <c r="D14" s="13"/>
      <c r="E14" s="13"/>
      <c r="F14" s="13"/>
      <c r="G14" s="13"/>
      <c r="H14" s="13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5" t="s">
        <v>56</v>
      </c>
      <c r="B15" s="13"/>
      <c r="C15" s="13"/>
      <c r="D15" s="13"/>
      <c r="E15" s="13"/>
      <c r="F15" s="13"/>
      <c r="G15" s="13"/>
      <c r="H15" s="13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5" t="s">
        <v>57</v>
      </c>
      <c r="B16" s="16"/>
      <c r="C16" s="16"/>
      <c r="D16" s="16"/>
      <c r="E16" s="16"/>
      <c r="F16" s="16"/>
      <c r="G16" s="16"/>
      <c r="H16" s="16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18"/>
      <c r="C17" s="18"/>
      <c r="D17" s="18"/>
      <c r="E17" s="18"/>
      <c r="F17" s="18"/>
      <c r="G17" s="18"/>
      <c r="H17" s="18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3"/>
      <c r="C18" s="13"/>
      <c r="D18" s="19"/>
      <c r="E18" s="13"/>
      <c r="F18" s="13"/>
      <c r="G18" s="13"/>
      <c r="H18" s="13"/>
      <c r="I18" s="28"/>
      <c r="J18" s="35"/>
      <c r="K18" s="35"/>
      <c r="L18" s="35"/>
      <c r="M18" s="35"/>
      <c r="N18" s="35"/>
      <c r="O18" s="36"/>
    </row>
    <row r="19" s="1" customFormat="1" ht="16" customHeight="1" spans="1:15">
      <c r="A19" s="20"/>
      <c r="B19" s="21"/>
      <c r="C19" s="21"/>
      <c r="D19" s="22"/>
      <c r="E19" s="21"/>
      <c r="F19" s="21"/>
      <c r="G19" s="21"/>
      <c r="H19" s="21"/>
      <c r="I19" s="39"/>
      <c r="J19" s="40"/>
      <c r="K19" s="40"/>
      <c r="L19" s="41"/>
      <c r="M19" s="40"/>
      <c r="N19" s="40"/>
      <c r="O19" s="42"/>
    </row>
    <row r="20" s="1" customFormat="1" ht="15.6" spans="1:15">
      <c r="A20" s="23" t="s">
        <v>66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.6" spans="1:15">
      <c r="A21" s="1" t="s">
        <v>82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.6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83</v>
      </c>
      <c r="K22" s="43"/>
      <c r="L22" s="23" t="s">
        <v>84</v>
      </c>
      <c r="M22" s="23"/>
      <c r="N22" s="23" t="s">
        <v>85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H25" sqref="H25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5"/>
      <c r="J2" s="26" t="s">
        <v>22</v>
      </c>
      <c r="K2" s="5"/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71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1" t="s">
        <v>72</v>
      </c>
      <c r="C5" s="11" t="s">
        <v>73</v>
      </c>
      <c r="D5" s="11" t="s">
        <v>74</v>
      </c>
      <c r="E5" s="11" t="s">
        <v>75</v>
      </c>
      <c r="F5" s="11" t="s">
        <v>76</v>
      </c>
      <c r="G5" s="11" t="s">
        <v>77</v>
      </c>
      <c r="H5" s="11" t="s">
        <v>78</v>
      </c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2" t="s">
        <v>43</v>
      </c>
      <c r="B6" s="13"/>
      <c r="C6" s="13"/>
      <c r="D6" s="13"/>
      <c r="E6" s="13"/>
      <c r="F6" s="13"/>
      <c r="G6" s="13"/>
      <c r="H6" s="13"/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2" t="s">
        <v>46</v>
      </c>
      <c r="B7" s="13"/>
      <c r="C7" s="13"/>
      <c r="D7" s="13"/>
      <c r="E7" s="13"/>
      <c r="F7" s="13"/>
      <c r="G7" s="13"/>
      <c r="H7" s="13"/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2" t="s">
        <v>49</v>
      </c>
      <c r="B8" s="13"/>
      <c r="C8" s="13"/>
      <c r="D8" s="13"/>
      <c r="E8" s="13"/>
      <c r="F8" s="13"/>
      <c r="G8" s="13"/>
      <c r="H8" s="13"/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2" t="s">
        <v>79</v>
      </c>
      <c r="B9" s="13"/>
      <c r="C9" s="13"/>
      <c r="D9" s="13"/>
      <c r="E9" s="13"/>
      <c r="F9" s="13"/>
      <c r="G9" s="13"/>
      <c r="H9" s="13"/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2" t="s">
        <v>51</v>
      </c>
      <c r="B10" s="13"/>
      <c r="C10" s="13"/>
      <c r="D10" s="13"/>
      <c r="E10" s="13"/>
      <c r="F10" s="13"/>
      <c r="G10" s="13"/>
      <c r="H10" s="13"/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4" t="s">
        <v>52</v>
      </c>
      <c r="B11" s="13"/>
      <c r="C11" s="13"/>
      <c r="D11" s="13"/>
      <c r="E11" s="13"/>
      <c r="F11" s="13"/>
      <c r="G11" s="13"/>
      <c r="H11" s="13"/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4" t="s">
        <v>54</v>
      </c>
      <c r="B12" s="13"/>
      <c r="C12" s="13"/>
      <c r="D12" s="13"/>
      <c r="E12" s="13"/>
      <c r="F12" s="13"/>
      <c r="G12" s="13"/>
      <c r="H12" s="13"/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5" t="s">
        <v>80</v>
      </c>
      <c r="B13" s="13"/>
      <c r="C13" s="13"/>
      <c r="D13" s="13"/>
      <c r="E13" s="13"/>
      <c r="F13" s="13"/>
      <c r="G13" s="13"/>
      <c r="H13" s="13"/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5" t="s">
        <v>81</v>
      </c>
      <c r="B14" s="13"/>
      <c r="C14" s="13"/>
      <c r="D14" s="13"/>
      <c r="E14" s="13"/>
      <c r="F14" s="13"/>
      <c r="G14" s="13"/>
      <c r="H14" s="13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5" t="s">
        <v>56</v>
      </c>
      <c r="B15" s="13"/>
      <c r="C15" s="13"/>
      <c r="D15" s="13"/>
      <c r="E15" s="13"/>
      <c r="F15" s="13"/>
      <c r="G15" s="13"/>
      <c r="H15" s="13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5" t="s">
        <v>57</v>
      </c>
      <c r="B16" s="16"/>
      <c r="C16" s="16"/>
      <c r="D16" s="16"/>
      <c r="E16" s="16"/>
      <c r="F16" s="16"/>
      <c r="G16" s="16"/>
      <c r="H16" s="16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18"/>
      <c r="C17" s="18"/>
      <c r="D17" s="18"/>
      <c r="E17" s="18"/>
      <c r="F17" s="18"/>
      <c r="G17" s="18"/>
      <c r="H17" s="18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3"/>
      <c r="C18" s="13"/>
      <c r="D18" s="19"/>
      <c r="E18" s="13"/>
      <c r="F18" s="13"/>
      <c r="G18" s="13"/>
      <c r="H18" s="13"/>
      <c r="I18" s="28"/>
      <c r="J18" s="35"/>
      <c r="K18" s="35"/>
      <c r="L18" s="35"/>
      <c r="M18" s="35"/>
      <c r="N18" s="35"/>
      <c r="O18" s="36"/>
    </row>
    <row r="19" s="1" customFormat="1" ht="16" customHeight="1" spans="1:15">
      <c r="A19" s="20"/>
      <c r="B19" s="21"/>
      <c r="C19" s="21"/>
      <c r="D19" s="22"/>
      <c r="E19" s="21"/>
      <c r="F19" s="21"/>
      <c r="G19" s="21"/>
      <c r="H19" s="21"/>
      <c r="I19" s="39"/>
      <c r="J19" s="40"/>
      <c r="K19" s="40"/>
      <c r="L19" s="41"/>
      <c r="M19" s="40"/>
      <c r="N19" s="40"/>
      <c r="O19" s="42"/>
    </row>
    <row r="20" s="1" customFormat="1" ht="15.6" spans="1:15">
      <c r="A20" s="23" t="s">
        <v>66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.6" spans="1:15">
      <c r="A21" s="1" t="s">
        <v>86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.6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83</v>
      </c>
      <c r="K22" s="43"/>
      <c r="L22" s="23" t="s">
        <v>84</v>
      </c>
      <c r="M22" s="23"/>
      <c r="N22" s="23" t="s">
        <v>85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2022-11-28T07:40:13Z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