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588\11-26尾期第1批俄罗斯1006件\"/>
    </mc:Choice>
  </mc:AlternateContent>
  <xr:revisionPtr revIDLastSave="0" documentId="13_ncr:1_{561B2EF5-629B-451D-9F5B-11C4390EB65A}" xr6:coauthVersionLast="47" xr6:coauthVersionMax="47" xr10:uidLastSave="{00000000-0000-0000-0000-000000000000}"/>
  <bookViews>
    <workbookView xWindow="-120" yWindow="-120" windowWidth="20730" windowHeight="11160" tabRatio="830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G16" i="14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</calcChain>
</file>

<file path=xl/sharedStrings.xml><?xml version="1.0" encoding="utf-8"?>
<sst xmlns="http://schemas.openxmlformats.org/spreadsheetml/2006/main" count="915" uniqueCount="340">
  <si>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</si>
  <si>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</si>
  <si>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</si>
  <si>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</si>
  <si>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</si>
  <si>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</si>
  <si>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</si>
  <si>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</si>
  <si>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</si>
  <si>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</si>
  <si>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</si>
  <si>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</si>
  <si>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</si>
  <si>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</si>
  <si>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</si>
  <si>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</si>
  <si>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</si>
  <si>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</si>
  <si>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</si>
  <si>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</si>
  <si>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</si>
  <si>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</si>
  <si>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</si>
  <si>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</si>
  <si>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</si>
  <si>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</si>
  <si>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</si>
  <si>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</si>
  <si>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</si>
  <si>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</si>
  <si>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</si>
  <si>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</si>
  <si>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</si>
  <si>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</si>
  <si>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</si>
  <si>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</si>
  <si>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</si>
  <si>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</si>
  <si>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</si>
  <si>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</si>
  <si>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</si>
  <si>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</si>
  <si>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</si>
  <si>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</si>
  <si>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</si>
  <si>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</si>
  <si>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</si>
  <si>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</si>
  <si>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</si>
  <si>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</si>
  <si>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</si>
  <si>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</si>
  <si>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</si>
  <si>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</si>
  <si>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</si>
  <si>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</si>
  <si>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</si>
  <si>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</si>
  <si>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</si>
  <si>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</si>
  <si>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</si>
  <si>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</si>
  <si>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</si>
  <si>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</si>
  <si>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</si>
  <si>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</si>
  <si>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</si>
  <si>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</si>
  <si>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</si>
  <si>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</si>
  <si>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</si>
  <si>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</si>
  <si>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</si>
  <si>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</si>
  <si>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</si>
  <si>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</si>
  <si>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</si>
  <si>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</si>
  <si>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</si>
  <si>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</si>
  <si>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</si>
  <si>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</si>
  <si>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</si>
  <si>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</si>
  <si>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</si>
  <si>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</si>
  <si>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</si>
  <si>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</si>
  <si>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</si>
  <si>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</si>
  <si>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</si>
  <si>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</si>
  <si>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</si>
  <si>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</si>
  <si>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</si>
  <si>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</si>
  <si>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</si>
  <si>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</si>
  <si>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</si>
  <si>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</si>
  <si>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</si>
  <si>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</si>
  <si>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</si>
  <si>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</si>
  <si>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</si>
  <si>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</si>
  <si>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</si>
  <si>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</si>
  <si>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</si>
  <si>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</si>
  <si>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</si>
  <si>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</si>
  <si>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</si>
  <si>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</si>
  <si>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</si>
  <si>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</si>
  <si>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</si>
  <si>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</si>
  <si>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</si>
  <si>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</si>
  <si>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</si>
  <si>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</si>
  <si>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</si>
  <si>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</si>
  <si>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</si>
  <si>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</si>
  <si>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</si>
  <si>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</si>
  <si>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</si>
  <si>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</si>
  <si>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</si>
  <si>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</si>
  <si>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</si>
  <si>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</si>
  <si>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</si>
  <si>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</si>
  <si>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</si>
  <si>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</si>
  <si>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</si>
  <si>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源莱美</t>
  </si>
  <si>
    <t>TAJJAL82588</t>
  </si>
  <si>
    <t xml:space="preserve">11月30 </t>
  </si>
  <si>
    <t>首件检验报告</t>
  </si>
  <si>
    <t>女式短袖T恤</t>
  </si>
  <si>
    <t>裁剪完成数量</t>
  </si>
  <si>
    <t>5481件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</si>
  <si>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</si>
  <si>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</si>
  <si>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</si>
  <si>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</si>
  <si>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</si>
  <si>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</si>
  <si>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</si>
  <si>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</si>
  <si>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</si>
  <si>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</si>
  <si>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洗前/洗后</t>
  </si>
  <si>
    <t>150/80B</t>
  </si>
  <si>
    <t>155/84B</t>
  </si>
  <si>
    <t>160/88B</t>
  </si>
  <si>
    <t>165/92B</t>
  </si>
  <si>
    <t>170/96B</t>
  </si>
  <si>
    <t>175/100B</t>
  </si>
  <si>
    <t>2XL</t>
  </si>
  <si>
    <t>后中长</t>
  </si>
  <si>
    <t>-1.7</t>
  </si>
  <si>
    <t>-1.5</t>
  </si>
  <si>
    <t>-1</t>
  </si>
  <si>
    <t>-1.6</t>
  </si>
  <si>
    <t>胸围</t>
  </si>
  <si>
    <t>+0.4</t>
  </si>
  <si>
    <t>+1.8</t>
  </si>
  <si>
    <t>+1</t>
  </si>
  <si>
    <t>+2</t>
  </si>
  <si>
    <t>腰围</t>
  </si>
  <si>
    <t>摆围</t>
  </si>
  <si>
    <t>+0</t>
  </si>
  <si>
    <t>+0.6</t>
  </si>
  <si>
    <t>肩宽</t>
  </si>
  <si>
    <t>-0.5</t>
  </si>
  <si>
    <t>+0.5</t>
  </si>
  <si>
    <t>肩点短袖长</t>
  </si>
  <si>
    <t>-0.3</t>
  </si>
  <si>
    <t>0.3</t>
  </si>
  <si>
    <t>袖肥/2（参考值）</t>
  </si>
  <si>
    <t>-0.7</t>
  </si>
  <si>
    <t>-0.4</t>
  </si>
  <si>
    <t>短袖口/2</t>
  </si>
  <si>
    <t>+0.8</t>
  </si>
  <si>
    <t>+0.7</t>
  </si>
  <si>
    <t>+1.3</t>
  </si>
  <si>
    <t>圆领T恤前领宽</t>
  </si>
  <si>
    <t>圆领T恤前领深</t>
  </si>
  <si>
    <t>领高</t>
  </si>
  <si>
    <t>QC出货报告书</t>
  </si>
  <si>
    <t>产品名称</t>
  </si>
  <si>
    <t>合同日期</t>
  </si>
  <si>
    <t>11月30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</si>
  <si>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</si>
  <si>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</si>
  <si>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</si>
  <si>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</si>
  <si>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</si>
  <si>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</si>
  <si>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</si>
  <si>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</si>
  <si>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</si>
  <si>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</si>
  <si>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</si>
  <si>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</si>
  <si>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</si>
  <si>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</si>
  <si>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</si>
  <si>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</si>
  <si>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</si>
  <si>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</si>
  <si>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</si>
  <si>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</si>
  <si>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</si>
  <si>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</si>
  <si>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</si>
  <si>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</si>
  <si>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</si>
  <si>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</si>
  <si>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</si>
  <si>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</si>
  <si>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</si>
  <si>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</si>
  <si>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</si>
  <si>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</si>
  <si>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</si>
  <si>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</si>
  <si>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</si>
  <si>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</si>
  <si>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</si>
  <si>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</si>
  <si>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</si>
  <si>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</si>
  <si>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</si>
  <si>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</si>
  <si>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</si>
  <si>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</si>
  <si>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</si>
  <si>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</si>
  <si>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</si>
  <si>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</si>
  <si>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</si>
  <si>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</si>
  <si>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</si>
  <si>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</si>
  <si>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</si>
  <si>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</si>
  <si>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</si>
  <si>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</si>
  <si>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</si>
  <si>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</si>
  <si>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</si>
  <si>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</si>
  <si>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</si>
  <si>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玲草蓝</t>
  </si>
  <si>
    <t>YES</t>
  </si>
  <si>
    <t>白色</t>
  </si>
  <si>
    <t>薄滕紫</t>
  </si>
  <si>
    <t>高级灰</t>
  </si>
  <si>
    <t>TAJJAL81573</t>
  </si>
  <si>
    <t>黑色</t>
  </si>
  <si>
    <t>迷雾绿</t>
  </si>
  <si>
    <t>制表时间：2022年10月20日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</si>
  <si>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</si>
  <si>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</si>
  <si>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</si>
  <si>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</si>
  <si>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</si>
  <si>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</si>
  <si>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</si>
  <si>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</si>
  <si>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</si>
  <si>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</si>
  <si>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</si>
  <si>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</si>
  <si>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</si>
  <si>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</si>
  <si>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</si>
  <si>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</si>
  <si>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</si>
  <si>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</si>
  <si>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</si>
  <si>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</si>
  <si>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</si>
  <si>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</si>
  <si>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</si>
  <si>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</si>
  <si>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</si>
  <si>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</si>
  <si>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</si>
  <si>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</si>
  <si>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</si>
  <si>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</si>
  <si>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</si>
  <si>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</si>
  <si>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</si>
  <si>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</si>
  <si>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</si>
  <si>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</si>
  <si>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</si>
  <si>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</si>
  <si>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</si>
  <si>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</si>
  <si>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</si>
  <si>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</si>
  <si>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</si>
  <si>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</si>
  <si>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</si>
  <si>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</si>
  <si>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</si>
  <si>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</si>
  <si>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</si>
  <si>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</si>
  <si>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</si>
  <si>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</si>
  <si>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</si>
  <si>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</si>
  <si>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</si>
  <si>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</si>
  <si>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</si>
  <si>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</si>
  <si>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</si>
  <si>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</si>
  <si>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</si>
  <si>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</si>
  <si>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制表时间：2022年10月10日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</si>
  <si>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</si>
  <si>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TAJJAL82588</t>
    <phoneticPr fontId="34" type="noConversion"/>
  </si>
  <si>
    <t>女士短袖T恤</t>
    <phoneticPr fontId="34" type="noConversion"/>
  </si>
  <si>
    <t>中山源莱美</t>
    <phoneticPr fontId="34" type="noConversion"/>
  </si>
  <si>
    <t>俄罗斯</t>
    <phoneticPr fontId="34" type="noConversion"/>
  </si>
  <si>
    <t>②检验明细：齐色号抽验80件</t>
    <phoneticPr fontId="34" type="noConversion"/>
  </si>
  <si>
    <t>白色</t>
    <phoneticPr fontId="34" type="noConversion"/>
  </si>
  <si>
    <t>玲草蓝</t>
    <phoneticPr fontId="34" type="noConversion"/>
  </si>
  <si>
    <t>薄藤紫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</si>
</sst>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9" fillId="0" borderId="0">
      <alignment vertical="center"/>
    </xf>
    <xf numFmtId="0" fontId="19" fillId="0" borderId="0"/>
    <xf numFmtId="0" fontId="5" fillId="0" borderId="0">
      <alignment vertical="center"/>
    </xf>
  </cellStyleXfs>
  <cellXfs count="4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176" fontId="16" fillId="0" borderId="2" xfId="0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177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/>
    </xf>
    <xf numFmtId="177" fontId="17" fillId="3" borderId="2" xfId="1" applyNumberFormat="1" applyFont="1" applyFill="1" applyBorder="1" applyAlignment="1">
      <alignment horizontal="center"/>
    </xf>
    <xf numFmtId="177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2" fillId="3" borderId="11" xfId="3" applyFont="1" applyFill="1" applyBorder="1" applyAlignment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3" xfId="3" applyFont="1" applyFill="1" applyBorder="1" applyAlignment="1"/>
    <xf numFmtId="49" fontId="12" fillId="3" borderId="14" xfId="3" applyNumberFormat="1" applyFont="1" applyFill="1" applyBorder="1" applyAlignment="1">
      <alignment horizontal="center"/>
    </xf>
    <xf numFmtId="49" fontId="12" fillId="3" borderId="14" xfId="3" applyNumberFormat="1" applyFont="1" applyFill="1" applyBorder="1" applyAlignment="1">
      <alignment horizontal="right"/>
    </xf>
    <xf numFmtId="49" fontId="12" fillId="3" borderId="14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7" xfId="3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2" fillId="3" borderId="19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9" fillId="0" borderId="0" xfId="2" applyFill="1" applyBorder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ill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vertical="center"/>
    </xf>
    <xf numFmtId="0" fontId="21" fillId="0" borderId="22" xfId="2" applyFont="1" applyFill="1" applyBorder="1" applyAlignment="1">
      <alignment vertical="center"/>
    </xf>
    <xf numFmtId="0" fontId="21" fillId="0" borderId="23" xfId="2" applyFont="1" applyFill="1" applyBorder="1" applyAlignment="1">
      <alignment vertical="center"/>
    </xf>
    <xf numFmtId="0" fontId="21" fillId="0" borderId="24" xfId="2" applyFont="1" applyFill="1" applyBorder="1" applyAlignment="1">
      <alignment vertical="center"/>
    </xf>
    <xf numFmtId="0" fontId="21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right" vertical="center"/>
    </xf>
    <xf numFmtId="0" fontId="21" fillId="0" borderId="24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vertical="center"/>
    </xf>
    <xf numFmtId="0" fontId="21" fillId="0" borderId="26" xfId="2" applyFont="1" applyFill="1" applyBorder="1" applyAlignment="1">
      <alignment vertical="center"/>
    </xf>
    <xf numFmtId="0" fontId="9" fillId="0" borderId="26" xfId="2" applyFont="1" applyFill="1" applyBorder="1" applyAlignment="1">
      <alignment vertical="center"/>
    </xf>
    <xf numFmtId="0" fontId="9" fillId="0" borderId="26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left" vertical="center"/>
    </xf>
    <xf numFmtId="0" fontId="21" fillId="0" borderId="21" xfId="2" applyFont="1" applyFill="1" applyBorder="1" applyAlignment="1">
      <alignment vertical="center"/>
    </xf>
    <xf numFmtId="0" fontId="9" fillId="0" borderId="24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25" xfId="2" applyFont="1" applyFill="1" applyBorder="1" applyAlignment="1">
      <alignment horizontal="left" vertical="center"/>
    </xf>
    <xf numFmtId="58" fontId="9" fillId="0" borderId="26" xfId="2" applyNumberFormat="1" applyFont="1" applyFill="1" applyBorder="1" applyAlignment="1">
      <alignment vertical="center"/>
    </xf>
    <xf numFmtId="0" fontId="9" fillId="0" borderId="38" xfId="2" applyFont="1" applyFill="1" applyBorder="1" applyAlignment="1">
      <alignment horizontal="left" vertical="center"/>
    </xf>
    <xf numFmtId="0" fontId="9" fillId="0" borderId="39" xfId="2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38" xfId="2" applyFont="1" applyBorder="1" applyAlignment="1">
      <alignment vertical="center"/>
    </xf>
    <xf numFmtId="0" fontId="13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9" fillId="0" borderId="22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9" fillId="0" borderId="22" xfId="2" applyFont="1" applyBorder="1" applyAlignment="1">
      <alignment vertical="center"/>
    </xf>
    <xf numFmtId="0" fontId="13" fillId="0" borderId="22" xfId="2" applyFont="1" applyBorder="1" applyAlignment="1">
      <alignment vertical="center"/>
    </xf>
    <xf numFmtId="0" fontId="19" fillId="0" borderId="24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9" fillId="0" borderId="24" xfId="2" applyFont="1" applyBorder="1" applyAlignment="1">
      <alignment vertical="center"/>
    </xf>
    <xf numFmtId="0" fontId="13" fillId="0" borderId="24" xfId="2" applyFont="1" applyBorder="1" applyAlignment="1">
      <alignment vertical="center"/>
    </xf>
    <xf numFmtId="0" fontId="17" fillId="0" borderId="26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22" fillId="0" borderId="45" xfId="2" applyFont="1" applyBorder="1" applyAlignment="1">
      <alignment vertical="center"/>
    </xf>
    <xf numFmtId="0" fontId="22" fillId="0" borderId="46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58" fontId="19" fillId="0" borderId="46" xfId="2" applyNumberFormat="1" applyFont="1" applyBorder="1" applyAlignment="1">
      <alignment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12" fillId="3" borderId="54" xfId="3" applyFont="1" applyFill="1" applyBorder="1" applyAlignment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5" xfId="3" applyFont="1" applyFill="1" applyBorder="1"/>
    <xf numFmtId="0" fontId="12" fillId="3" borderId="55" xfId="3" applyFont="1" applyFill="1" applyBorder="1"/>
    <xf numFmtId="0" fontId="0" fillId="3" borderId="55" xfId="4" applyFont="1" applyFill="1" applyBorder="1">
      <alignment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4" applyNumberFormat="1" applyFont="1" applyFill="1" applyBorder="1" applyAlignment="1">
      <alignment horizontal="center" vertic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3" applyNumberFormat="1" applyFont="1" applyFill="1" applyBorder="1" applyAlignment="1">
      <alignment horizontal="center"/>
    </xf>
    <xf numFmtId="49" fontId="12" fillId="3" borderId="61" xfId="4" applyNumberFormat="1" applyFont="1" applyFill="1" applyBorder="1" applyAlignment="1">
      <alignment horizontal="center" vertical="center"/>
    </xf>
    <xf numFmtId="49" fontId="12" fillId="3" borderId="62" xfId="3" applyNumberFormat="1" applyFont="1" applyFill="1" applyBorder="1" applyAlignment="1">
      <alignment horizontal="center"/>
    </xf>
    <xf numFmtId="49" fontId="12" fillId="3" borderId="63" xfId="3" applyNumberFormat="1" applyFont="1" applyFill="1" applyBorder="1" applyAlignment="1">
      <alignment horizontal="center"/>
    </xf>
    <xf numFmtId="0" fontId="19" fillId="0" borderId="0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9" fillId="0" borderId="49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9" fillId="0" borderId="49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25" fillId="0" borderId="65" xfId="2" applyFont="1" applyBorder="1" applyAlignment="1">
      <alignment horizontal="left" vertical="center" wrapText="1"/>
    </xf>
    <xf numFmtId="9" fontId="17" fillId="0" borderId="24" xfId="2" applyNumberFormat="1" applyFont="1" applyBorder="1" applyAlignment="1">
      <alignment horizontal="center" vertical="center"/>
    </xf>
    <xf numFmtId="0" fontId="22" fillId="0" borderId="43" xfId="2" applyFont="1" applyBorder="1" applyAlignment="1">
      <alignment vertical="center"/>
    </xf>
    <xf numFmtId="0" fontId="22" fillId="0" borderId="44" xfId="2" applyFont="1" applyBorder="1" applyAlignment="1">
      <alignment vertical="center"/>
    </xf>
    <xf numFmtId="0" fontId="17" fillId="0" borderId="69" xfId="2" applyFont="1" applyBorder="1" applyAlignment="1">
      <alignment vertical="center"/>
    </xf>
    <xf numFmtId="0" fontId="22" fillId="0" borderId="69" xfId="2" applyFont="1" applyBorder="1" applyAlignment="1">
      <alignment vertical="center"/>
    </xf>
    <xf numFmtId="58" fontId="19" fillId="0" borderId="44" xfId="2" applyNumberFormat="1" applyFont="1" applyBorder="1" applyAlignment="1">
      <alignment vertical="center"/>
    </xf>
    <xf numFmtId="0" fontId="19" fillId="0" borderId="69" xfId="2" applyFont="1" applyBorder="1" applyAlignment="1">
      <alignment vertical="center"/>
    </xf>
    <xf numFmtId="0" fontId="17" fillId="0" borderId="5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7" fillId="0" borderId="38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29" fillId="0" borderId="12" xfId="0" applyFont="1" applyBorder="1"/>
    <xf numFmtId="0" fontId="29" fillId="0" borderId="2" xfId="0" applyFont="1" applyBorder="1"/>
    <xf numFmtId="0" fontId="29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9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2" fillId="0" borderId="32" xfId="2" applyFont="1" applyFill="1" applyBorder="1" applyAlignment="1">
      <alignment horizontal="left" vertical="center"/>
    </xf>
    <xf numFmtId="0" fontId="17" fillId="0" borderId="64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70" xfId="2" applyFont="1" applyFill="1" applyBorder="1" applyAlignment="1">
      <alignment horizontal="left" vertical="center"/>
    </xf>
    <xf numFmtId="0" fontId="26" fillId="0" borderId="46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2" fillId="0" borderId="72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7" fillId="0" borderId="67" xfId="2" applyFont="1" applyFill="1" applyBorder="1" applyAlignment="1">
      <alignment horizontal="left" vertical="center"/>
    </xf>
    <xf numFmtId="0" fontId="17" fillId="0" borderId="68" xfId="2" applyFont="1" applyFill="1" applyBorder="1" applyAlignment="1">
      <alignment horizontal="left" vertical="center"/>
    </xf>
    <xf numFmtId="0" fontId="17" fillId="0" borderId="7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46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1" fillId="0" borderId="48" xfId="2" applyFont="1" applyFill="1" applyBorder="1" applyAlignment="1">
      <alignment horizontal="left" vertical="center"/>
    </xf>
    <xf numFmtId="0" fontId="21" fillId="0" borderId="49" xfId="2" applyFont="1" applyFill="1" applyBorder="1" applyAlignment="1">
      <alignment horizontal="left" vertical="center"/>
    </xf>
    <xf numFmtId="0" fontId="21" fillId="0" borderId="53" xfId="2" applyFont="1" applyFill="1" applyBorder="1" applyAlignment="1">
      <alignment horizontal="left" vertical="center"/>
    </xf>
    <xf numFmtId="0" fontId="21" fillId="0" borderId="23" xfId="2" applyFont="1" applyFill="1" applyBorder="1" applyAlignment="1">
      <alignment horizontal="left" vertical="center"/>
    </xf>
    <xf numFmtId="0" fontId="21" fillId="0" borderId="24" xfId="2" applyFont="1" applyFill="1" applyBorder="1" applyAlignment="1">
      <alignment horizontal="left" vertical="center"/>
    </xf>
    <xf numFmtId="0" fontId="21" fillId="0" borderId="66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42" xfId="2" applyFont="1" applyFill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9" fontId="17" fillId="0" borderId="33" xfId="2" applyNumberFormat="1" applyFont="1" applyBorder="1" applyAlignment="1">
      <alignment horizontal="left" vertical="center"/>
    </xf>
    <xf numFmtId="9" fontId="17" fillId="0" borderId="28" xfId="2" applyNumberFormat="1" applyFont="1" applyBorder="1" applyAlignment="1">
      <alignment horizontal="left" vertical="center"/>
    </xf>
    <xf numFmtId="9" fontId="17" fillId="0" borderId="40" xfId="2" applyNumberFormat="1" applyFont="1" applyBorder="1" applyAlignment="1">
      <alignment horizontal="left" vertical="center"/>
    </xf>
    <xf numFmtId="9" fontId="17" fillId="0" borderId="34" xfId="2" applyNumberFormat="1" applyFont="1" applyBorder="1" applyAlignment="1">
      <alignment horizontal="left" vertical="center"/>
    </xf>
    <xf numFmtId="9" fontId="17" fillId="0" borderId="35" xfId="2" applyNumberFormat="1" applyFont="1" applyBorder="1" applyAlignment="1">
      <alignment horizontal="left" vertical="center"/>
    </xf>
    <xf numFmtId="9" fontId="17" fillId="0" borderId="42" xfId="2" applyNumberFormat="1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14" fontId="17" fillId="0" borderId="24" xfId="2" applyNumberFormat="1" applyFont="1" applyBorder="1" applyAlignment="1">
      <alignment horizontal="center" vertical="center"/>
    </xf>
    <xf numFmtId="14" fontId="17" fillId="0" borderId="38" xfId="2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7" fillId="0" borderId="26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14" fontId="17" fillId="0" borderId="26" xfId="2" applyNumberFormat="1" applyFont="1" applyBorder="1" applyAlignment="1">
      <alignment horizontal="center" vertical="center"/>
    </xf>
    <xf numFmtId="14" fontId="17" fillId="0" borderId="39" xfId="2" applyNumberFormat="1" applyFont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top"/>
    </xf>
    <xf numFmtId="0" fontId="17" fillId="0" borderId="44" xfId="2" applyFont="1" applyBorder="1" applyAlignment="1">
      <alignment horizontal="center" vertical="center"/>
    </xf>
    <xf numFmtId="0" fontId="22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/>
    </xf>
    <xf numFmtId="0" fontId="12" fillId="3" borderId="0" xfId="3" applyFont="1" applyFill="1" applyBorder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 applyProtection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22" fillId="0" borderId="47" xfId="2" applyFont="1" applyFill="1" applyBorder="1" applyAlignment="1">
      <alignment horizontal="left" vertical="center"/>
    </xf>
    <xf numFmtId="0" fontId="22" fillId="0" borderId="46" xfId="2" applyFont="1" applyFill="1" applyBorder="1" applyAlignment="1">
      <alignment horizontal="left" vertical="center"/>
    </xf>
    <xf numFmtId="0" fontId="22" fillId="0" borderId="52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center" vertical="center"/>
    </xf>
    <xf numFmtId="0" fontId="22" fillId="0" borderId="49" xfId="2" applyFont="1" applyFill="1" applyBorder="1" applyAlignment="1">
      <alignment horizontal="center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25" xfId="2" applyFont="1" applyFill="1" applyBorder="1" applyAlignment="1">
      <alignment horizontal="center" vertical="center"/>
    </xf>
    <xf numFmtId="0" fontId="22" fillId="0" borderId="26" xfId="2" applyFont="1" applyFill="1" applyBorder="1" applyAlignment="1">
      <alignment horizontal="center" vertical="center"/>
    </xf>
    <xf numFmtId="0" fontId="22" fillId="0" borderId="39" xfId="2" applyFont="1" applyFill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21" fillId="0" borderId="24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1" xfId="2" applyFont="1" applyFill="1" applyBorder="1" applyAlignment="1">
      <alignment horizontal="left" vertical="center"/>
    </xf>
    <xf numFmtId="0" fontId="21" fillId="0" borderId="22" xfId="2" applyFont="1" applyFill="1" applyBorder="1" applyAlignment="1">
      <alignment horizontal="left" vertical="center"/>
    </xf>
    <xf numFmtId="0" fontId="21" fillId="0" borderId="3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top"/>
    </xf>
    <xf numFmtId="0" fontId="21" fillId="0" borderId="38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/>
    </xf>
    <xf numFmtId="0" fontId="9" fillId="0" borderId="41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9" fillId="0" borderId="35" xfId="2" applyFont="1" applyFill="1" applyBorder="1" applyAlignment="1">
      <alignment horizontal="left" vertical="center"/>
    </xf>
    <xf numFmtId="0" fontId="9" fillId="0" borderId="42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41" xfId="2" applyFont="1" applyFill="1" applyBorder="1" applyAlignment="1">
      <alignment horizontal="left" vertical="center"/>
    </xf>
    <xf numFmtId="0" fontId="9" fillId="0" borderId="31" xfId="2" applyFont="1" applyFill="1" applyBorder="1" applyAlignment="1">
      <alignment horizontal="left" vertical="center"/>
    </xf>
    <xf numFmtId="0" fontId="19" fillId="0" borderId="26" xfId="2" applyFill="1" applyBorder="1" applyAlignment="1">
      <alignment horizontal="center" vertical="center"/>
    </xf>
    <xf numFmtId="0" fontId="19" fillId="0" borderId="39" xfId="2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left" vertical="center"/>
    </xf>
    <xf numFmtId="0" fontId="21" fillId="0" borderId="28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 wrapText="1"/>
    </xf>
    <xf numFmtId="0" fontId="9" fillId="0" borderId="24" xfId="2" applyFont="1" applyFill="1" applyBorder="1" applyAlignment="1">
      <alignment horizontal="left" vertical="center" wrapText="1"/>
    </xf>
    <xf numFmtId="0" fontId="9" fillId="0" borderId="38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horizontal="left" vertical="center"/>
    </xf>
    <xf numFmtId="0" fontId="9" fillId="0" borderId="38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30" xfId="2" applyFont="1" applyFill="1" applyBorder="1" applyAlignment="1">
      <alignment horizontal="center" vertical="center"/>
    </xf>
    <xf numFmtId="0" fontId="9" fillId="0" borderId="41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right" vertical="center"/>
    </xf>
    <xf numFmtId="0" fontId="21" fillId="0" borderId="26" xfId="2" applyFont="1" applyFill="1" applyBorder="1" applyAlignment="1">
      <alignment horizontal="left" vertical="center"/>
    </xf>
    <xf numFmtId="0" fontId="20" fillId="0" borderId="20" xfId="2" applyFont="1" applyFill="1" applyBorder="1" applyAlignment="1">
      <alignment horizontal="center" vertical="top"/>
    </xf>
    <xf numFmtId="0" fontId="17" fillId="0" borderId="22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37" xfId="2" applyFont="1" applyFill="1" applyBorder="1" applyAlignment="1">
      <alignment horizontal="center" vertical="center"/>
    </xf>
    <xf numFmtId="58" fontId="9" fillId="0" borderId="24" xfId="2" applyNumberFormat="1" applyFont="1" applyFill="1" applyBorder="1" applyAlignment="1">
      <alignment horizontal="center" vertical="center"/>
    </xf>
    <xf numFmtId="0" fontId="35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3" borderId="2" xfId="3" applyFont="1" applyFill="1" applyBorder="1" applyAlignment="1" applyProtection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4724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1123950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4724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1123950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1123950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400050</xdr:colOff>
      <xdr:row>37</xdr:row>
      <xdr:rowOff>57150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409950"/>
          <a:ext cx="9239250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4" customWidth="1"/>
    <col min="3" max="3" width="10.125" customWidth="1"/>
  </cols>
  <sheetData>
    <row r="1" spans="1:2" ht="21" customHeight="1">
      <c r="A1" s="185"/>
      <c r="B1" s="186" t="s">
        <v>0</v>
      </c>
    </row>
    <row r="2" spans="1:2">
      <c r="A2" s="5">
        <v>1</v>
      </c>
      <c r="B2" s="187" t="s">
        <v>1</v>
      </c>
    </row>
    <row r="3" spans="1:2">
      <c r="A3" s="5">
        <v>2</v>
      </c>
      <c r="B3" s="187" t="s">
        <v>2</v>
      </c>
    </row>
    <row r="4" spans="1:2">
      <c r="A4" s="5">
        <v>3</v>
      </c>
      <c r="B4" s="187" t="s">
        <v>3</v>
      </c>
    </row>
    <row r="5" spans="1:2">
      <c r="A5" s="5">
        <v>4</v>
      </c>
      <c r="B5" s="187" t="s">
        <v>4</v>
      </c>
    </row>
    <row r="6" spans="1:2">
      <c r="A6" s="5">
        <v>5</v>
      </c>
      <c r="B6" s="187" t="s">
        <v>5</v>
      </c>
    </row>
    <row r="7" spans="1:2" ht="13.5" customHeight="1">
      <c r="A7" s="5">
        <v>6</v>
      </c>
      <c r="B7" s="187" t="s">
        <v>6</v>
      </c>
    </row>
    <row r="8" spans="1:2" s="183" customFormat="1" ht="15" customHeight="1">
      <c r="A8" s="188">
        <v>7</v>
      </c>
      <c r="B8" s="189" t="s">
        <v>7</v>
      </c>
    </row>
    <row r="9" spans="1:2">
      <c r="A9" s="5"/>
      <c r="B9" s="187"/>
    </row>
    <row r="10" spans="1:2" ht="18.95" customHeight="1">
      <c r="A10" s="185"/>
      <c r="B10" s="190" t="s">
        <v>8</v>
      </c>
    </row>
    <row r="11" spans="1:2" ht="15.95" customHeight="1">
      <c r="A11" s="5">
        <v>1</v>
      </c>
      <c r="B11" s="191" t="s">
        <v>9</v>
      </c>
    </row>
    <row r="12" spans="1:2">
      <c r="A12" s="5">
        <v>2</v>
      </c>
      <c r="B12" s="187" t="s">
        <v>10</v>
      </c>
    </row>
    <row r="13" spans="1:2">
      <c r="A13" s="5">
        <v>3</v>
      </c>
      <c r="B13" s="189" t="s">
        <v>11</v>
      </c>
    </row>
    <row r="14" spans="1:2">
      <c r="A14" s="5">
        <v>4</v>
      </c>
      <c r="B14" s="187" t="s">
        <v>12</v>
      </c>
    </row>
    <row r="15" spans="1:2">
      <c r="A15" s="5">
        <v>5</v>
      </c>
      <c r="B15" s="187" t="s">
        <v>13</v>
      </c>
    </row>
    <row r="16" spans="1:2">
      <c r="A16" s="5">
        <v>6</v>
      </c>
      <c r="B16" s="187" t="s">
        <v>14</v>
      </c>
    </row>
    <row r="17" spans="1:2">
      <c r="A17" s="5">
        <v>7</v>
      </c>
      <c r="B17" s="187" t="s">
        <v>15</v>
      </c>
    </row>
    <row r="18" spans="1:2">
      <c r="A18" s="5"/>
      <c r="B18" s="187"/>
    </row>
    <row r="19" spans="1:2" ht="20.25">
      <c r="A19" s="185"/>
      <c r="B19" s="186" t="s">
        <v>16</v>
      </c>
    </row>
    <row r="20" spans="1:2">
      <c r="A20" s="5">
        <v>1</v>
      </c>
      <c r="B20" s="192" t="s">
        <v>17</v>
      </c>
    </row>
    <row r="21" spans="1:2">
      <c r="A21" s="5">
        <v>2</v>
      </c>
      <c r="B21" s="187" t="s">
        <v>18</v>
      </c>
    </row>
    <row r="22" spans="1:2">
      <c r="A22" s="5">
        <v>3</v>
      </c>
      <c r="B22" s="187" t="s">
        <v>19</v>
      </c>
    </row>
    <row r="23" spans="1:2">
      <c r="A23" s="5">
        <v>4</v>
      </c>
      <c r="B23" s="187" t="s">
        <v>20</v>
      </c>
    </row>
    <row r="24" spans="1:2">
      <c r="A24" s="5">
        <v>5</v>
      </c>
      <c r="B24" s="187" t="s">
        <v>21</v>
      </c>
    </row>
    <row r="25" spans="1:2">
      <c r="A25" s="5">
        <v>6</v>
      </c>
      <c r="B25" s="187" t="s">
        <v>22</v>
      </c>
    </row>
    <row r="26" spans="1:2">
      <c r="A26" s="5">
        <v>7</v>
      </c>
      <c r="B26" s="187" t="s">
        <v>23</v>
      </c>
    </row>
    <row r="27" spans="1:2">
      <c r="A27" s="5"/>
      <c r="B27" s="187"/>
    </row>
    <row r="28" spans="1:2" ht="20.25">
      <c r="A28" s="185"/>
      <c r="B28" s="186" t="s">
        <v>24</v>
      </c>
    </row>
    <row r="29" spans="1:2">
      <c r="A29" s="5">
        <v>1</v>
      </c>
      <c r="B29" s="192" t="s">
        <v>25</v>
      </c>
    </row>
    <row r="30" spans="1:2">
      <c r="A30" s="5">
        <v>2</v>
      </c>
      <c r="B30" s="187" t="s">
        <v>26</v>
      </c>
    </row>
    <row r="31" spans="1:2">
      <c r="A31" s="5">
        <v>3</v>
      </c>
      <c r="B31" s="187" t="s">
        <v>27</v>
      </c>
    </row>
    <row r="32" spans="1:2">
      <c r="A32" s="5">
        <v>4</v>
      </c>
      <c r="B32" s="187" t="s">
        <v>28</v>
      </c>
    </row>
    <row r="33" spans="1:2">
      <c r="A33" s="5">
        <v>5</v>
      </c>
      <c r="B33" s="187" t="s">
        <v>29</v>
      </c>
    </row>
    <row r="34" spans="1:2">
      <c r="A34" s="5">
        <v>6</v>
      </c>
      <c r="B34" s="187" t="s">
        <v>30</v>
      </c>
    </row>
    <row r="35" spans="1:2">
      <c r="A35" s="5">
        <v>7</v>
      </c>
      <c r="B35" s="187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32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71"/>
      <c r="C3" s="172"/>
      <c r="D3" s="196" t="s">
        <v>33</v>
      </c>
      <c r="E3" s="197"/>
      <c r="F3" s="198" t="s">
        <v>34</v>
      </c>
      <c r="G3" s="199"/>
      <c r="H3" s="196" t="s">
        <v>35</v>
      </c>
      <c r="I3" s="200"/>
    </row>
    <row r="4" spans="2:9" ht="27.95" customHeight="1">
      <c r="B4" s="171" t="s">
        <v>36</v>
      </c>
      <c r="C4" s="172" t="s">
        <v>37</v>
      </c>
      <c r="D4" s="172" t="s">
        <v>38</v>
      </c>
      <c r="E4" s="172" t="s">
        <v>39</v>
      </c>
      <c r="F4" s="173" t="s">
        <v>38</v>
      </c>
      <c r="G4" s="173" t="s">
        <v>39</v>
      </c>
      <c r="H4" s="172" t="s">
        <v>38</v>
      </c>
      <c r="I4" s="180" t="s">
        <v>39</v>
      </c>
    </row>
    <row r="5" spans="2:9" ht="27.95" customHeight="1">
      <c r="B5" s="174" t="s">
        <v>40</v>
      </c>
      <c r="C5" s="5">
        <v>13</v>
      </c>
      <c r="D5" s="5">
        <v>0</v>
      </c>
      <c r="E5" s="5">
        <v>1</v>
      </c>
      <c r="F5" s="175">
        <v>0</v>
      </c>
      <c r="G5" s="175">
        <v>1</v>
      </c>
      <c r="H5" s="5">
        <v>1</v>
      </c>
      <c r="I5" s="181">
        <v>2</v>
      </c>
    </row>
    <row r="6" spans="2:9" ht="27.95" customHeight="1">
      <c r="B6" s="174" t="s">
        <v>41</v>
      </c>
      <c r="C6" s="5">
        <v>20</v>
      </c>
      <c r="D6" s="5">
        <v>0</v>
      </c>
      <c r="E6" s="5">
        <v>1</v>
      </c>
      <c r="F6" s="175">
        <v>1</v>
      </c>
      <c r="G6" s="175">
        <v>2</v>
      </c>
      <c r="H6" s="5">
        <v>2</v>
      </c>
      <c r="I6" s="181">
        <v>3</v>
      </c>
    </row>
    <row r="7" spans="2:9" ht="27.95" customHeight="1">
      <c r="B7" s="174" t="s">
        <v>42</v>
      </c>
      <c r="C7" s="5">
        <v>32</v>
      </c>
      <c r="D7" s="5">
        <v>0</v>
      </c>
      <c r="E7" s="5">
        <v>1</v>
      </c>
      <c r="F7" s="175">
        <v>2</v>
      </c>
      <c r="G7" s="175">
        <v>3</v>
      </c>
      <c r="H7" s="5">
        <v>3</v>
      </c>
      <c r="I7" s="181">
        <v>4</v>
      </c>
    </row>
    <row r="8" spans="2:9" ht="27.95" customHeight="1">
      <c r="B8" s="174" t="s">
        <v>43</v>
      </c>
      <c r="C8" s="5">
        <v>50</v>
      </c>
      <c r="D8" s="5">
        <v>1</v>
      </c>
      <c r="E8" s="5">
        <v>2</v>
      </c>
      <c r="F8" s="175">
        <v>3</v>
      </c>
      <c r="G8" s="175">
        <v>4</v>
      </c>
      <c r="H8" s="5">
        <v>5</v>
      </c>
      <c r="I8" s="181">
        <v>6</v>
      </c>
    </row>
    <row r="9" spans="2:9" ht="27.95" customHeight="1">
      <c r="B9" s="174" t="s">
        <v>44</v>
      </c>
      <c r="C9" s="5">
        <v>80</v>
      </c>
      <c r="D9" s="5">
        <v>2</v>
      </c>
      <c r="E9" s="5">
        <v>3</v>
      </c>
      <c r="F9" s="175">
        <v>5</v>
      </c>
      <c r="G9" s="175">
        <v>6</v>
      </c>
      <c r="H9" s="5">
        <v>7</v>
      </c>
      <c r="I9" s="181">
        <v>8</v>
      </c>
    </row>
    <row r="10" spans="2:9" ht="27.95" customHeight="1">
      <c r="B10" s="174" t="s">
        <v>45</v>
      </c>
      <c r="C10" s="5">
        <v>125</v>
      </c>
      <c r="D10" s="5">
        <v>3</v>
      </c>
      <c r="E10" s="5">
        <v>4</v>
      </c>
      <c r="F10" s="175">
        <v>7</v>
      </c>
      <c r="G10" s="175">
        <v>8</v>
      </c>
      <c r="H10" s="5">
        <v>10</v>
      </c>
      <c r="I10" s="181">
        <v>11</v>
      </c>
    </row>
    <row r="11" spans="2:9" ht="27.95" customHeight="1">
      <c r="B11" s="174" t="s">
        <v>46</v>
      </c>
      <c r="C11" s="5">
        <v>200</v>
      </c>
      <c r="D11" s="5">
        <v>5</v>
      </c>
      <c r="E11" s="5">
        <v>6</v>
      </c>
      <c r="F11" s="175">
        <v>10</v>
      </c>
      <c r="G11" s="175">
        <v>11</v>
      </c>
      <c r="H11" s="5">
        <v>14</v>
      </c>
      <c r="I11" s="181">
        <v>15</v>
      </c>
    </row>
    <row r="12" spans="2:9" ht="27.95" customHeight="1">
      <c r="B12" s="176" t="s">
        <v>47</v>
      </c>
      <c r="C12" s="177">
        <v>315</v>
      </c>
      <c r="D12" s="177">
        <v>7</v>
      </c>
      <c r="E12" s="177">
        <v>8</v>
      </c>
      <c r="F12" s="178">
        <v>14</v>
      </c>
      <c r="G12" s="178">
        <v>15</v>
      </c>
      <c r="H12" s="177">
        <v>21</v>
      </c>
      <c r="I12" s="182">
        <v>22</v>
      </c>
    </row>
    <row r="14" spans="2:9">
      <c r="B14" s="179" t="s">
        <v>48</v>
      </c>
      <c r="C14" s="179"/>
      <c r="D14" s="179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A15" sqref="A15:K15"/>
    </sheetView>
  </sheetViews>
  <sheetFormatPr defaultColWidth="10.375" defaultRowHeight="16.5" customHeight="1"/>
  <cols>
    <col min="1" max="9" width="10.375" style="98"/>
    <col min="10" max="10" width="8.875" style="98" customWidth="1"/>
    <col min="11" max="11" width="12" style="98" customWidth="1"/>
    <col min="12" max="16384" width="10.375" style="98"/>
  </cols>
  <sheetData>
    <row r="1" spans="1:11" ht="20.25">
      <c r="A1" s="269" t="s">
        <v>49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4.25">
      <c r="A2" s="99" t="s">
        <v>50</v>
      </c>
      <c r="B2" s="270"/>
      <c r="C2" s="270"/>
      <c r="D2" s="271" t="s">
        <v>51</v>
      </c>
      <c r="E2" s="271"/>
      <c r="F2" s="270"/>
      <c r="G2" s="270"/>
      <c r="H2" s="100" t="s">
        <v>52</v>
      </c>
      <c r="I2" s="272"/>
      <c r="J2" s="272"/>
      <c r="K2" s="273"/>
    </row>
    <row r="3" spans="1:11" ht="14.25">
      <c r="A3" s="263" t="s">
        <v>53</v>
      </c>
      <c r="B3" s="264"/>
      <c r="C3" s="265"/>
      <c r="D3" s="266" t="s">
        <v>54</v>
      </c>
      <c r="E3" s="267"/>
      <c r="F3" s="267"/>
      <c r="G3" s="268"/>
      <c r="H3" s="266" t="s">
        <v>55</v>
      </c>
      <c r="I3" s="267"/>
      <c r="J3" s="267"/>
      <c r="K3" s="268"/>
    </row>
    <row r="4" spans="1:11" ht="14.25">
      <c r="A4" s="103" t="s">
        <v>56</v>
      </c>
      <c r="B4" s="261"/>
      <c r="C4" s="262"/>
      <c r="D4" s="255" t="s">
        <v>57</v>
      </c>
      <c r="E4" s="256"/>
      <c r="F4" s="253"/>
      <c r="G4" s="254"/>
      <c r="H4" s="255" t="s">
        <v>58</v>
      </c>
      <c r="I4" s="256"/>
      <c r="J4" s="118" t="s">
        <v>59</v>
      </c>
      <c r="K4" s="127" t="s">
        <v>60</v>
      </c>
    </row>
    <row r="5" spans="1:11" ht="14.25">
      <c r="A5" s="106" t="s">
        <v>61</v>
      </c>
      <c r="B5" s="261"/>
      <c r="C5" s="262"/>
      <c r="D5" s="255" t="s">
        <v>62</v>
      </c>
      <c r="E5" s="256"/>
      <c r="F5" s="253"/>
      <c r="G5" s="254"/>
      <c r="H5" s="255" t="s">
        <v>63</v>
      </c>
      <c r="I5" s="256"/>
      <c r="J5" s="118" t="s">
        <v>59</v>
      </c>
      <c r="K5" s="127" t="s">
        <v>60</v>
      </c>
    </row>
    <row r="6" spans="1:11" ht="14.25">
      <c r="A6" s="103" t="s">
        <v>64</v>
      </c>
      <c r="B6" s="107"/>
      <c r="C6" s="108"/>
      <c r="D6" s="106" t="s">
        <v>65</v>
      </c>
      <c r="E6" s="120"/>
      <c r="F6" s="253"/>
      <c r="G6" s="254"/>
      <c r="H6" s="255" t="s">
        <v>66</v>
      </c>
      <c r="I6" s="256"/>
      <c r="J6" s="118" t="s">
        <v>59</v>
      </c>
      <c r="K6" s="127" t="s">
        <v>60</v>
      </c>
    </row>
    <row r="7" spans="1:11" ht="14.25">
      <c r="A7" s="103" t="s">
        <v>67</v>
      </c>
      <c r="B7" s="251"/>
      <c r="C7" s="252"/>
      <c r="D7" s="106" t="s">
        <v>68</v>
      </c>
      <c r="E7" s="119"/>
      <c r="F7" s="253"/>
      <c r="G7" s="254"/>
      <c r="H7" s="255" t="s">
        <v>69</v>
      </c>
      <c r="I7" s="256"/>
      <c r="J7" s="118" t="s">
        <v>59</v>
      </c>
      <c r="K7" s="127" t="s">
        <v>60</v>
      </c>
    </row>
    <row r="8" spans="1:11" ht="14.25">
      <c r="A8" s="147"/>
      <c r="B8" s="257"/>
      <c r="C8" s="258"/>
      <c r="D8" s="222" t="s">
        <v>70</v>
      </c>
      <c r="E8" s="223"/>
      <c r="F8" s="259"/>
      <c r="G8" s="260"/>
      <c r="H8" s="222" t="s">
        <v>71</v>
      </c>
      <c r="I8" s="223"/>
      <c r="J8" s="121" t="s">
        <v>59</v>
      </c>
      <c r="K8" s="128" t="s">
        <v>60</v>
      </c>
    </row>
    <row r="9" spans="1:11" ht="14.25">
      <c r="A9" s="245" t="s">
        <v>72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19" t="s">
        <v>73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48" t="s">
        <v>74</v>
      </c>
      <c r="B11" s="149" t="s">
        <v>75</v>
      </c>
      <c r="C11" s="150" t="s">
        <v>76</v>
      </c>
      <c r="D11" s="151"/>
      <c r="E11" s="152" t="s">
        <v>77</v>
      </c>
      <c r="F11" s="149" t="s">
        <v>75</v>
      </c>
      <c r="G11" s="150" t="s">
        <v>76</v>
      </c>
      <c r="H11" s="150" t="s">
        <v>78</v>
      </c>
      <c r="I11" s="152" t="s">
        <v>79</v>
      </c>
      <c r="J11" s="149" t="s">
        <v>75</v>
      </c>
      <c r="K11" s="166" t="s">
        <v>76</v>
      </c>
    </row>
    <row r="12" spans="1:11" ht="14.25">
      <c r="A12" s="106" t="s">
        <v>80</v>
      </c>
      <c r="B12" s="117" t="s">
        <v>75</v>
      </c>
      <c r="C12" s="118" t="s">
        <v>76</v>
      </c>
      <c r="D12" s="119"/>
      <c r="E12" s="120" t="s">
        <v>81</v>
      </c>
      <c r="F12" s="117" t="s">
        <v>75</v>
      </c>
      <c r="G12" s="118" t="s">
        <v>76</v>
      </c>
      <c r="H12" s="118" t="s">
        <v>78</v>
      </c>
      <c r="I12" s="120" t="s">
        <v>82</v>
      </c>
      <c r="J12" s="117" t="s">
        <v>75</v>
      </c>
      <c r="K12" s="127" t="s">
        <v>76</v>
      </c>
    </row>
    <row r="13" spans="1:11" ht="14.25">
      <c r="A13" s="106" t="s">
        <v>83</v>
      </c>
      <c r="B13" s="117" t="s">
        <v>75</v>
      </c>
      <c r="C13" s="118" t="s">
        <v>76</v>
      </c>
      <c r="D13" s="119"/>
      <c r="E13" s="120" t="s">
        <v>84</v>
      </c>
      <c r="F13" s="118" t="s">
        <v>85</v>
      </c>
      <c r="G13" s="118" t="s">
        <v>86</v>
      </c>
      <c r="H13" s="118" t="s">
        <v>78</v>
      </c>
      <c r="I13" s="120" t="s">
        <v>87</v>
      </c>
      <c r="J13" s="117" t="s">
        <v>75</v>
      </c>
      <c r="K13" s="127" t="s">
        <v>76</v>
      </c>
    </row>
    <row r="14" spans="1:11" ht="14.25">
      <c r="A14" s="222" t="s">
        <v>88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14.25">
      <c r="A15" s="219" t="s">
        <v>89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53" t="s">
        <v>90</v>
      </c>
      <c r="B16" s="150" t="s">
        <v>85</v>
      </c>
      <c r="C16" s="150" t="s">
        <v>86</v>
      </c>
      <c r="D16" s="154"/>
      <c r="E16" s="155" t="s">
        <v>91</v>
      </c>
      <c r="F16" s="150" t="s">
        <v>85</v>
      </c>
      <c r="G16" s="150" t="s">
        <v>86</v>
      </c>
      <c r="H16" s="156"/>
      <c r="I16" s="155" t="s">
        <v>92</v>
      </c>
      <c r="J16" s="150" t="s">
        <v>85</v>
      </c>
      <c r="K16" s="166" t="s">
        <v>86</v>
      </c>
    </row>
    <row r="17" spans="1:22" ht="16.5" customHeight="1">
      <c r="A17" s="109" t="s">
        <v>93</v>
      </c>
      <c r="B17" s="118" t="s">
        <v>85</v>
      </c>
      <c r="C17" s="118" t="s">
        <v>86</v>
      </c>
      <c r="D17" s="104"/>
      <c r="E17" s="122" t="s">
        <v>94</v>
      </c>
      <c r="F17" s="118" t="s">
        <v>85</v>
      </c>
      <c r="G17" s="118" t="s">
        <v>86</v>
      </c>
      <c r="H17" s="157"/>
      <c r="I17" s="122" t="s">
        <v>95</v>
      </c>
      <c r="J17" s="118" t="s">
        <v>85</v>
      </c>
      <c r="K17" s="127" t="s">
        <v>86</v>
      </c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</row>
    <row r="18" spans="1:22" ht="18" customHeight="1">
      <c r="A18" s="248" t="s">
        <v>96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22" s="146" customFormat="1" ht="18" customHeight="1">
      <c r="A19" s="219" t="s">
        <v>97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36" t="s">
        <v>98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58" t="s">
        <v>99</v>
      </c>
      <c r="B21" s="122" t="s">
        <v>100</v>
      </c>
      <c r="C21" s="122" t="s">
        <v>101</v>
      </c>
      <c r="D21" s="122" t="s">
        <v>102</v>
      </c>
      <c r="E21" s="122" t="s">
        <v>103</v>
      </c>
      <c r="F21" s="122" t="s">
        <v>104</v>
      </c>
      <c r="G21" s="122" t="s">
        <v>105</v>
      </c>
      <c r="H21" s="122" t="s">
        <v>106</v>
      </c>
      <c r="I21" s="122" t="s">
        <v>107</v>
      </c>
      <c r="J21" s="122" t="s">
        <v>108</v>
      </c>
      <c r="K21" s="130" t="s">
        <v>109</v>
      </c>
    </row>
    <row r="22" spans="1:22" ht="16.5" customHeight="1">
      <c r="A22" s="110"/>
      <c r="B22" s="159"/>
      <c r="C22" s="159"/>
      <c r="D22" s="159"/>
      <c r="E22" s="159"/>
      <c r="F22" s="159"/>
      <c r="G22" s="159"/>
      <c r="H22" s="159"/>
      <c r="I22" s="159"/>
      <c r="J22" s="159"/>
      <c r="K22" s="168"/>
    </row>
    <row r="23" spans="1:22" ht="16.5" customHeight="1">
      <c r="A23" s="110"/>
      <c r="B23" s="159"/>
      <c r="C23" s="159"/>
      <c r="D23" s="159"/>
      <c r="E23" s="159"/>
      <c r="F23" s="159"/>
      <c r="G23" s="159"/>
      <c r="H23" s="159"/>
      <c r="I23" s="159"/>
      <c r="J23" s="159"/>
      <c r="K23" s="169"/>
    </row>
    <row r="24" spans="1:22" ht="16.5" customHeight="1">
      <c r="A24" s="110"/>
      <c r="B24" s="159"/>
      <c r="C24" s="159"/>
      <c r="D24" s="159"/>
      <c r="E24" s="159"/>
      <c r="F24" s="159"/>
      <c r="G24" s="159"/>
      <c r="H24" s="159"/>
      <c r="I24" s="159"/>
      <c r="J24" s="159"/>
      <c r="K24" s="169"/>
    </row>
    <row r="25" spans="1:22" ht="16.5" customHeight="1">
      <c r="A25" s="110"/>
      <c r="B25" s="159"/>
      <c r="C25" s="159"/>
      <c r="D25" s="159"/>
      <c r="E25" s="159"/>
      <c r="F25" s="159"/>
      <c r="G25" s="159"/>
      <c r="H25" s="159"/>
      <c r="I25" s="159"/>
      <c r="J25" s="159"/>
      <c r="K25" s="170"/>
    </row>
    <row r="26" spans="1:22" ht="16.5" customHeight="1">
      <c r="A26" s="110"/>
      <c r="B26" s="159"/>
      <c r="C26" s="159"/>
      <c r="D26" s="159"/>
      <c r="E26" s="159"/>
      <c r="F26" s="159"/>
      <c r="G26" s="159"/>
      <c r="H26" s="159"/>
      <c r="I26" s="159"/>
      <c r="J26" s="159"/>
      <c r="K26" s="170"/>
    </row>
    <row r="27" spans="1:22" ht="16.5" customHeight="1">
      <c r="A27" s="110"/>
      <c r="B27" s="159"/>
      <c r="C27" s="159"/>
      <c r="D27" s="159"/>
      <c r="E27" s="159"/>
      <c r="F27" s="159"/>
      <c r="G27" s="159"/>
      <c r="H27" s="159"/>
      <c r="I27" s="159"/>
      <c r="J27" s="159"/>
      <c r="K27" s="170"/>
    </row>
    <row r="28" spans="1:22" ht="16.5" customHeight="1">
      <c r="A28" s="110"/>
      <c r="B28" s="159"/>
      <c r="C28" s="159"/>
      <c r="D28" s="159"/>
      <c r="E28" s="159"/>
      <c r="F28" s="159"/>
      <c r="G28" s="159"/>
      <c r="H28" s="159"/>
      <c r="I28" s="159"/>
      <c r="J28" s="159"/>
      <c r="K28" s="170"/>
    </row>
    <row r="29" spans="1:22" ht="18" customHeight="1">
      <c r="A29" s="225" t="s">
        <v>110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25" t="s">
        <v>111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28" t="s">
        <v>112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113</v>
      </c>
      <c r="B34" s="232"/>
      <c r="C34" s="118" t="s">
        <v>59</v>
      </c>
      <c r="D34" s="118" t="s">
        <v>60</v>
      </c>
      <c r="E34" s="233" t="s">
        <v>114</v>
      </c>
      <c r="F34" s="234"/>
      <c r="G34" s="234"/>
      <c r="H34" s="234"/>
      <c r="I34" s="234"/>
      <c r="J34" s="234"/>
      <c r="K34" s="235"/>
    </row>
    <row r="35" spans="1:11" ht="14.25">
      <c r="A35" s="201" t="s">
        <v>115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</row>
    <row r="36" spans="1:11" ht="14.25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4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4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4.2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4.2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4.2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4.2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4.25">
      <c r="A43" s="216" t="s">
        <v>116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4.25">
      <c r="A44" s="219" t="s">
        <v>117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53" t="s">
        <v>118</v>
      </c>
      <c r="B45" s="150" t="s">
        <v>85</v>
      </c>
      <c r="C45" s="150" t="s">
        <v>86</v>
      </c>
      <c r="D45" s="150" t="s">
        <v>78</v>
      </c>
      <c r="E45" s="155" t="s">
        <v>119</v>
      </c>
      <c r="F45" s="150" t="s">
        <v>85</v>
      </c>
      <c r="G45" s="150" t="s">
        <v>86</v>
      </c>
      <c r="H45" s="150" t="s">
        <v>78</v>
      </c>
      <c r="I45" s="155" t="s">
        <v>120</v>
      </c>
      <c r="J45" s="150" t="s">
        <v>85</v>
      </c>
      <c r="K45" s="166" t="s">
        <v>86</v>
      </c>
    </row>
    <row r="46" spans="1:11" ht="14.25">
      <c r="A46" s="109" t="s">
        <v>77</v>
      </c>
      <c r="B46" s="118" t="s">
        <v>85</v>
      </c>
      <c r="C46" s="118" t="s">
        <v>86</v>
      </c>
      <c r="D46" s="118" t="s">
        <v>78</v>
      </c>
      <c r="E46" s="122" t="s">
        <v>84</v>
      </c>
      <c r="F46" s="118" t="s">
        <v>85</v>
      </c>
      <c r="G46" s="118" t="s">
        <v>86</v>
      </c>
      <c r="H46" s="118" t="s">
        <v>78</v>
      </c>
      <c r="I46" s="122" t="s">
        <v>95</v>
      </c>
      <c r="J46" s="118" t="s">
        <v>85</v>
      </c>
      <c r="K46" s="127" t="s">
        <v>86</v>
      </c>
    </row>
    <row r="47" spans="1:11" ht="14.25">
      <c r="A47" s="222" t="s">
        <v>88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4.25">
      <c r="A48" s="201" t="s">
        <v>121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1:11" ht="14.25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4.25">
      <c r="A50" s="160" t="s">
        <v>122</v>
      </c>
      <c r="B50" s="205" t="s">
        <v>123</v>
      </c>
      <c r="C50" s="205"/>
      <c r="D50" s="161" t="s">
        <v>124</v>
      </c>
      <c r="E50" s="162"/>
      <c r="F50" s="163" t="s">
        <v>125</v>
      </c>
      <c r="G50" s="164"/>
      <c r="H50" s="206" t="s">
        <v>126</v>
      </c>
      <c r="I50" s="207"/>
      <c r="J50" s="208"/>
      <c r="K50" s="209"/>
    </row>
    <row r="51" spans="1:11" ht="14.25">
      <c r="A51" s="201" t="s">
        <v>127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1:11" ht="14.2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4"/>
    </row>
    <row r="53" spans="1:11" ht="14.25">
      <c r="A53" s="160" t="s">
        <v>122</v>
      </c>
      <c r="B53" s="205" t="s">
        <v>123</v>
      </c>
      <c r="C53" s="205"/>
      <c r="D53" s="161" t="s">
        <v>124</v>
      </c>
      <c r="E53" s="165"/>
      <c r="F53" s="163" t="s">
        <v>128</v>
      </c>
      <c r="G53" s="164"/>
      <c r="H53" s="206" t="s">
        <v>126</v>
      </c>
      <c r="I53" s="207"/>
      <c r="J53" s="208"/>
      <c r="K53" s="2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Q11" sqref="Q11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pans="1:14" ht="30" customHeigh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.1" customHeight="1">
      <c r="A2" s="21" t="s">
        <v>56</v>
      </c>
      <c r="B2" s="276"/>
      <c r="C2" s="276"/>
      <c r="D2" s="22" t="s">
        <v>61</v>
      </c>
      <c r="E2" s="276"/>
      <c r="F2" s="276"/>
      <c r="G2" s="276"/>
      <c r="H2" s="282"/>
      <c r="I2" s="53" t="s">
        <v>52</v>
      </c>
      <c r="J2" s="276"/>
      <c r="K2" s="276"/>
      <c r="L2" s="276"/>
      <c r="M2" s="276"/>
      <c r="N2" s="277"/>
    </row>
    <row r="3" spans="1:14" ht="29.1" customHeight="1">
      <c r="A3" s="281" t="s">
        <v>130</v>
      </c>
      <c r="B3" s="278" t="s">
        <v>131</v>
      </c>
      <c r="C3" s="278"/>
      <c r="D3" s="278"/>
      <c r="E3" s="278"/>
      <c r="F3" s="278"/>
      <c r="G3" s="278"/>
      <c r="H3" s="283"/>
      <c r="I3" s="279" t="s">
        <v>132</v>
      </c>
      <c r="J3" s="279"/>
      <c r="K3" s="279"/>
      <c r="L3" s="279"/>
      <c r="M3" s="279"/>
      <c r="N3" s="280"/>
    </row>
    <row r="4" spans="1:14" ht="29.1" customHeight="1">
      <c r="A4" s="281"/>
      <c r="B4" s="23" t="s">
        <v>102</v>
      </c>
      <c r="C4" s="23" t="s">
        <v>103</v>
      </c>
      <c r="D4" s="24" t="s">
        <v>104</v>
      </c>
      <c r="E4" s="23" t="s">
        <v>105</v>
      </c>
      <c r="F4" s="23" t="s">
        <v>106</v>
      </c>
      <c r="G4" s="23" t="s">
        <v>107</v>
      </c>
      <c r="H4" s="283"/>
      <c r="I4" s="54"/>
      <c r="J4" s="54"/>
      <c r="K4" s="54"/>
      <c r="L4" s="54"/>
      <c r="M4" s="54"/>
      <c r="N4" s="55"/>
    </row>
    <row r="5" spans="1:14" ht="29.1" customHeight="1">
      <c r="A5" s="281"/>
      <c r="B5" s="37"/>
      <c r="C5" s="37"/>
      <c r="D5" s="24"/>
      <c r="E5" s="37"/>
      <c r="F5" s="37"/>
      <c r="G5" s="37"/>
      <c r="H5" s="283"/>
      <c r="I5" s="56"/>
      <c r="J5" s="56"/>
      <c r="K5" s="56"/>
      <c r="L5" s="56"/>
      <c r="M5" s="56"/>
      <c r="N5" s="57"/>
    </row>
    <row r="6" spans="1:14" ht="29.1" customHeight="1">
      <c r="A6" s="36"/>
      <c r="B6" s="37"/>
      <c r="C6" s="37"/>
      <c r="D6" s="38"/>
      <c r="E6" s="37"/>
      <c r="F6" s="37"/>
      <c r="G6" s="37"/>
      <c r="H6" s="283"/>
      <c r="I6" s="58"/>
      <c r="J6" s="58"/>
      <c r="K6" s="58"/>
      <c r="L6" s="58"/>
      <c r="M6" s="58"/>
      <c r="N6" s="59"/>
    </row>
    <row r="7" spans="1:14" ht="29.1" customHeight="1">
      <c r="A7" s="36"/>
      <c r="B7" s="37"/>
      <c r="C7" s="37"/>
      <c r="D7" s="38"/>
      <c r="E7" s="37"/>
      <c r="F7" s="37"/>
      <c r="G7" s="37"/>
      <c r="H7" s="283"/>
      <c r="I7" s="44"/>
      <c r="J7" s="44"/>
      <c r="K7" s="44"/>
      <c r="L7" s="44"/>
      <c r="M7" s="60"/>
      <c r="N7" s="138"/>
    </row>
    <row r="8" spans="1:14" ht="29.1" customHeight="1">
      <c r="A8" s="36"/>
      <c r="B8" s="37"/>
      <c r="C8" s="37"/>
      <c r="D8" s="38"/>
      <c r="E8" s="37"/>
      <c r="F8" s="37"/>
      <c r="G8" s="37"/>
      <c r="H8" s="283"/>
      <c r="I8" s="44"/>
      <c r="J8" s="44"/>
      <c r="K8" s="44"/>
      <c r="L8" s="44"/>
      <c r="M8" s="60"/>
      <c r="N8" s="138"/>
    </row>
    <row r="9" spans="1:14" ht="29.1" customHeight="1">
      <c r="A9" s="36"/>
      <c r="B9" s="37"/>
      <c r="C9" s="37"/>
      <c r="D9" s="38"/>
      <c r="E9" s="37"/>
      <c r="F9" s="37"/>
      <c r="G9" s="37"/>
      <c r="H9" s="283"/>
      <c r="I9" s="58"/>
      <c r="J9" s="58"/>
      <c r="K9" s="58"/>
      <c r="L9" s="58"/>
      <c r="M9" s="62"/>
      <c r="N9" s="63"/>
    </row>
    <row r="10" spans="1:14" ht="29.1" customHeight="1">
      <c r="A10" s="36"/>
      <c r="B10" s="37"/>
      <c r="C10" s="37"/>
      <c r="D10" s="38"/>
      <c r="E10" s="37"/>
      <c r="F10" s="37"/>
      <c r="G10" s="37"/>
      <c r="H10" s="283"/>
      <c r="I10" s="44"/>
      <c r="J10" s="44"/>
      <c r="K10" s="44"/>
      <c r="L10" s="44"/>
      <c r="M10" s="60"/>
      <c r="N10" s="139"/>
    </row>
    <row r="11" spans="1:14" ht="29.1" customHeight="1">
      <c r="A11" s="36"/>
      <c r="B11" s="37"/>
      <c r="C11" s="37"/>
      <c r="D11" s="38"/>
      <c r="E11" s="37"/>
      <c r="F11" s="37"/>
      <c r="G11" s="37"/>
      <c r="H11" s="283"/>
      <c r="I11" s="44"/>
      <c r="J11" s="44"/>
      <c r="K11" s="44"/>
      <c r="L11" s="44"/>
      <c r="M11" s="60"/>
      <c r="N11" s="138"/>
    </row>
    <row r="12" spans="1:14" ht="29.1" customHeight="1">
      <c r="A12" s="36"/>
      <c r="B12" s="37"/>
      <c r="C12" s="37"/>
      <c r="D12" s="38"/>
      <c r="E12" s="37"/>
      <c r="F12" s="37"/>
      <c r="G12" s="37"/>
      <c r="H12" s="283"/>
      <c r="I12" s="44"/>
      <c r="J12" s="44"/>
      <c r="K12" s="44"/>
      <c r="L12" s="44"/>
      <c r="M12" s="60"/>
      <c r="N12" s="138"/>
    </row>
    <row r="13" spans="1:14" ht="29.1" customHeight="1">
      <c r="A13" s="39"/>
      <c r="B13" s="40"/>
      <c r="C13" s="41"/>
      <c r="D13" s="42"/>
      <c r="E13" s="41"/>
      <c r="F13" s="41"/>
      <c r="G13" s="41"/>
      <c r="H13" s="283"/>
      <c r="I13" s="44"/>
      <c r="J13" s="44"/>
      <c r="K13" s="44"/>
      <c r="L13" s="44"/>
      <c r="M13" s="60"/>
      <c r="N13" s="61"/>
    </row>
    <row r="14" spans="1:14" ht="29.1" customHeight="1">
      <c r="A14" s="43"/>
      <c r="B14" s="44"/>
      <c r="C14" s="45"/>
      <c r="D14" s="45"/>
      <c r="E14" s="45"/>
      <c r="F14" s="45"/>
      <c r="G14" s="44"/>
      <c r="H14" s="283"/>
      <c r="I14" s="44"/>
      <c r="J14" s="44"/>
      <c r="K14" s="44"/>
      <c r="L14" s="44"/>
      <c r="M14" s="60"/>
      <c r="N14" s="140"/>
    </row>
    <row r="15" spans="1:14" ht="29.1" customHeight="1">
      <c r="A15" s="131"/>
      <c r="B15" s="132"/>
      <c r="C15" s="133"/>
      <c r="D15" s="133"/>
      <c r="E15" s="134"/>
      <c r="F15" s="134"/>
      <c r="G15" s="132"/>
      <c r="H15" s="284"/>
      <c r="I15" s="141"/>
      <c r="J15" s="142"/>
      <c r="K15" s="143"/>
      <c r="L15" s="144"/>
      <c r="M15" s="144"/>
      <c r="N15" s="145"/>
    </row>
    <row r="16" spans="1:14" ht="14.25">
      <c r="A16" s="135" t="s">
        <v>114</v>
      </c>
      <c r="B16" s="136"/>
      <c r="C16" s="136"/>
      <c r="D16" s="137"/>
      <c r="E16" s="137"/>
      <c r="F16" s="137"/>
      <c r="G16" s="137"/>
      <c r="H16" s="52"/>
      <c r="I16" s="52"/>
      <c r="J16" s="52"/>
      <c r="K16" s="52"/>
      <c r="L16" s="52"/>
      <c r="M16" s="52"/>
      <c r="N16" s="52"/>
    </row>
    <row r="17" spans="1:14" ht="14.25">
      <c r="A17" s="51" t="s">
        <v>133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4.25">
      <c r="A18" s="52"/>
      <c r="B18" s="52"/>
      <c r="C18" s="52"/>
      <c r="D18" s="52"/>
      <c r="E18" s="52"/>
      <c r="F18" s="52"/>
      <c r="G18" s="52"/>
      <c r="H18" s="52"/>
      <c r="I18" s="50" t="s">
        <v>134</v>
      </c>
      <c r="J18" s="66"/>
      <c r="K18" s="50" t="s">
        <v>135</v>
      </c>
      <c r="L18" s="50"/>
      <c r="M18" s="50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F4" sqref="F4:G4"/>
    </sheetView>
  </sheetViews>
  <sheetFormatPr defaultColWidth="10" defaultRowHeight="16.5" customHeight="1"/>
  <cols>
    <col min="1" max="16384" width="10" style="98"/>
  </cols>
  <sheetData>
    <row r="1" spans="1:11" ht="22.5" customHeight="1">
      <c r="A1" s="344" t="s">
        <v>137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99" t="s">
        <v>50</v>
      </c>
      <c r="B2" s="270" t="s">
        <v>138</v>
      </c>
      <c r="C2" s="270"/>
      <c r="D2" s="271" t="s">
        <v>51</v>
      </c>
      <c r="E2" s="271"/>
      <c r="F2" s="270" t="s">
        <v>139</v>
      </c>
      <c r="G2" s="270"/>
      <c r="H2" s="100" t="s">
        <v>52</v>
      </c>
      <c r="I2" s="272" t="s">
        <v>139</v>
      </c>
      <c r="J2" s="272"/>
      <c r="K2" s="273"/>
    </row>
    <row r="3" spans="1:11" ht="16.5" customHeight="1">
      <c r="A3" s="263" t="s">
        <v>53</v>
      </c>
      <c r="B3" s="264"/>
      <c r="C3" s="265"/>
      <c r="D3" s="266" t="s">
        <v>54</v>
      </c>
      <c r="E3" s="267"/>
      <c r="F3" s="267"/>
      <c r="G3" s="268"/>
      <c r="H3" s="266" t="s">
        <v>55</v>
      </c>
      <c r="I3" s="267"/>
      <c r="J3" s="267"/>
      <c r="K3" s="268"/>
    </row>
    <row r="4" spans="1:11" ht="16.5" customHeight="1">
      <c r="A4" s="103" t="s">
        <v>56</v>
      </c>
      <c r="B4" s="336" t="s">
        <v>140</v>
      </c>
      <c r="C4" s="337"/>
      <c r="D4" s="255" t="s">
        <v>57</v>
      </c>
      <c r="E4" s="256"/>
      <c r="F4" s="253" t="s">
        <v>141</v>
      </c>
      <c r="G4" s="254"/>
      <c r="H4" s="255" t="s">
        <v>142</v>
      </c>
      <c r="I4" s="256"/>
      <c r="J4" s="118" t="s">
        <v>59</v>
      </c>
      <c r="K4" s="127" t="s">
        <v>60</v>
      </c>
    </row>
    <row r="5" spans="1:11" ht="16.5" customHeight="1">
      <c r="A5" s="106" t="s">
        <v>61</v>
      </c>
      <c r="B5" s="339" t="s">
        <v>143</v>
      </c>
      <c r="C5" s="340"/>
      <c r="D5" s="255" t="s">
        <v>144</v>
      </c>
      <c r="E5" s="256"/>
      <c r="F5" s="336" t="s">
        <v>145</v>
      </c>
      <c r="G5" s="337"/>
      <c r="H5" s="255" t="s">
        <v>146</v>
      </c>
      <c r="I5" s="256"/>
      <c r="J5" s="118" t="s">
        <v>59</v>
      </c>
      <c r="K5" s="127" t="s">
        <v>60</v>
      </c>
    </row>
    <row r="6" spans="1:11" ht="16.5" customHeight="1">
      <c r="A6" s="103" t="s">
        <v>64</v>
      </c>
      <c r="B6" s="107">
        <v>3</v>
      </c>
      <c r="C6" s="108">
        <v>6</v>
      </c>
      <c r="D6" s="255" t="s">
        <v>147</v>
      </c>
      <c r="E6" s="256"/>
      <c r="F6" s="336">
        <v>4000</v>
      </c>
      <c r="G6" s="337"/>
      <c r="H6" s="341" t="s">
        <v>148</v>
      </c>
      <c r="I6" s="342"/>
      <c r="J6" s="342"/>
      <c r="K6" s="343"/>
    </row>
    <row r="7" spans="1:11" ht="16.5" customHeight="1">
      <c r="A7" s="103" t="s">
        <v>67</v>
      </c>
      <c r="B7" s="336" t="s">
        <v>145</v>
      </c>
      <c r="C7" s="337"/>
      <c r="D7" s="103" t="s">
        <v>149</v>
      </c>
      <c r="E7" s="105"/>
      <c r="F7" s="336">
        <v>1000</v>
      </c>
      <c r="G7" s="337"/>
      <c r="H7" s="338"/>
      <c r="I7" s="261"/>
      <c r="J7" s="261"/>
      <c r="K7" s="262"/>
    </row>
    <row r="8" spans="1:11" ht="16.5" customHeight="1">
      <c r="A8" s="111"/>
      <c r="B8" s="257"/>
      <c r="C8" s="258"/>
      <c r="D8" s="222" t="s">
        <v>70</v>
      </c>
      <c r="E8" s="223"/>
      <c r="F8" s="259" t="s">
        <v>141</v>
      </c>
      <c r="G8" s="260"/>
      <c r="H8" s="317"/>
      <c r="I8" s="318"/>
      <c r="J8" s="318"/>
      <c r="K8" s="319"/>
    </row>
    <row r="9" spans="1:11" ht="16.5" customHeight="1">
      <c r="A9" s="316" t="s">
        <v>150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>
      <c r="A10" s="112" t="s">
        <v>74</v>
      </c>
      <c r="B10" s="113" t="s">
        <v>75</v>
      </c>
      <c r="C10" s="114" t="s">
        <v>76</v>
      </c>
      <c r="D10" s="115"/>
      <c r="E10" s="116" t="s">
        <v>79</v>
      </c>
      <c r="F10" s="113" t="s">
        <v>75</v>
      </c>
      <c r="G10" s="114" t="s">
        <v>76</v>
      </c>
      <c r="H10" s="113"/>
      <c r="I10" s="116" t="s">
        <v>77</v>
      </c>
      <c r="J10" s="113" t="s">
        <v>75</v>
      </c>
      <c r="K10" s="129" t="s">
        <v>76</v>
      </c>
    </row>
    <row r="11" spans="1:11" ht="16.5" customHeight="1">
      <c r="A11" s="106" t="s">
        <v>80</v>
      </c>
      <c r="B11" s="117" t="s">
        <v>75</v>
      </c>
      <c r="C11" s="118" t="s">
        <v>76</v>
      </c>
      <c r="D11" s="119"/>
      <c r="E11" s="120" t="s">
        <v>82</v>
      </c>
      <c r="F11" s="117" t="s">
        <v>75</v>
      </c>
      <c r="G11" s="118" t="s">
        <v>76</v>
      </c>
      <c r="H11" s="117"/>
      <c r="I11" s="120" t="s">
        <v>87</v>
      </c>
      <c r="J11" s="117" t="s">
        <v>75</v>
      </c>
      <c r="K11" s="127" t="s">
        <v>76</v>
      </c>
    </row>
    <row r="12" spans="1:11" ht="16.5" customHeight="1">
      <c r="A12" s="222" t="s">
        <v>114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16.5" customHeight="1">
      <c r="A13" s="324" t="s">
        <v>151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327"/>
      <c r="J14" s="327"/>
      <c r="K14" s="328"/>
    </row>
    <row r="15" spans="1:11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4" t="s">
        <v>152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20" t="s">
        <v>111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112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31" t="s">
        <v>113</v>
      </c>
      <c r="B23" s="232"/>
      <c r="C23" s="118" t="s">
        <v>59</v>
      </c>
      <c r="D23" s="118" t="s">
        <v>60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153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316" t="s">
        <v>117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101" t="s">
        <v>118</v>
      </c>
      <c r="B27" s="114" t="s">
        <v>85</v>
      </c>
      <c r="C27" s="114" t="s">
        <v>86</v>
      </c>
      <c r="D27" s="114" t="s">
        <v>78</v>
      </c>
      <c r="E27" s="102" t="s">
        <v>119</v>
      </c>
      <c r="F27" s="114" t="s">
        <v>85</v>
      </c>
      <c r="G27" s="114" t="s">
        <v>86</v>
      </c>
      <c r="H27" s="114" t="s">
        <v>78</v>
      </c>
      <c r="I27" s="102" t="s">
        <v>120</v>
      </c>
      <c r="J27" s="114" t="s">
        <v>85</v>
      </c>
      <c r="K27" s="129" t="s">
        <v>86</v>
      </c>
    </row>
    <row r="28" spans="1:11" ht="16.5" customHeight="1">
      <c r="A28" s="109" t="s">
        <v>77</v>
      </c>
      <c r="B28" s="118" t="s">
        <v>85</v>
      </c>
      <c r="C28" s="118" t="s">
        <v>86</v>
      </c>
      <c r="D28" s="118" t="s">
        <v>78</v>
      </c>
      <c r="E28" s="122" t="s">
        <v>84</v>
      </c>
      <c r="F28" s="118" t="s">
        <v>85</v>
      </c>
      <c r="G28" s="118" t="s">
        <v>86</v>
      </c>
      <c r="H28" s="118" t="s">
        <v>78</v>
      </c>
      <c r="I28" s="122" t="s">
        <v>95</v>
      </c>
      <c r="J28" s="118" t="s">
        <v>85</v>
      </c>
      <c r="K28" s="127" t="s">
        <v>86</v>
      </c>
    </row>
    <row r="29" spans="1:11" ht="16.5" customHeight="1">
      <c r="A29" s="255" t="s">
        <v>88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>
      <c r="A31" s="298" t="s">
        <v>154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7.2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7.2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7.25" customHeight="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7.25" customHeight="1">
      <c r="A43" s="216" t="s">
        <v>116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6.5" customHeight="1">
      <c r="A44" s="298" t="s">
        <v>155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299" t="s">
        <v>114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23" t="s">
        <v>122</v>
      </c>
      <c r="B48" s="294" t="s">
        <v>123</v>
      </c>
      <c r="C48" s="294"/>
      <c r="D48" s="124" t="s">
        <v>124</v>
      </c>
      <c r="E48" s="125"/>
      <c r="F48" s="124" t="s">
        <v>125</v>
      </c>
      <c r="G48" s="126"/>
      <c r="H48" s="295" t="s">
        <v>126</v>
      </c>
      <c r="I48" s="295"/>
      <c r="J48" s="294"/>
      <c r="K48" s="305"/>
    </row>
    <row r="49" spans="1:11" ht="16.5" customHeight="1">
      <c r="A49" s="285" t="s">
        <v>127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>
      <c r="A52" s="123" t="s">
        <v>122</v>
      </c>
      <c r="B52" s="294" t="s">
        <v>123</v>
      </c>
      <c r="C52" s="294"/>
      <c r="D52" s="124" t="s">
        <v>124</v>
      </c>
      <c r="E52" s="124"/>
      <c r="F52" s="124" t="s">
        <v>125</v>
      </c>
      <c r="G52" s="124"/>
      <c r="H52" s="295" t="s">
        <v>126</v>
      </c>
      <c r="I52" s="295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8"/>
  <sheetViews>
    <sheetView topLeftCell="C4" workbookViewId="0">
      <selection activeCell="J5" sqref="J5:N14"/>
    </sheetView>
  </sheetViews>
  <sheetFormatPr defaultColWidth="9" defaultRowHeight="26.1" customHeight="1"/>
  <cols>
    <col min="1" max="1" width="17.125" style="51" customWidth="1"/>
    <col min="2" max="8" width="9.375" style="51" customWidth="1"/>
    <col min="9" max="9" width="1.375" style="51" customWidth="1"/>
    <col min="10" max="15" width="15.625" style="51" customWidth="1"/>
    <col min="16" max="16384" width="9" style="51"/>
  </cols>
  <sheetData>
    <row r="1" spans="1:15" ht="30" customHeigh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ht="29.1" customHeight="1">
      <c r="A2" s="21" t="s">
        <v>56</v>
      </c>
      <c r="B2" s="276" t="s">
        <v>140</v>
      </c>
      <c r="C2" s="276"/>
      <c r="D2" s="276"/>
      <c r="E2" s="22" t="s">
        <v>61</v>
      </c>
      <c r="F2" s="276" t="s">
        <v>143</v>
      </c>
      <c r="G2" s="276"/>
      <c r="H2" s="276"/>
      <c r="I2" s="282"/>
      <c r="J2" s="53" t="s">
        <v>52</v>
      </c>
      <c r="K2" s="276" t="s">
        <v>139</v>
      </c>
      <c r="L2" s="276"/>
      <c r="M2" s="276"/>
      <c r="N2" s="276"/>
      <c r="O2" s="277"/>
    </row>
    <row r="3" spans="1:15" ht="29.1" customHeight="1">
      <c r="A3" s="281" t="s">
        <v>130</v>
      </c>
      <c r="B3" s="278" t="s">
        <v>131</v>
      </c>
      <c r="C3" s="278"/>
      <c r="D3" s="278"/>
      <c r="E3" s="278"/>
      <c r="F3" s="278"/>
      <c r="G3" s="278"/>
      <c r="H3" s="278"/>
      <c r="I3" s="283"/>
      <c r="J3" s="279" t="s">
        <v>132</v>
      </c>
      <c r="K3" s="279"/>
      <c r="L3" s="279"/>
      <c r="M3" s="279"/>
      <c r="N3" s="279"/>
      <c r="O3" s="280"/>
    </row>
    <row r="4" spans="1:15" ht="29.1" customHeight="1">
      <c r="A4" s="281"/>
      <c r="B4" s="23" t="s">
        <v>101</v>
      </c>
      <c r="C4" s="23" t="s">
        <v>102</v>
      </c>
      <c r="D4" s="23" t="s">
        <v>103</v>
      </c>
      <c r="E4" s="24" t="s">
        <v>104</v>
      </c>
      <c r="F4" s="23" t="s">
        <v>105</v>
      </c>
      <c r="G4" s="23" t="s">
        <v>106</v>
      </c>
      <c r="H4" s="23" t="s">
        <v>107</v>
      </c>
      <c r="I4" s="283"/>
      <c r="J4" s="54" t="s">
        <v>156</v>
      </c>
      <c r="K4" s="54" t="s">
        <v>156</v>
      </c>
      <c r="L4" s="54" t="s">
        <v>156</v>
      </c>
      <c r="M4" s="54" t="s">
        <v>156</v>
      </c>
      <c r="N4" s="54" t="s">
        <v>156</v>
      </c>
      <c r="O4" s="55"/>
    </row>
    <row r="5" spans="1:15" ht="29.1" customHeight="1">
      <c r="A5" s="281"/>
      <c r="B5" s="25" t="s">
        <v>157</v>
      </c>
      <c r="C5" s="25" t="s">
        <v>158</v>
      </c>
      <c r="D5" s="26" t="s">
        <v>159</v>
      </c>
      <c r="E5" s="27" t="s">
        <v>160</v>
      </c>
      <c r="F5" s="27" t="s">
        <v>161</v>
      </c>
      <c r="G5" s="27" t="s">
        <v>162</v>
      </c>
      <c r="H5" s="37"/>
      <c r="I5" s="283"/>
      <c r="J5" s="56" t="s">
        <v>102</v>
      </c>
      <c r="K5" s="56" t="s">
        <v>103</v>
      </c>
      <c r="L5" s="56" t="s">
        <v>104</v>
      </c>
      <c r="M5" s="56" t="s">
        <v>105</v>
      </c>
      <c r="N5" s="56" t="s">
        <v>163</v>
      </c>
      <c r="O5" s="57"/>
    </row>
    <row r="6" spans="1:15" ht="29.1" customHeight="1">
      <c r="A6" s="28" t="s">
        <v>164</v>
      </c>
      <c r="B6" s="29">
        <f>C6-1</f>
        <v>61</v>
      </c>
      <c r="C6" s="30">
        <f>D6-2</f>
        <v>62</v>
      </c>
      <c r="D6" s="31">
        <v>64</v>
      </c>
      <c r="E6" s="30">
        <f>D6+2</f>
        <v>66</v>
      </c>
      <c r="F6" s="30">
        <f>E6+2</f>
        <v>68</v>
      </c>
      <c r="G6" s="30">
        <f>F6+1</f>
        <v>69</v>
      </c>
      <c r="H6" s="37"/>
      <c r="I6" s="283"/>
      <c r="J6" s="58" t="s">
        <v>165</v>
      </c>
      <c r="K6" s="58" t="s">
        <v>166</v>
      </c>
      <c r="L6" s="58" t="s">
        <v>167</v>
      </c>
      <c r="M6" s="58" t="s">
        <v>165</v>
      </c>
      <c r="N6" s="58" t="s">
        <v>168</v>
      </c>
      <c r="O6" s="59"/>
    </row>
    <row r="7" spans="1:15" ht="29.1" customHeight="1">
      <c r="A7" s="28" t="s">
        <v>169</v>
      </c>
      <c r="B7" s="32">
        <f t="shared" ref="B7:B9" si="0">C7-4</f>
        <v>104</v>
      </c>
      <c r="C7" s="30">
        <f t="shared" ref="C7:C9" si="1">D7-4</f>
        <v>108</v>
      </c>
      <c r="D7" s="31">
        <v>112</v>
      </c>
      <c r="E7" s="30">
        <f t="shared" ref="E7:E9" si="2">D7+4</f>
        <v>116</v>
      </c>
      <c r="F7" s="30">
        <f>E7+4</f>
        <v>120</v>
      </c>
      <c r="G7" s="30">
        <f t="shared" ref="G7:G9" si="3">F7+6</f>
        <v>126</v>
      </c>
      <c r="H7" s="37"/>
      <c r="I7" s="283"/>
      <c r="J7" s="44" t="s">
        <v>170</v>
      </c>
      <c r="K7" s="44" t="s">
        <v>171</v>
      </c>
      <c r="L7" s="44" t="s">
        <v>172</v>
      </c>
      <c r="M7" s="44" t="s">
        <v>170</v>
      </c>
      <c r="N7" s="60" t="s">
        <v>173</v>
      </c>
      <c r="O7" s="61"/>
    </row>
    <row r="8" spans="1:15" ht="29.1" customHeight="1">
      <c r="A8" s="28" t="s">
        <v>174</v>
      </c>
      <c r="B8" s="32">
        <f t="shared" si="0"/>
        <v>-8</v>
      </c>
      <c r="C8" s="30">
        <f t="shared" si="1"/>
        <v>-4</v>
      </c>
      <c r="D8" s="26">
        <v>0</v>
      </c>
      <c r="E8" s="30">
        <f t="shared" si="2"/>
        <v>4</v>
      </c>
      <c r="F8" s="30">
        <f>E8+5</f>
        <v>9</v>
      </c>
      <c r="G8" s="30">
        <f t="shared" si="3"/>
        <v>15</v>
      </c>
      <c r="H8" s="37"/>
      <c r="I8" s="283"/>
      <c r="J8" s="44"/>
      <c r="K8" s="44"/>
      <c r="L8" s="44"/>
      <c r="M8" s="44"/>
      <c r="N8" s="60"/>
      <c r="O8" s="61"/>
    </row>
    <row r="9" spans="1:15" ht="29.1" customHeight="1">
      <c r="A9" s="28" t="s">
        <v>175</v>
      </c>
      <c r="B9" s="32">
        <f t="shared" si="0"/>
        <v>100</v>
      </c>
      <c r="C9" s="30">
        <f t="shared" si="1"/>
        <v>104</v>
      </c>
      <c r="D9" s="26">
        <v>108</v>
      </c>
      <c r="E9" s="30">
        <f t="shared" si="2"/>
        <v>112</v>
      </c>
      <c r="F9" s="30">
        <f>E9+5</f>
        <v>117</v>
      </c>
      <c r="G9" s="30">
        <f t="shared" si="3"/>
        <v>123</v>
      </c>
      <c r="H9" s="37"/>
      <c r="I9" s="283"/>
      <c r="J9" s="58" t="s">
        <v>172</v>
      </c>
      <c r="K9" s="58" t="s">
        <v>171</v>
      </c>
      <c r="L9" s="58" t="s">
        <v>176</v>
      </c>
      <c r="M9" s="58" t="s">
        <v>177</v>
      </c>
      <c r="N9" s="62" t="s">
        <v>172</v>
      </c>
      <c r="O9" s="63"/>
    </row>
    <row r="10" spans="1:15" ht="29.1" customHeight="1">
      <c r="A10" s="28" t="s">
        <v>178</v>
      </c>
      <c r="B10" s="32">
        <f>C10-1.2</f>
        <v>36.299999999999997</v>
      </c>
      <c r="C10" s="30">
        <f>D10-1</f>
        <v>37.5</v>
      </c>
      <c r="D10" s="26">
        <v>38.5</v>
      </c>
      <c r="E10" s="30">
        <f>D10+1</f>
        <v>39.5</v>
      </c>
      <c r="F10" s="30">
        <f>E10+1</f>
        <v>40.5</v>
      </c>
      <c r="G10" s="30">
        <f>F10+1.2</f>
        <v>41.7</v>
      </c>
      <c r="H10" s="37"/>
      <c r="I10" s="283"/>
      <c r="J10" s="44" t="s">
        <v>179</v>
      </c>
      <c r="K10" s="44" t="s">
        <v>167</v>
      </c>
      <c r="L10" s="44" t="s">
        <v>179</v>
      </c>
      <c r="M10" s="44" t="s">
        <v>167</v>
      </c>
      <c r="N10" s="60" t="s">
        <v>180</v>
      </c>
      <c r="O10" s="61"/>
    </row>
    <row r="11" spans="1:15" ht="29.1" customHeight="1">
      <c r="A11" s="28" t="s">
        <v>181</v>
      </c>
      <c r="B11" s="32">
        <f>C11-0.5</f>
        <v>25</v>
      </c>
      <c r="C11" s="30">
        <f>D11-0.5</f>
        <v>25.5</v>
      </c>
      <c r="D11" s="31">
        <v>26</v>
      </c>
      <c r="E11" s="30">
        <f t="shared" ref="E11:G11" si="4">D11+0.5</f>
        <v>26.5</v>
      </c>
      <c r="F11" s="30">
        <f t="shared" si="4"/>
        <v>27</v>
      </c>
      <c r="G11" s="30">
        <f t="shared" si="4"/>
        <v>27.5</v>
      </c>
      <c r="H11" s="37"/>
      <c r="I11" s="283"/>
      <c r="J11" s="44" t="s">
        <v>180</v>
      </c>
      <c r="K11" s="44" t="s">
        <v>182</v>
      </c>
      <c r="L11" s="44" t="s">
        <v>179</v>
      </c>
      <c r="M11" s="44" t="s">
        <v>179</v>
      </c>
      <c r="N11" s="60" t="s">
        <v>183</v>
      </c>
      <c r="O11" s="61"/>
    </row>
    <row r="12" spans="1:15" ht="29.1" customHeight="1">
      <c r="A12" s="28" t="s">
        <v>184</v>
      </c>
      <c r="B12" s="33">
        <f>C12-0.7</f>
        <v>20.6</v>
      </c>
      <c r="C12" s="30">
        <f>D12-0.7</f>
        <v>21.3</v>
      </c>
      <c r="D12" s="31">
        <v>22</v>
      </c>
      <c r="E12" s="30">
        <f>D12+0.7</f>
        <v>22.7</v>
      </c>
      <c r="F12" s="30">
        <f>E12+0.7</f>
        <v>23.4</v>
      </c>
      <c r="G12" s="30">
        <f>F12+0.95</f>
        <v>24.349999999999998</v>
      </c>
      <c r="H12" s="37"/>
      <c r="I12" s="283"/>
      <c r="J12" s="44" t="s">
        <v>179</v>
      </c>
      <c r="K12" s="44" t="s">
        <v>179</v>
      </c>
      <c r="L12" s="44" t="s">
        <v>185</v>
      </c>
      <c r="M12" s="44" t="s">
        <v>167</v>
      </c>
      <c r="N12" s="60" t="s">
        <v>186</v>
      </c>
      <c r="O12" s="61"/>
    </row>
    <row r="13" spans="1:15" ht="29.1" customHeight="1">
      <c r="A13" s="28" t="s">
        <v>187</v>
      </c>
      <c r="B13" s="32">
        <f>C13-0.7</f>
        <v>16.5</v>
      </c>
      <c r="C13" s="32">
        <f>D13-0.8</f>
        <v>17.2</v>
      </c>
      <c r="D13" s="26">
        <v>18</v>
      </c>
      <c r="E13" s="32">
        <f>D13+0.8</f>
        <v>18.8</v>
      </c>
      <c r="F13" s="32">
        <f>E13+0.8</f>
        <v>19.600000000000001</v>
      </c>
      <c r="G13" s="32">
        <f>F13+1.1</f>
        <v>20.700000000000003</v>
      </c>
      <c r="H13" s="41"/>
      <c r="I13" s="283"/>
      <c r="J13" s="44" t="s">
        <v>188</v>
      </c>
      <c r="K13" s="44" t="s">
        <v>180</v>
      </c>
      <c r="L13" s="44" t="s">
        <v>189</v>
      </c>
      <c r="M13" s="44" t="s">
        <v>170</v>
      </c>
      <c r="N13" s="60" t="s">
        <v>190</v>
      </c>
      <c r="O13" s="61"/>
    </row>
    <row r="14" spans="1:15" ht="29.1" customHeight="1">
      <c r="A14" s="28" t="s">
        <v>191</v>
      </c>
      <c r="B14" s="32">
        <f>C14-0</f>
        <v>21.6</v>
      </c>
      <c r="C14" s="30">
        <f>D14-0.4</f>
        <v>21.6</v>
      </c>
      <c r="D14" s="34">
        <v>22</v>
      </c>
      <c r="E14" s="30">
        <f>D14+0.4</f>
        <v>22.4</v>
      </c>
      <c r="F14" s="30">
        <f>E14+0.4</f>
        <v>22.799999999999997</v>
      </c>
      <c r="G14" s="30">
        <f>F14+0.6</f>
        <v>23.4</v>
      </c>
      <c r="H14" s="44"/>
      <c r="I14" s="283"/>
      <c r="J14" s="44"/>
      <c r="K14" s="44"/>
      <c r="L14" s="44"/>
      <c r="M14" s="44"/>
      <c r="N14" s="60"/>
      <c r="O14" s="61"/>
    </row>
    <row r="15" spans="1:15" ht="29.1" customHeight="1">
      <c r="A15" s="28" t="s">
        <v>192</v>
      </c>
      <c r="B15" s="32">
        <f>C15-0</f>
        <v>10.8</v>
      </c>
      <c r="C15" s="30">
        <f>D15-0.2</f>
        <v>10.8</v>
      </c>
      <c r="D15" s="34">
        <v>11</v>
      </c>
      <c r="E15" s="30">
        <f>D15+0.2</f>
        <v>11.2</v>
      </c>
      <c r="F15" s="30">
        <f>E15+0.2</f>
        <v>11.399999999999999</v>
      </c>
      <c r="G15" s="35">
        <f>F15+0.25</f>
        <v>11.649999999999999</v>
      </c>
      <c r="H15" s="47"/>
      <c r="I15" s="284"/>
      <c r="J15" s="47"/>
      <c r="K15" s="47"/>
      <c r="L15" s="64"/>
      <c r="M15" s="47"/>
      <c r="N15" s="47"/>
      <c r="O15" s="65"/>
    </row>
    <row r="16" spans="1:15" ht="17.25">
      <c r="A16" s="28" t="s">
        <v>193</v>
      </c>
      <c r="E16" s="52"/>
      <c r="F16" s="52"/>
      <c r="G16" s="95">
        <f>F16</f>
        <v>0</v>
      </c>
      <c r="H16" s="52"/>
      <c r="I16" s="52"/>
      <c r="J16" s="52"/>
      <c r="K16" s="52"/>
      <c r="L16" s="52"/>
      <c r="M16" s="52"/>
      <c r="N16" s="52"/>
      <c r="O16" s="52"/>
    </row>
    <row r="17" spans="1:15" ht="16.5">
      <c r="A17" s="9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ht="14.25">
      <c r="A18" s="97"/>
      <c r="B18" s="52"/>
      <c r="C18" s="52"/>
      <c r="D18" s="52"/>
      <c r="E18" s="52"/>
      <c r="F18" s="52"/>
      <c r="G18" s="52"/>
      <c r="H18" s="52"/>
      <c r="I18" s="52"/>
      <c r="J18" s="50" t="s">
        <v>134</v>
      </c>
      <c r="K18" s="66"/>
      <c r="L18" s="50" t="s">
        <v>135</v>
      </c>
      <c r="M18" s="50"/>
      <c r="N18" s="50" t="s">
        <v>136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4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2" zoomScaleNormal="100" zoomScalePageLayoutView="125" workbookViewId="0">
      <selection activeCell="O26" sqref="O26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89" t="s">
        <v>194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spans="1:11">
      <c r="A2" s="70" t="s">
        <v>50</v>
      </c>
      <c r="B2" s="390" t="s">
        <v>138</v>
      </c>
      <c r="C2" s="390"/>
      <c r="D2" s="71" t="s">
        <v>56</v>
      </c>
      <c r="E2" s="72" t="s">
        <v>140</v>
      </c>
      <c r="F2" s="73" t="s">
        <v>195</v>
      </c>
      <c r="G2" s="391" t="s">
        <v>143</v>
      </c>
      <c r="H2" s="391"/>
      <c r="I2" s="90" t="s">
        <v>52</v>
      </c>
      <c r="J2" s="391" t="s">
        <v>139</v>
      </c>
      <c r="K2" s="392"/>
    </row>
    <row r="3" spans="1:11">
      <c r="A3" s="74" t="s">
        <v>67</v>
      </c>
      <c r="B3" s="386" t="s">
        <v>145</v>
      </c>
      <c r="C3" s="386"/>
      <c r="D3" s="75" t="s">
        <v>196</v>
      </c>
      <c r="E3" s="393" t="s">
        <v>197</v>
      </c>
      <c r="F3" s="385"/>
      <c r="G3" s="385"/>
      <c r="H3" s="311" t="s">
        <v>198</v>
      </c>
      <c r="I3" s="311"/>
      <c r="J3" s="311"/>
      <c r="K3" s="312"/>
    </row>
    <row r="4" spans="1:11">
      <c r="A4" s="76" t="s">
        <v>64</v>
      </c>
      <c r="B4" s="77">
        <v>3</v>
      </c>
      <c r="C4" s="77">
        <v>5</v>
      </c>
      <c r="D4" s="78" t="s">
        <v>199</v>
      </c>
      <c r="E4" s="385" t="s">
        <v>200</v>
      </c>
      <c r="F4" s="385"/>
      <c r="G4" s="385"/>
      <c r="H4" s="232" t="s">
        <v>201</v>
      </c>
      <c r="I4" s="232"/>
      <c r="J4" s="87" t="s">
        <v>59</v>
      </c>
      <c r="K4" s="93" t="s">
        <v>60</v>
      </c>
    </row>
    <row r="5" spans="1:11">
      <c r="A5" s="76" t="s">
        <v>202</v>
      </c>
      <c r="B5" s="386">
        <v>1</v>
      </c>
      <c r="C5" s="386"/>
      <c r="D5" s="75" t="s">
        <v>203</v>
      </c>
      <c r="E5" s="75" t="s">
        <v>204</v>
      </c>
      <c r="F5" s="75" t="s">
        <v>335</v>
      </c>
      <c r="G5" s="75" t="s">
        <v>205</v>
      </c>
      <c r="H5" s="232" t="s">
        <v>206</v>
      </c>
      <c r="I5" s="232"/>
      <c r="J5" s="87" t="s">
        <v>59</v>
      </c>
      <c r="K5" s="93" t="s">
        <v>60</v>
      </c>
    </row>
    <row r="6" spans="1:11">
      <c r="A6" s="79" t="s">
        <v>207</v>
      </c>
      <c r="B6" s="387">
        <v>80</v>
      </c>
      <c r="C6" s="387"/>
      <c r="D6" s="80" t="s">
        <v>208</v>
      </c>
      <c r="E6" s="81"/>
      <c r="F6" s="82">
        <v>1006</v>
      </c>
      <c r="G6" s="80"/>
      <c r="H6" s="388" t="s">
        <v>209</v>
      </c>
      <c r="I6" s="388"/>
      <c r="J6" s="82" t="s">
        <v>59</v>
      </c>
      <c r="K6" s="94" t="s">
        <v>60</v>
      </c>
    </row>
    <row r="7" spans="1:1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>
      <c r="A8" s="86" t="s">
        <v>210</v>
      </c>
      <c r="B8" s="73" t="s">
        <v>211</v>
      </c>
      <c r="C8" s="73" t="s">
        <v>212</v>
      </c>
      <c r="D8" s="73" t="s">
        <v>213</v>
      </c>
      <c r="E8" s="73" t="s">
        <v>214</v>
      </c>
      <c r="F8" s="73" t="s">
        <v>215</v>
      </c>
      <c r="G8" s="379"/>
      <c r="H8" s="380"/>
      <c r="I8" s="380"/>
      <c r="J8" s="380"/>
      <c r="K8" s="381"/>
    </row>
    <row r="9" spans="1:11">
      <c r="A9" s="231" t="s">
        <v>216</v>
      </c>
      <c r="B9" s="232"/>
      <c r="C9" s="87" t="s">
        <v>59</v>
      </c>
      <c r="D9" s="87" t="s">
        <v>60</v>
      </c>
      <c r="E9" s="75" t="s">
        <v>217</v>
      </c>
      <c r="F9" s="88" t="s">
        <v>218</v>
      </c>
      <c r="G9" s="382"/>
      <c r="H9" s="383"/>
      <c r="I9" s="383"/>
      <c r="J9" s="383"/>
      <c r="K9" s="384"/>
    </row>
    <row r="10" spans="1:11">
      <c r="A10" s="231" t="s">
        <v>219</v>
      </c>
      <c r="B10" s="232"/>
      <c r="C10" s="87" t="s">
        <v>59</v>
      </c>
      <c r="D10" s="87" t="s">
        <v>60</v>
      </c>
      <c r="E10" s="75" t="s">
        <v>220</v>
      </c>
      <c r="F10" s="88" t="s">
        <v>221</v>
      </c>
      <c r="G10" s="382" t="s">
        <v>222</v>
      </c>
      <c r="H10" s="383"/>
      <c r="I10" s="383"/>
      <c r="J10" s="383"/>
      <c r="K10" s="384"/>
    </row>
    <row r="11" spans="1:11">
      <c r="A11" s="373" t="s">
        <v>150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74" t="s">
        <v>79</v>
      </c>
      <c r="B12" s="87" t="s">
        <v>75</v>
      </c>
      <c r="C12" s="87" t="s">
        <v>76</v>
      </c>
      <c r="D12" s="88"/>
      <c r="E12" s="75" t="s">
        <v>77</v>
      </c>
      <c r="F12" s="87" t="s">
        <v>75</v>
      </c>
      <c r="G12" s="87" t="s">
        <v>76</v>
      </c>
      <c r="H12" s="87"/>
      <c r="I12" s="75" t="s">
        <v>223</v>
      </c>
      <c r="J12" s="87" t="s">
        <v>75</v>
      </c>
      <c r="K12" s="93" t="s">
        <v>76</v>
      </c>
    </row>
    <row r="13" spans="1:11">
      <c r="A13" s="74" t="s">
        <v>82</v>
      </c>
      <c r="B13" s="87" t="s">
        <v>75</v>
      </c>
      <c r="C13" s="87" t="s">
        <v>76</v>
      </c>
      <c r="D13" s="88"/>
      <c r="E13" s="75" t="s">
        <v>87</v>
      </c>
      <c r="F13" s="87" t="s">
        <v>75</v>
      </c>
      <c r="G13" s="87" t="s">
        <v>76</v>
      </c>
      <c r="H13" s="87"/>
      <c r="I13" s="75" t="s">
        <v>224</v>
      </c>
      <c r="J13" s="87" t="s">
        <v>75</v>
      </c>
      <c r="K13" s="93" t="s">
        <v>76</v>
      </c>
    </row>
    <row r="14" spans="1:11">
      <c r="A14" s="79" t="s">
        <v>225</v>
      </c>
      <c r="B14" s="82" t="s">
        <v>75</v>
      </c>
      <c r="C14" s="82" t="s">
        <v>76</v>
      </c>
      <c r="D14" s="81"/>
      <c r="E14" s="80" t="s">
        <v>226</v>
      </c>
      <c r="F14" s="82" t="s">
        <v>75</v>
      </c>
      <c r="G14" s="82" t="s">
        <v>76</v>
      </c>
      <c r="H14" s="82"/>
      <c r="I14" s="80" t="s">
        <v>227</v>
      </c>
      <c r="J14" s="82" t="s">
        <v>75</v>
      </c>
      <c r="K14" s="94" t="s">
        <v>76</v>
      </c>
    </row>
    <row r="15" spans="1:11">
      <c r="A15" s="83"/>
      <c r="B15" s="89"/>
      <c r="C15" s="89"/>
      <c r="D15" s="84"/>
      <c r="E15" s="83"/>
      <c r="F15" s="89"/>
      <c r="G15" s="89"/>
      <c r="H15" s="89"/>
      <c r="I15" s="83"/>
      <c r="J15" s="89"/>
      <c r="K15" s="89"/>
    </row>
    <row r="16" spans="1:11" s="67" customFormat="1">
      <c r="A16" s="321" t="s">
        <v>228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1" t="s">
        <v>229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5"/>
    </row>
    <row r="18" spans="1:11">
      <c r="A18" s="231" t="s">
        <v>336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5"/>
    </row>
    <row r="19" spans="1:1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31" t="s">
        <v>113</v>
      </c>
      <c r="B24" s="232"/>
      <c r="C24" s="87" t="s">
        <v>59</v>
      </c>
      <c r="D24" s="87" t="s">
        <v>60</v>
      </c>
      <c r="E24" s="311"/>
      <c r="F24" s="311"/>
      <c r="G24" s="311"/>
      <c r="H24" s="311"/>
      <c r="I24" s="311"/>
      <c r="J24" s="311"/>
      <c r="K24" s="312"/>
    </row>
    <row r="25" spans="1:11">
      <c r="A25" s="91" t="s">
        <v>230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231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/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/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.1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.1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.1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.1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232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68" customFormat="1" ht="18.75" customHeight="1">
      <c r="A38" s="231" t="s">
        <v>233</v>
      </c>
      <c r="B38" s="232"/>
      <c r="C38" s="232"/>
      <c r="D38" s="311" t="s">
        <v>234</v>
      </c>
      <c r="E38" s="311"/>
      <c r="F38" s="358" t="s">
        <v>235</v>
      </c>
      <c r="G38" s="359"/>
      <c r="H38" s="232" t="s">
        <v>236</v>
      </c>
      <c r="I38" s="232"/>
      <c r="J38" s="232" t="s">
        <v>237</v>
      </c>
      <c r="K38" s="345"/>
    </row>
    <row r="39" spans="1:13" ht="18.75" customHeight="1">
      <c r="A39" s="76" t="s">
        <v>114</v>
      </c>
      <c r="B39" s="232" t="s">
        <v>238</v>
      </c>
      <c r="C39" s="232"/>
      <c r="D39" s="232"/>
      <c r="E39" s="232"/>
      <c r="F39" s="232"/>
      <c r="G39" s="232"/>
      <c r="H39" s="232"/>
      <c r="I39" s="232"/>
      <c r="J39" s="232"/>
      <c r="K39" s="345"/>
      <c r="M39" s="68"/>
    </row>
    <row r="40" spans="1:13" ht="30.95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5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5"/>
    </row>
    <row r="42" spans="1:13" ht="32.1" customHeight="1">
      <c r="A42" s="79" t="s">
        <v>122</v>
      </c>
      <c r="B42" s="346" t="s">
        <v>239</v>
      </c>
      <c r="C42" s="346"/>
      <c r="D42" s="80" t="s">
        <v>240</v>
      </c>
      <c r="E42" s="81"/>
      <c r="F42" s="80" t="s">
        <v>125</v>
      </c>
      <c r="G42" s="92"/>
      <c r="H42" s="347" t="s">
        <v>126</v>
      </c>
      <c r="I42" s="347"/>
      <c r="J42" s="346"/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tabSelected="1" zoomScale="90" zoomScaleNormal="90" workbookViewId="0">
      <selection activeCell="F4" sqref="F4"/>
    </sheetView>
  </sheetViews>
  <sheetFormatPr defaultColWidth="9" defaultRowHeight="14.25"/>
  <cols>
    <col min="2" max="7" width="9.375" customWidth="1"/>
    <col min="8" max="8" width="1.625" customWidth="1"/>
    <col min="9" max="14" width="15.625" customWidth="1"/>
  </cols>
  <sheetData>
    <row r="1" spans="1:14" ht="30" customHeight="1">
      <c r="A1" s="274" t="s">
        <v>129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8.5" customHeight="1">
      <c r="A2" s="21" t="s">
        <v>56</v>
      </c>
      <c r="B2" s="394" t="s">
        <v>332</v>
      </c>
      <c r="C2" s="276"/>
      <c r="D2" s="22" t="s">
        <v>61</v>
      </c>
      <c r="E2" s="394" t="s">
        <v>333</v>
      </c>
      <c r="F2" s="276"/>
      <c r="G2" s="276"/>
      <c r="H2" s="282"/>
      <c r="I2" s="53" t="s">
        <v>52</v>
      </c>
      <c r="J2" s="394" t="s">
        <v>334</v>
      </c>
      <c r="K2" s="276"/>
      <c r="L2" s="276"/>
      <c r="M2" s="276"/>
      <c r="N2" s="277"/>
    </row>
    <row r="3" spans="1:14" ht="28.5" customHeight="1">
      <c r="A3" s="281" t="s">
        <v>130</v>
      </c>
      <c r="B3" s="278" t="s">
        <v>131</v>
      </c>
      <c r="C3" s="278"/>
      <c r="D3" s="278"/>
      <c r="E3" s="278"/>
      <c r="F3" s="278"/>
      <c r="G3" s="278"/>
      <c r="H3" s="283"/>
      <c r="I3" s="279" t="s">
        <v>132</v>
      </c>
      <c r="J3" s="279"/>
      <c r="K3" s="279"/>
      <c r="L3" s="279"/>
      <c r="M3" s="279"/>
      <c r="N3" s="280"/>
    </row>
    <row r="4" spans="1:14" ht="28.5" customHeight="1">
      <c r="A4" s="281"/>
      <c r="B4" s="23" t="s">
        <v>102</v>
      </c>
      <c r="C4" s="23" t="s">
        <v>103</v>
      </c>
      <c r="D4" s="24" t="s">
        <v>104</v>
      </c>
      <c r="E4" s="23" t="s">
        <v>105</v>
      </c>
      <c r="F4" s="23" t="s">
        <v>106</v>
      </c>
      <c r="G4" s="23" t="s">
        <v>107</v>
      </c>
      <c r="H4" s="283"/>
      <c r="I4" s="427" t="s">
        <v>337</v>
      </c>
      <c r="J4" s="427" t="s">
        <v>338</v>
      </c>
      <c r="K4" s="427" t="s">
        <v>339</v>
      </c>
      <c r="L4" s="427" t="s">
        <v>337</v>
      </c>
      <c r="M4" s="427" t="s">
        <v>338</v>
      </c>
      <c r="N4" s="55"/>
    </row>
    <row r="5" spans="1:14" ht="28.5" customHeight="1">
      <c r="A5" s="281"/>
      <c r="B5" s="25" t="s">
        <v>157</v>
      </c>
      <c r="C5" s="25" t="s">
        <v>158</v>
      </c>
      <c r="D5" s="26" t="s">
        <v>159</v>
      </c>
      <c r="E5" s="27" t="s">
        <v>160</v>
      </c>
      <c r="F5" s="27" t="s">
        <v>161</v>
      </c>
      <c r="G5" s="27" t="s">
        <v>162</v>
      </c>
      <c r="H5" s="283"/>
      <c r="I5" s="56" t="s">
        <v>102</v>
      </c>
      <c r="J5" s="56" t="s">
        <v>103</v>
      </c>
      <c r="K5" s="56" t="s">
        <v>104</v>
      </c>
      <c r="L5" s="56" t="s">
        <v>105</v>
      </c>
      <c r="M5" s="56" t="s">
        <v>163</v>
      </c>
      <c r="N5" s="57"/>
    </row>
    <row r="6" spans="1:14" ht="28.5" customHeight="1">
      <c r="A6" s="28" t="s">
        <v>164</v>
      </c>
      <c r="B6" s="29">
        <f>C6-1</f>
        <v>61</v>
      </c>
      <c r="C6" s="30">
        <f>D6-2</f>
        <v>62</v>
      </c>
      <c r="D6" s="31">
        <v>64</v>
      </c>
      <c r="E6" s="30">
        <f>D6+2</f>
        <v>66</v>
      </c>
      <c r="F6" s="30">
        <f>E6+2</f>
        <v>68</v>
      </c>
      <c r="G6" s="30">
        <f>F6+1</f>
        <v>69</v>
      </c>
      <c r="H6" s="283"/>
      <c r="I6" s="58" t="s">
        <v>165</v>
      </c>
      <c r="J6" s="58" t="s">
        <v>166</v>
      </c>
      <c r="K6" s="58" t="s">
        <v>167</v>
      </c>
      <c r="L6" s="58" t="s">
        <v>165</v>
      </c>
      <c r="M6" s="58" t="s">
        <v>168</v>
      </c>
      <c r="N6" s="59"/>
    </row>
    <row r="7" spans="1:14" ht="28.5" customHeight="1">
      <c r="A7" s="28" t="s">
        <v>169</v>
      </c>
      <c r="B7" s="32">
        <f t="shared" ref="B7:B8" si="0">C7-4</f>
        <v>104</v>
      </c>
      <c r="C7" s="30">
        <f t="shared" ref="C7:C8" si="1">D7-4</f>
        <v>108</v>
      </c>
      <c r="D7" s="31">
        <v>112</v>
      </c>
      <c r="E7" s="30">
        <f t="shared" ref="E7:E8" si="2">D7+4</f>
        <v>116</v>
      </c>
      <c r="F7" s="30">
        <f>E7+4</f>
        <v>120</v>
      </c>
      <c r="G7" s="30">
        <f t="shared" ref="G7:G8" si="3">F7+6</f>
        <v>126</v>
      </c>
      <c r="H7" s="283"/>
      <c r="I7" s="44" t="s">
        <v>170</v>
      </c>
      <c r="J7" s="44" t="s">
        <v>171</v>
      </c>
      <c r="K7" s="44" t="s">
        <v>172</v>
      </c>
      <c r="L7" s="44" t="s">
        <v>170</v>
      </c>
      <c r="M7" s="60" t="s">
        <v>173</v>
      </c>
      <c r="N7" s="61"/>
    </row>
    <row r="8" spans="1:14" ht="28.5" customHeight="1">
      <c r="A8" s="28" t="s">
        <v>175</v>
      </c>
      <c r="B8" s="32">
        <f t="shared" si="0"/>
        <v>100</v>
      </c>
      <c r="C8" s="30">
        <f t="shared" si="1"/>
        <v>104</v>
      </c>
      <c r="D8" s="26">
        <v>108</v>
      </c>
      <c r="E8" s="30">
        <f t="shared" si="2"/>
        <v>112</v>
      </c>
      <c r="F8" s="30">
        <f>E8+5</f>
        <v>117</v>
      </c>
      <c r="G8" s="30">
        <f t="shared" si="3"/>
        <v>123</v>
      </c>
      <c r="H8" s="283"/>
      <c r="I8" s="58" t="s">
        <v>172</v>
      </c>
      <c r="J8" s="58" t="s">
        <v>171</v>
      </c>
      <c r="K8" s="58" t="s">
        <v>176</v>
      </c>
      <c r="L8" s="58" t="s">
        <v>177</v>
      </c>
      <c r="M8" s="62" t="s">
        <v>172</v>
      </c>
      <c r="N8" s="61"/>
    </row>
    <row r="9" spans="1:14" ht="28.5" customHeight="1">
      <c r="A9" s="28" t="s">
        <v>178</v>
      </c>
      <c r="B9" s="32">
        <f>C9-1.2</f>
        <v>36.299999999999997</v>
      </c>
      <c r="C9" s="30">
        <f>D9-1</f>
        <v>37.5</v>
      </c>
      <c r="D9" s="26">
        <v>38.5</v>
      </c>
      <c r="E9" s="30">
        <f>D9+1</f>
        <v>39.5</v>
      </c>
      <c r="F9" s="30">
        <f>E9+1</f>
        <v>40.5</v>
      </c>
      <c r="G9" s="30">
        <f>F9+1.2</f>
        <v>41.7</v>
      </c>
      <c r="H9" s="283"/>
      <c r="I9" s="44" t="s">
        <v>179</v>
      </c>
      <c r="J9" s="44" t="s">
        <v>167</v>
      </c>
      <c r="K9" s="44" t="s">
        <v>179</v>
      </c>
      <c r="L9" s="44" t="s">
        <v>167</v>
      </c>
      <c r="M9" s="60" t="s">
        <v>180</v>
      </c>
      <c r="N9" s="61"/>
    </row>
    <row r="10" spans="1:14" ht="28.5" customHeight="1">
      <c r="A10" s="28" t="s">
        <v>181</v>
      </c>
      <c r="B10" s="32">
        <f>C10-0.5</f>
        <v>25</v>
      </c>
      <c r="C10" s="30">
        <f>D10-0.5</f>
        <v>25.5</v>
      </c>
      <c r="D10" s="31">
        <v>26</v>
      </c>
      <c r="E10" s="30">
        <f t="shared" ref="E10:G10" si="4">D10+0.5</f>
        <v>26.5</v>
      </c>
      <c r="F10" s="30">
        <f t="shared" si="4"/>
        <v>27</v>
      </c>
      <c r="G10" s="30">
        <f t="shared" si="4"/>
        <v>27.5</v>
      </c>
      <c r="H10" s="283"/>
      <c r="I10" s="44" t="s">
        <v>180</v>
      </c>
      <c r="J10" s="44" t="s">
        <v>182</v>
      </c>
      <c r="K10" s="44" t="s">
        <v>179</v>
      </c>
      <c r="L10" s="44" t="s">
        <v>179</v>
      </c>
      <c r="M10" s="60" t="s">
        <v>183</v>
      </c>
      <c r="N10" s="61"/>
    </row>
    <row r="11" spans="1:14" ht="28.5" customHeight="1">
      <c r="A11" s="28" t="s">
        <v>184</v>
      </c>
      <c r="B11" s="33">
        <f>C11-0.7</f>
        <v>20.6</v>
      </c>
      <c r="C11" s="30">
        <f>D11-0.7</f>
        <v>21.3</v>
      </c>
      <c r="D11" s="31">
        <v>22</v>
      </c>
      <c r="E11" s="30">
        <f>D11+0.7</f>
        <v>22.7</v>
      </c>
      <c r="F11" s="30">
        <f>E11+0.7</f>
        <v>23.4</v>
      </c>
      <c r="G11" s="30">
        <f>F11+0.95</f>
        <v>24.349999999999998</v>
      </c>
      <c r="H11" s="283"/>
      <c r="I11" s="44" t="s">
        <v>179</v>
      </c>
      <c r="J11" s="44" t="s">
        <v>179</v>
      </c>
      <c r="K11" s="44" t="s">
        <v>185</v>
      </c>
      <c r="L11" s="44" t="s">
        <v>167</v>
      </c>
      <c r="M11" s="60" t="s">
        <v>186</v>
      </c>
      <c r="N11" s="61"/>
    </row>
    <row r="12" spans="1:14" ht="28.5" customHeight="1">
      <c r="A12" s="28" t="s">
        <v>187</v>
      </c>
      <c r="B12" s="32">
        <f>C12-0.7</f>
        <v>16.5</v>
      </c>
      <c r="C12" s="32">
        <f>D12-0.8</f>
        <v>17.2</v>
      </c>
      <c r="D12" s="26">
        <v>18</v>
      </c>
      <c r="E12" s="32">
        <f>D12+0.8</f>
        <v>18.8</v>
      </c>
      <c r="F12" s="32">
        <f>E12+0.8</f>
        <v>19.600000000000001</v>
      </c>
      <c r="G12" s="32">
        <f>F12+1.1</f>
        <v>20.700000000000003</v>
      </c>
      <c r="H12" s="283"/>
      <c r="I12" s="44" t="s">
        <v>188</v>
      </c>
      <c r="J12" s="44" t="s">
        <v>180</v>
      </c>
      <c r="K12" s="44" t="s">
        <v>189</v>
      </c>
      <c r="L12" s="44" t="s">
        <v>170</v>
      </c>
      <c r="M12" s="60" t="s">
        <v>190</v>
      </c>
      <c r="N12" s="63"/>
    </row>
    <row r="13" spans="1:14" ht="28.5" customHeight="1">
      <c r="A13" s="28"/>
      <c r="B13" s="32"/>
      <c r="C13" s="30"/>
      <c r="D13" s="34"/>
      <c r="E13" s="30"/>
      <c r="F13" s="30"/>
      <c r="G13" s="30"/>
      <c r="H13" s="283"/>
      <c r="I13" s="44"/>
      <c r="J13" s="44"/>
      <c r="K13" s="44"/>
      <c r="L13" s="44"/>
      <c r="M13" s="60"/>
      <c r="N13" s="61"/>
    </row>
    <row r="14" spans="1:14" ht="28.5" customHeight="1">
      <c r="A14" s="28"/>
      <c r="B14" s="32"/>
      <c r="C14" s="30"/>
      <c r="D14" s="34"/>
      <c r="E14" s="30"/>
      <c r="F14" s="30"/>
      <c r="G14" s="35"/>
      <c r="H14" s="283"/>
      <c r="I14" s="44"/>
      <c r="J14" s="44"/>
      <c r="K14" s="44"/>
      <c r="L14" s="44"/>
      <c r="M14" s="60"/>
      <c r="N14" s="61"/>
    </row>
    <row r="15" spans="1:14" ht="28.5" customHeight="1">
      <c r="A15" s="36"/>
      <c r="B15" s="37"/>
      <c r="C15" s="37"/>
      <c r="D15" s="38"/>
      <c r="E15" s="37"/>
      <c r="F15" s="37"/>
      <c r="G15" s="37"/>
      <c r="H15" s="283"/>
      <c r="I15" s="44"/>
      <c r="J15" s="44"/>
      <c r="K15" s="44"/>
      <c r="L15" s="44"/>
      <c r="M15" s="60"/>
      <c r="N15" s="61"/>
    </row>
    <row r="16" spans="1:14" ht="28.5" customHeight="1">
      <c r="A16" s="39"/>
      <c r="B16" s="40"/>
      <c r="C16" s="41"/>
      <c r="D16" s="42"/>
      <c r="E16" s="41"/>
      <c r="F16" s="41"/>
      <c r="G16" s="41"/>
      <c r="H16" s="283"/>
      <c r="I16" s="44"/>
      <c r="J16" s="44"/>
      <c r="K16" s="44"/>
      <c r="L16" s="44"/>
      <c r="M16" s="60"/>
      <c r="N16" s="61"/>
    </row>
    <row r="17" spans="1:14" ht="28.5" customHeight="1">
      <c r="A17" s="43"/>
      <c r="B17" s="44"/>
      <c r="C17" s="45"/>
      <c r="D17" s="45"/>
      <c r="E17" s="45"/>
      <c r="F17" s="45"/>
      <c r="G17" s="44"/>
      <c r="H17" s="283"/>
      <c r="I17" s="44"/>
      <c r="J17" s="44"/>
      <c r="K17" s="44"/>
      <c r="L17" s="44"/>
      <c r="M17" s="60"/>
      <c r="N17" s="61"/>
    </row>
    <row r="18" spans="1:14" ht="28.5" customHeight="1">
      <c r="A18" s="46"/>
      <c r="B18" s="47"/>
      <c r="C18" s="48"/>
      <c r="D18" s="48"/>
      <c r="E18" s="49"/>
      <c r="F18" s="49"/>
      <c r="G18" s="47"/>
      <c r="H18" s="284"/>
      <c r="I18" s="47"/>
      <c r="J18" s="47"/>
      <c r="K18" s="64"/>
      <c r="L18" s="47"/>
      <c r="M18" s="47"/>
      <c r="N18" s="65"/>
    </row>
    <row r="19" spans="1:14">
      <c r="A19" s="50" t="s">
        <v>114</v>
      </c>
      <c r="B19" s="51"/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>
      <c r="A20" s="51" t="s">
        <v>133</v>
      </c>
      <c r="B20" s="51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>
      <c r="A21" s="52"/>
      <c r="B21" s="52"/>
      <c r="C21" s="52"/>
      <c r="D21" s="52"/>
      <c r="E21" s="52"/>
      <c r="F21" s="52"/>
      <c r="G21" s="52"/>
      <c r="H21" s="52"/>
      <c r="I21" s="50" t="s">
        <v>134</v>
      </c>
      <c r="J21" s="66"/>
      <c r="K21" s="50" t="s">
        <v>135</v>
      </c>
      <c r="L21" s="50"/>
      <c r="M21" s="50" t="s">
        <v>136</v>
      </c>
      <c r="N21" s="51"/>
    </row>
    <row r="22" spans="1:1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O8" sqref="O8:O9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5" t="s">
        <v>241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s="1" customFormat="1" ht="16.5">
      <c r="A2" s="404" t="s">
        <v>242</v>
      </c>
      <c r="B2" s="405" t="s">
        <v>243</v>
      </c>
      <c r="C2" s="405" t="s">
        <v>244</v>
      </c>
      <c r="D2" s="405" t="s">
        <v>245</v>
      </c>
      <c r="E2" s="405" t="s">
        <v>246</v>
      </c>
      <c r="F2" s="405" t="s">
        <v>247</v>
      </c>
      <c r="G2" s="405" t="s">
        <v>248</v>
      </c>
      <c r="H2" s="405" t="s">
        <v>249</v>
      </c>
      <c r="I2" s="3" t="s">
        <v>250</v>
      </c>
      <c r="J2" s="3" t="s">
        <v>251</v>
      </c>
      <c r="K2" s="3" t="s">
        <v>252</v>
      </c>
      <c r="L2" s="3" t="s">
        <v>253</v>
      </c>
      <c r="M2" s="3" t="s">
        <v>254</v>
      </c>
      <c r="N2" s="405" t="s">
        <v>255</v>
      </c>
      <c r="O2" s="405" t="s">
        <v>256</v>
      </c>
    </row>
    <row r="3" spans="1:15" s="1" customFormat="1" ht="16.5">
      <c r="A3" s="404"/>
      <c r="B3" s="406"/>
      <c r="C3" s="406"/>
      <c r="D3" s="406"/>
      <c r="E3" s="406"/>
      <c r="F3" s="406"/>
      <c r="G3" s="406"/>
      <c r="H3" s="406"/>
      <c r="I3" s="3" t="s">
        <v>257</v>
      </c>
      <c r="J3" s="3" t="s">
        <v>257</v>
      </c>
      <c r="K3" s="3" t="s">
        <v>257</v>
      </c>
      <c r="L3" s="3" t="s">
        <v>257</v>
      </c>
      <c r="M3" s="3" t="s">
        <v>257</v>
      </c>
      <c r="N3" s="406"/>
      <c r="O3" s="406"/>
    </row>
    <row r="4" spans="1:15" ht="17.100000000000001" customHeight="1">
      <c r="A4" s="6">
        <v>1</v>
      </c>
      <c r="B4" s="12">
        <v>21004910</v>
      </c>
      <c r="C4" s="6" t="s">
        <v>258</v>
      </c>
      <c r="D4" s="7" t="s">
        <v>259</v>
      </c>
      <c r="E4" s="8" t="s">
        <v>140</v>
      </c>
      <c r="F4" s="8" t="s">
        <v>139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260</v>
      </c>
    </row>
    <row r="5" spans="1:15" ht="17.100000000000001" customHeight="1">
      <c r="A5" s="6">
        <v>2</v>
      </c>
      <c r="B5" s="12">
        <v>20530011</v>
      </c>
      <c r="C5" s="6" t="s">
        <v>258</v>
      </c>
      <c r="D5" s="7" t="s">
        <v>261</v>
      </c>
      <c r="E5" s="8" t="s">
        <v>140</v>
      </c>
      <c r="F5" s="8" t="s">
        <v>139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260</v>
      </c>
    </row>
    <row r="6" spans="1:15" ht="17.100000000000001" customHeight="1">
      <c r="A6" s="6">
        <v>3</v>
      </c>
      <c r="B6" s="12">
        <v>21004908</v>
      </c>
      <c r="C6" s="6" t="s">
        <v>258</v>
      </c>
      <c r="D6" s="7" t="s">
        <v>262</v>
      </c>
      <c r="E6" s="8" t="s">
        <v>140</v>
      </c>
      <c r="F6" s="8" t="s">
        <v>139</v>
      </c>
      <c r="G6" s="6"/>
      <c r="H6" s="6"/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6"/>
      <c r="O6" s="6" t="s">
        <v>260</v>
      </c>
    </row>
    <row r="7" spans="1:15" ht="17.100000000000001" customHeight="1">
      <c r="A7" s="6">
        <v>4</v>
      </c>
      <c r="B7" s="12">
        <v>21004907</v>
      </c>
      <c r="C7" s="6" t="s">
        <v>258</v>
      </c>
      <c r="D7" s="7" t="s">
        <v>263</v>
      </c>
      <c r="E7" s="8" t="s">
        <v>264</v>
      </c>
      <c r="F7" s="8" t="s">
        <v>139</v>
      </c>
      <c r="G7" s="6"/>
      <c r="H7" s="6"/>
      <c r="I7" s="14">
        <v>2</v>
      </c>
      <c r="J7" s="14">
        <v>0</v>
      </c>
      <c r="K7" s="14">
        <v>1</v>
      </c>
      <c r="L7" s="14">
        <v>0</v>
      </c>
      <c r="M7" s="14">
        <v>1</v>
      </c>
      <c r="N7" s="6"/>
      <c r="O7" s="6" t="s">
        <v>260</v>
      </c>
    </row>
    <row r="8" spans="1:15" ht="17.100000000000001" customHeight="1">
      <c r="A8" s="6">
        <v>5</v>
      </c>
      <c r="B8" s="12">
        <v>21006497</v>
      </c>
      <c r="C8" s="6" t="s">
        <v>258</v>
      </c>
      <c r="D8" s="13" t="s">
        <v>265</v>
      </c>
      <c r="E8" s="8" t="s">
        <v>264</v>
      </c>
      <c r="F8" s="8" t="s">
        <v>139</v>
      </c>
      <c r="G8" s="5"/>
      <c r="H8" s="5"/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5"/>
      <c r="O8" s="6" t="s">
        <v>260</v>
      </c>
    </row>
    <row r="9" spans="1:15" ht="17.100000000000001" customHeight="1">
      <c r="A9" s="6">
        <v>6</v>
      </c>
      <c r="B9" s="12">
        <v>21004905</v>
      </c>
      <c r="C9" s="6" t="s">
        <v>258</v>
      </c>
      <c r="D9" s="13" t="s">
        <v>266</v>
      </c>
      <c r="E9" s="8" t="s">
        <v>264</v>
      </c>
      <c r="F9" s="8" t="s">
        <v>139</v>
      </c>
      <c r="G9" s="5"/>
      <c r="H9" s="5"/>
      <c r="I9" s="14">
        <v>2</v>
      </c>
      <c r="J9" s="14">
        <v>0</v>
      </c>
      <c r="K9" s="14">
        <v>1</v>
      </c>
      <c r="L9" s="14">
        <v>0</v>
      </c>
      <c r="M9" s="14">
        <v>2</v>
      </c>
      <c r="N9" s="5"/>
      <c r="O9" s="6" t="s">
        <v>260</v>
      </c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96" t="s">
        <v>267</v>
      </c>
      <c r="B12" s="397"/>
      <c r="C12" s="397"/>
      <c r="D12" s="398"/>
      <c r="E12" s="399"/>
      <c r="F12" s="400"/>
      <c r="G12" s="400"/>
      <c r="H12" s="400"/>
      <c r="I12" s="401"/>
      <c r="J12" s="396" t="s">
        <v>268</v>
      </c>
      <c r="K12" s="397"/>
      <c r="L12" s="397"/>
      <c r="M12" s="398"/>
      <c r="N12" s="9"/>
      <c r="O12" s="11"/>
    </row>
    <row r="13" spans="1:15" ht="16.5">
      <c r="A13" s="402" t="s">
        <v>269</v>
      </c>
      <c r="B13" s="403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20" sqref="C20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5" t="s">
        <v>270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3" s="1" customFormat="1" ht="16.5">
      <c r="A2" s="404" t="s">
        <v>242</v>
      </c>
      <c r="B2" s="405" t="s">
        <v>247</v>
      </c>
      <c r="C2" s="405" t="s">
        <v>243</v>
      </c>
      <c r="D2" s="405" t="s">
        <v>244</v>
      </c>
      <c r="E2" s="405" t="s">
        <v>245</v>
      </c>
      <c r="F2" s="405" t="s">
        <v>246</v>
      </c>
      <c r="G2" s="404" t="s">
        <v>271</v>
      </c>
      <c r="H2" s="404"/>
      <c r="I2" s="404" t="s">
        <v>272</v>
      </c>
      <c r="J2" s="404"/>
      <c r="K2" s="408" t="s">
        <v>273</v>
      </c>
      <c r="L2" s="410" t="s">
        <v>274</v>
      </c>
      <c r="M2" s="412" t="s">
        <v>275</v>
      </c>
    </row>
    <row r="3" spans="1:13" s="1" customFormat="1" ht="16.5">
      <c r="A3" s="404"/>
      <c r="B3" s="406"/>
      <c r="C3" s="406"/>
      <c r="D3" s="406"/>
      <c r="E3" s="406"/>
      <c r="F3" s="406"/>
      <c r="G3" s="3" t="s">
        <v>276</v>
      </c>
      <c r="H3" s="3" t="s">
        <v>277</v>
      </c>
      <c r="I3" s="3" t="s">
        <v>276</v>
      </c>
      <c r="J3" s="3" t="s">
        <v>277</v>
      </c>
      <c r="K3" s="409"/>
      <c r="L3" s="411"/>
      <c r="M3" s="413"/>
    </row>
    <row r="4" spans="1:13">
      <c r="A4" s="5"/>
      <c r="B4" s="6" t="s">
        <v>139</v>
      </c>
      <c r="C4" s="12">
        <v>21004910</v>
      </c>
      <c r="D4" s="6" t="s">
        <v>258</v>
      </c>
      <c r="E4" s="7" t="s">
        <v>259</v>
      </c>
      <c r="F4" s="8" t="s">
        <v>140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260</v>
      </c>
    </row>
    <row r="5" spans="1:13">
      <c r="A5" s="5"/>
      <c r="B5" s="6" t="s">
        <v>139</v>
      </c>
      <c r="C5" s="12">
        <v>20530011</v>
      </c>
      <c r="D5" s="6" t="s">
        <v>258</v>
      </c>
      <c r="E5" s="7" t="s">
        <v>261</v>
      </c>
      <c r="F5" s="8" t="s">
        <v>140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260</v>
      </c>
    </row>
    <row r="6" spans="1:13">
      <c r="A6" s="5"/>
      <c r="B6" s="6" t="s">
        <v>139</v>
      </c>
      <c r="C6" s="12">
        <v>21004908</v>
      </c>
      <c r="D6" s="6" t="s">
        <v>258</v>
      </c>
      <c r="E6" s="7" t="s">
        <v>262</v>
      </c>
      <c r="F6" s="8" t="s">
        <v>140</v>
      </c>
      <c r="G6" s="6">
        <v>0.4</v>
      </c>
      <c r="H6" s="6">
        <v>1</v>
      </c>
      <c r="I6" s="6">
        <v>1</v>
      </c>
      <c r="J6" s="6">
        <v>2</v>
      </c>
      <c r="K6" s="6"/>
      <c r="L6" s="6"/>
      <c r="M6" s="6" t="s">
        <v>260</v>
      </c>
    </row>
    <row r="7" spans="1:13">
      <c r="A7" s="5"/>
      <c r="B7" s="6" t="s">
        <v>139</v>
      </c>
      <c r="C7" s="12">
        <v>21004907</v>
      </c>
      <c r="D7" s="6" t="s">
        <v>258</v>
      </c>
      <c r="E7" s="7" t="s">
        <v>263</v>
      </c>
      <c r="F7" s="8" t="s">
        <v>264</v>
      </c>
      <c r="G7" s="6">
        <v>1</v>
      </c>
      <c r="H7" s="6">
        <v>1</v>
      </c>
      <c r="I7" s="6">
        <v>1</v>
      </c>
      <c r="J7" s="6">
        <v>2</v>
      </c>
      <c r="K7" s="6"/>
      <c r="L7" s="6"/>
      <c r="M7" s="6" t="s">
        <v>260</v>
      </c>
    </row>
    <row r="8" spans="1:13">
      <c r="A8" s="5"/>
      <c r="B8" s="6" t="s">
        <v>139</v>
      </c>
      <c r="C8" s="12">
        <v>21006497</v>
      </c>
      <c r="D8" s="6" t="s">
        <v>258</v>
      </c>
      <c r="E8" s="13" t="s">
        <v>265</v>
      </c>
      <c r="F8" s="8" t="s">
        <v>264</v>
      </c>
      <c r="G8" s="6">
        <v>1</v>
      </c>
      <c r="H8" s="6">
        <v>1.2</v>
      </c>
      <c r="I8" s="6">
        <v>1</v>
      </c>
      <c r="J8" s="6">
        <v>2</v>
      </c>
      <c r="K8" s="5"/>
      <c r="L8" s="5"/>
      <c r="M8" s="6" t="s">
        <v>260</v>
      </c>
    </row>
    <row r="9" spans="1:13">
      <c r="A9" s="5"/>
      <c r="B9" s="6" t="s">
        <v>139</v>
      </c>
      <c r="C9" s="12">
        <v>21004905</v>
      </c>
      <c r="D9" s="6" t="s">
        <v>258</v>
      </c>
      <c r="E9" s="13" t="s">
        <v>266</v>
      </c>
      <c r="F9" s="8" t="s">
        <v>264</v>
      </c>
      <c r="G9" s="6">
        <v>0.5</v>
      </c>
      <c r="H9" s="6">
        <v>0.5</v>
      </c>
      <c r="I9" s="6">
        <v>1</v>
      </c>
      <c r="J9" s="6">
        <v>1.6</v>
      </c>
      <c r="K9" s="5"/>
      <c r="L9" s="5"/>
      <c r="M9" s="6" t="s">
        <v>260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96" t="s">
        <v>278</v>
      </c>
      <c r="B12" s="397"/>
      <c r="C12" s="397"/>
      <c r="D12" s="397"/>
      <c r="E12" s="398"/>
      <c r="F12" s="399"/>
      <c r="G12" s="401"/>
      <c r="H12" s="396" t="s">
        <v>279</v>
      </c>
      <c r="I12" s="397"/>
      <c r="J12" s="397"/>
      <c r="K12" s="398"/>
      <c r="L12" s="414"/>
      <c r="M12" s="415"/>
    </row>
    <row r="13" spans="1:13" ht="16.5">
      <c r="A13" s="407" t="s">
        <v>280</v>
      </c>
      <c r="B13" s="407"/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5" t="s">
        <v>281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1" customFormat="1" ht="15.95" customHeight="1">
      <c r="A2" s="405" t="s">
        <v>282</v>
      </c>
      <c r="B2" s="405" t="s">
        <v>247</v>
      </c>
      <c r="C2" s="405" t="s">
        <v>243</v>
      </c>
      <c r="D2" s="405" t="s">
        <v>244</v>
      </c>
      <c r="E2" s="405" t="s">
        <v>245</v>
      </c>
      <c r="F2" s="405" t="s">
        <v>246</v>
      </c>
      <c r="G2" s="422" t="s">
        <v>283</v>
      </c>
      <c r="H2" s="423"/>
      <c r="I2" s="424"/>
      <c r="J2" s="422" t="s">
        <v>284</v>
      </c>
      <c r="K2" s="423"/>
      <c r="L2" s="424"/>
      <c r="M2" s="422" t="s">
        <v>285</v>
      </c>
      <c r="N2" s="423"/>
      <c r="O2" s="424"/>
      <c r="P2" s="422" t="s">
        <v>286</v>
      </c>
      <c r="Q2" s="423"/>
      <c r="R2" s="424"/>
      <c r="S2" s="423" t="s">
        <v>287</v>
      </c>
      <c r="T2" s="423"/>
      <c r="U2" s="424"/>
      <c r="V2" s="425" t="s">
        <v>288</v>
      </c>
      <c r="W2" s="425" t="s">
        <v>256</v>
      </c>
    </row>
    <row r="3" spans="1:23" s="1" customFormat="1" ht="16.5">
      <c r="A3" s="406"/>
      <c r="B3" s="418"/>
      <c r="C3" s="418"/>
      <c r="D3" s="418"/>
      <c r="E3" s="418"/>
      <c r="F3" s="418"/>
      <c r="G3" s="3" t="s">
        <v>289</v>
      </c>
      <c r="H3" s="3" t="s">
        <v>61</v>
      </c>
      <c r="I3" s="3" t="s">
        <v>247</v>
      </c>
      <c r="J3" s="3" t="s">
        <v>289</v>
      </c>
      <c r="K3" s="3" t="s">
        <v>61</v>
      </c>
      <c r="L3" s="3" t="s">
        <v>247</v>
      </c>
      <c r="M3" s="3" t="s">
        <v>289</v>
      </c>
      <c r="N3" s="3" t="s">
        <v>61</v>
      </c>
      <c r="O3" s="3" t="s">
        <v>247</v>
      </c>
      <c r="P3" s="3" t="s">
        <v>289</v>
      </c>
      <c r="Q3" s="3" t="s">
        <v>61</v>
      </c>
      <c r="R3" s="3" t="s">
        <v>247</v>
      </c>
      <c r="S3" s="3" t="s">
        <v>289</v>
      </c>
      <c r="T3" s="3" t="s">
        <v>61</v>
      </c>
      <c r="U3" s="3" t="s">
        <v>247</v>
      </c>
      <c r="V3" s="426"/>
      <c r="W3" s="426"/>
    </row>
    <row r="4" spans="1:23">
      <c r="A4" s="419" t="s">
        <v>290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20"/>
      <c r="B5" s="6"/>
      <c r="C5" s="20"/>
      <c r="D5" s="20"/>
      <c r="E5" s="20"/>
      <c r="F5" s="20"/>
      <c r="G5" s="422" t="s">
        <v>291</v>
      </c>
      <c r="H5" s="423"/>
      <c r="I5" s="424"/>
      <c r="J5" s="422" t="s">
        <v>292</v>
      </c>
      <c r="K5" s="423"/>
      <c r="L5" s="424"/>
      <c r="M5" s="422" t="s">
        <v>293</v>
      </c>
      <c r="N5" s="423"/>
      <c r="O5" s="424"/>
      <c r="P5" s="422" t="s">
        <v>294</v>
      </c>
      <c r="Q5" s="423"/>
      <c r="R5" s="424"/>
      <c r="S5" s="423" t="s">
        <v>295</v>
      </c>
      <c r="T5" s="423"/>
      <c r="U5" s="424"/>
      <c r="V5" s="6"/>
      <c r="W5" s="6"/>
    </row>
    <row r="6" spans="1:23" ht="16.5">
      <c r="A6" s="420"/>
      <c r="B6" s="6"/>
      <c r="C6" s="20"/>
      <c r="D6" s="20"/>
      <c r="E6" s="20"/>
      <c r="F6" s="20"/>
      <c r="G6" s="3" t="s">
        <v>289</v>
      </c>
      <c r="H6" s="3" t="s">
        <v>61</v>
      </c>
      <c r="I6" s="3" t="s">
        <v>247</v>
      </c>
      <c r="J6" s="3" t="s">
        <v>289</v>
      </c>
      <c r="K6" s="3" t="s">
        <v>61</v>
      </c>
      <c r="L6" s="3" t="s">
        <v>247</v>
      </c>
      <c r="M6" s="3" t="s">
        <v>289</v>
      </c>
      <c r="N6" s="3" t="s">
        <v>61</v>
      </c>
      <c r="O6" s="3" t="s">
        <v>247</v>
      </c>
      <c r="P6" s="3" t="s">
        <v>289</v>
      </c>
      <c r="Q6" s="3" t="s">
        <v>61</v>
      </c>
      <c r="R6" s="3" t="s">
        <v>247</v>
      </c>
      <c r="S6" s="3" t="s">
        <v>289</v>
      </c>
      <c r="T6" s="3" t="s">
        <v>61</v>
      </c>
      <c r="U6" s="3" t="s">
        <v>247</v>
      </c>
      <c r="V6" s="6"/>
      <c r="W6" s="6"/>
    </row>
    <row r="7" spans="1:23">
      <c r="A7" s="421"/>
      <c r="B7" s="6"/>
      <c r="C7" s="20"/>
      <c r="D7" s="20"/>
      <c r="E7" s="20"/>
      <c r="F7" s="2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16" t="s">
        <v>296</v>
      </c>
      <c r="B8" s="416"/>
      <c r="C8" s="416"/>
      <c r="D8" s="416"/>
      <c r="E8" s="416"/>
      <c r="F8" s="4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17"/>
      <c r="B9" s="417"/>
      <c r="C9" s="417"/>
      <c r="D9" s="417"/>
      <c r="E9" s="417"/>
      <c r="F9" s="41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16" t="s">
        <v>297</v>
      </c>
      <c r="B10" s="416"/>
      <c r="C10" s="416"/>
      <c r="D10" s="416"/>
      <c r="E10" s="416"/>
      <c r="F10" s="41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7"/>
      <c r="B11" s="417"/>
      <c r="C11" s="417"/>
      <c r="D11" s="417"/>
      <c r="E11" s="417"/>
      <c r="F11" s="41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16" t="s">
        <v>298</v>
      </c>
      <c r="B12" s="416"/>
      <c r="C12" s="416"/>
      <c r="D12" s="416"/>
      <c r="E12" s="416"/>
      <c r="F12" s="4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17"/>
      <c r="B13" s="417"/>
      <c r="C13" s="417"/>
      <c r="D13" s="417"/>
      <c r="E13" s="417"/>
      <c r="F13" s="4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16" t="s">
        <v>299</v>
      </c>
      <c r="B14" s="416"/>
      <c r="C14" s="416"/>
      <c r="D14" s="416"/>
      <c r="E14" s="416"/>
      <c r="F14" s="4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17"/>
      <c r="B15" s="417"/>
      <c r="C15" s="417"/>
      <c r="D15" s="417"/>
      <c r="E15" s="417"/>
      <c r="F15" s="4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6" t="s">
        <v>300</v>
      </c>
      <c r="B17" s="397"/>
      <c r="C17" s="397"/>
      <c r="D17" s="397"/>
      <c r="E17" s="398"/>
      <c r="F17" s="399"/>
      <c r="G17" s="401"/>
      <c r="H17" s="19"/>
      <c r="I17" s="19"/>
      <c r="J17" s="396" t="s">
        <v>301</v>
      </c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8"/>
      <c r="V17" s="9"/>
      <c r="W17" s="11"/>
    </row>
    <row r="18" spans="1:23" ht="56.25" customHeight="1">
      <c r="A18" s="402" t="s">
        <v>302</v>
      </c>
      <c r="B18" s="402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5" t="s">
        <v>303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s="1" customFormat="1" ht="16.5">
      <c r="A2" s="15" t="s">
        <v>304</v>
      </c>
      <c r="B2" s="16" t="s">
        <v>243</v>
      </c>
      <c r="C2" s="16" t="s">
        <v>244</v>
      </c>
      <c r="D2" s="16" t="s">
        <v>245</v>
      </c>
      <c r="E2" s="16" t="s">
        <v>246</v>
      </c>
      <c r="F2" s="16" t="s">
        <v>247</v>
      </c>
      <c r="G2" s="15" t="s">
        <v>305</v>
      </c>
      <c r="H2" s="15" t="s">
        <v>306</v>
      </c>
      <c r="I2" s="15" t="s">
        <v>307</v>
      </c>
      <c r="J2" s="15" t="s">
        <v>306</v>
      </c>
      <c r="K2" s="15" t="s">
        <v>308</v>
      </c>
      <c r="L2" s="15" t="s">
        <v>306</v>
      </c>
      <c r="M2" s="16" t="s">
        <v>288</v>
      </c>
      <c r="N2" s="16" t="s">
        <v>256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304</v>
      </c>
      <c r="B4" s="18" t="s">
        <v>309</v>
      </c>
      <c r="C4" s="18" t="s">
        <v>289</v>
      </c>
      <c r="D4" s="18" t="s">
        <v>245</v>
      </c>
      <c r="E4" s="16" t="s">
        <v>246</v>
      </c>
      <c r="F4" s="16" t="s">
        <v>247</v>
      </c>
      <c r="G4" s="15" t="s">
        <v>305</v>
      </c>
      <c r="H4" s="15" t="s">
        <v>306</v>
      </c>
      <c r="I4" s="15" t="s">
        <v>307</v>
      </c>
      <c r="J4" s="15" t="s">
        <v>306</v>
      </c>
      <c r="K4" s="15" t="s">
        <v>308</v>
      </c>
      <c r="L4" s="15" t="s">
        <v>306</v>
      </c>
      <c r="M4" s="16" t="s">
        <v>288</v>
      </c>
      <c r="N4" s="16" t="s">
        <v>256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6" t="s">
        <v>300</v>
      </c>
      <c r="B11" s="397"/>
      <c r="C11" s="397"/>
      <c r="D11" s="398"/>
      <c r="E11" s="399"/>
      <c r="F11" s="400"/>
      <c r="G11" s="401"/>
      <c r="H11" s="19"/>
      <c r="I11" s="396" t="s">
        <v>301</v>
      </c>
      <c r="J11" s="397"/>
      <c r="K11" s="397"/>
      <c r="L11" s="9"/>
      <c r="M11" s="9"/>
      <c r="N11" s="11"/>
    </row>
    <row r="12" spans="1:14" ht="16.5">
      <c r="A12" s="402" t="s">
        <v>310</v>
      </c>
      <c r="B12" s="403"/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14" sqref="K14:K1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95" t="s">
        <v>311</v>
      </c>
      <c r="B1" s="395"/>
      <c r="C1" s="395"/>
      <c r="D1" s="395"/>
      <c r="E1" s="395"/>
      <c r="F1" s="395"/>
      <c r="G1" s="395"/>
      <c r="H1" s="395"/>
      <c r="I1" s="395"/>
      <c r="J1" s="395"/>
    </row>
    <row r="2" spans="1:12" s="1" customFormat="1" ht="16.5">
      <c r="A2" s="3" t="s">
        <v>282</v>
      </c>
      <c r="B2" s="4" t="s">
        <v>247</v>
      </c>
      <c r="C2" s="4" t="s">
        <v>243</v>
      </c>
      <c r="D2" s="4" t="s">
        <v>244</v>
      </c>
      <c r="E2" s="4" t="s">
        <v>245</v>
      </c>
      <c r="F2" s="4" t="s">
        <v>246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288</v>
      </c>
      <c r="L2" s="4" t="s">
        <v>256</v>
      </c>
    </row>
    <row r="3" spans="1:12">
      <c r="A3" s="5"/>
      <c r="B3" s="6" t="s">
        <v>139</v>
      </c>
      <c r="C3" s="12">
        <v>21004910</v>
      </c>
      <c r="D3" s="6" t="s">
        <v>258</v>
      </c>
      <c r="E3" s="7" t="s">
        <v>259</v>
      </c>
      <c r="F3" s="8" t="s">
        <v>140</v>
      </c>
      <c r="G3" s="6" t="s">
        <v>316</v>
      </c>
      <c r="H3" s="6" t="s">
        <v>317</v>
      </c>
      <c r="I3" s="6"/>
      <c r="J3" s="6"/>
      <c r="K3" s="6" t="s">
        <v>318</v>
      </c>
      <c r="L3" s="6"/>
    </row>
    <row r="4" spans="1:12">
      <c r="A4" s="5"/>
      <c r="B4" s="6" t="s">
        <v>139</v>
      </c>
      <c r="C4" s="12">
        <v>20530011</v>
      </c>
      <c r="D4" s="6" t="s">
        <v>258</v>
      </c>
      <c r="E4" s="7" t="s">
        <v>261</v>
      </c>
      <c r="F4" s="8" t="s">
        <v>140</v>
      </c>
      <c r="G4" s="6" t="s">
        <v>316</v>
      </c>
      <c r="H4" s="6" t="s">
        <v>317</v>
      </c>
      <c r="I4" s="6"/>
      <c r="J4" s="6"/>
      <c r="K4" s="6" t="s">
        <v>318</v>
      </c>
      <c r="L4" s="6"/>
    </row>
    <row r="5" spans="1:12">
      <c r="A5" s="5"/>
      <c r="B5" s="6" t="s">
        <v>139</v>
      </c>
      <c r="C5" s="12">
        <v>21004908</v>
      </c>
      <c r="D5" s="6" t="s">
        <v>258</v>
      </c>
      <c r="E5" s="7" t="s">
        <v>262</v>
      </c>
      <c r="F5" s="8" t="s">
        <v>140</v>
      </c>
      <c r="G5" s="6" t="s">
        <v>316</v>
      </c>
      <c r="H5" s="6" t="s">
        <v>317</v>
      </c>
      <c r="I5" s="6"/>
      <c r="J5" s="6"/>
      <c r="K5" s="6" t="s">
        <v>318</v>
      </c>
      <c r="L5" s="6"/>
    </row>
    <row r="6" spans="1:12">
      <c r="A6" s="5"/>
      <c r="B6" s="6" t="s">
        <v>139</v>
      </c>
      <c r="C6" s="12">
        <v>21004907</v>
      </c>
      <c r="D6" s="6" t="s">
        <v>258</v>
      </c>
      <c r="E6" s="7" t="s">
        <v>263</v>
      </c>
      <c r="F6" s="8" t="s">
        <v>264</v>
      </c>
      <c r="G6" s="6" t="s">
        <v>316</v>
      </c>
      <c r="H6" s="6" t="s">
        <v>317</v>
      </c>
      <c r="I6" s="6"/>
      <c r="J6" s="6"/>
      <c r="K6" s="6" t="s">
        <v>318</v>
      </c>
      <c r="L6" s="6"/>
    </row>
    <row r="7" spans="1:12">
      <c r="A7" s="5"/>
      <c r="B7" s="6" t="s">
        <v>139</v>
      </c>
      <c r="C7" s="12">
        <v>21006497</v>
      </c>
      <c r="D7" s="6" t="s">
        <v>258</v>
      </c>
      <c r="E7" s="13" t="s">
        <v>265</v>
      </c>
      <c r="F7" s="8" t="s">
        <v>264</v>
      </c>
      <c r="G7" s="6" t="s">
        <v>316</v>
      </c>
      <c r="H7" s="6" t="s">
        <v>317</v>
      </c>
      <c r="I7" s="6"/>
      <c r="J7" s="6"/>
      <c r="K7" s="6" t="s">
        <v>318</v>
      </c>
      <c r="L7" s="5"/>
    </row>
    <row r="8" spans="1:12">
      <c r="A8" s="5"/>
      <c r="B8" s="6" t="s">
        <v>139</v>
      </c>
      <c r="C8" s="12">
        <v>21004905</v>
      </c>
      <c r="D8" s="6" t="s">
        <v>258</v>
      </c>
      <c r="E8" s="13" t="s">
        <v>266</v>
      </c>
      <c r="F8" s="8" t="s">
        <v>264</v>
      </c>
      <c r="G8" s="6" t="s">
        <v>316</v>
      </c>
      <c r="H8" s="6" t="s">
        <v>317</v>
      </c>
      <c r="I8" s="5"/>
      <c r="J8" s="5"/>
      <c r="K8" s="6" t="s">
        <v>318</v>
      </c>
      <c r="L8" s="5"/>
    </row>
    <row r="9" spans="1:12">
      <c r="A9" s="5"/>
      <c r="B9" s="6" t="s">
        <v>139</v>
      </c>
      <c r="C9" s="12">
        <v>21004910</v>
      </c>
      <c r="D9" s="6" t="s">
        <v>258</v>
      </c>
      <c r="E9" s="7" t="s">
        <v>259</v>
      </c>
      <c r="F9" s="8" t="s">
        <v>140</v>
      </c>
      <c r="G9" s="6" t="s">
        <v>319</v>
      </c>
      <c r="H9" s="5"/>
      <c r="I9" s="6" t="s">
        <v>317</v>
      </c>
      <c r="J9" s="5"/>
      <c r="K9" s="14" t="s">
        <v>320</v>
      </c>
      <c r="L9" s="5"/>
    </row>
    <row r="10" spans="1:12">
      <c r="A10" s="5"/>
      <c r="B10" s="6" t="s">
        <v>139</v>
      </c>
      <c r="C10" s="12">
        <v>20530011</v>
      </c>
      <c r="D10" s="6" t="s">
        <v>258</v>
      </c>
      <c r="E10" s="7" t="s">
        <v>261</v>
      </c>
      <c r="F10" s="8" t="s">
        <v>140</v>
      </c>
      <c r="G10" s="6" t="s">
        <v>319</v>
      </c>
      <c r="H10" s="5"/>
      <c r="I10" s="6" t="s">
        <v>317</v>
      </c>
      <c r="J10" s="5"/>
      <c r="K10" s="14" t="s">
        <v>320</v>
      </c>
      <c r="L10" s="5"/>
    </row>
    <row r="11" spans="1:12">
      <c r="A11" s="5"/>
      <c r="B11" s="6" t="s">
        <v>139</v>
      </c>
      <c r="C11" s="12">
        <v>21004908</v>
      </c>
      <c r="D11" s="6" t="s">
        <v>258</v>
      </c>
      <c r="E11" s="7" t="s">
        <v>262</v>
      </c>
      <c r="F11" s="8" t="s">
        <v>140</v>
      </c>
      <c r="G11" s="6" t="s">
        <v>319</v>
      </c>
      <c r="H11" s="5"/>
      <c r="I11" s="6" t="s">
        <v>317</v>
      </c>
      <c r="J11" s="5"/>
      <c r="K11" s="14" t="s">
        <v>320</v>
      </c>
      <c r="L11" s="5"/>
    </row>
    <row r="12" spans="1:12">
      <c r="A12" s="5"/>
      <c r="B12" s="6" t="s">
        <v>139</v>
      </c>
      <c r="C12" s="12">
        <v>21004907</v>
      </c>
      <c r="D12" s="6" t="s">
        <v>258</v>
      </c>
      <c r="E12" s="7" t="s">
        <v>263</v>
      </c>
      <c r="F12" s="8" t="s">
        <v>264</v>
      </c>
      <c r="G12" s="6" t="s">
        <v>319</v>
      </c>
      <c r="H12" s="5"/>
      <c r="I12" s="6" t="s">
        <v>317</v>
      </c>
      <c r="J12" s="5"/>
      <c r="K12" s="14" t="s">
        <v>320</v>
      </c>
      <c r="L12" s="5"/>
    </row>
    <row r="13" spans="1:12">
      <c r="A13" s="5"/>
      <c r="B13" s="6" t="s">
        <v>139</v>
      </c>
      <c r="C13" s="12">
        <v>21006497</v>
      </c>
      <c r="D13" s="6" t="s">
        <v>258</v>
      </c>
      <c r="E13" s="13" t="s">
        <v>265</v>
      </c>
      <c r="F13" s="8" t="s">
        <v>264</v>
      </c>
      <c r="G13" s="6" t="s">
        <v>319</v>
      </c>
      <c r="H13" s="5"/>
      <c r="I13" s="6" t="s">
        <v>317</v>
      </c>
      <c r="J13" s="5"/>
      <c r="K13" s="14" t="s">
        <v>320</v>
      </c>
      <c r="L13" s="5"/>
    </row>
    <row r="14" spans="1:12">
      <c r="A14" s="5"/>
      <c r="B14" s="6" t="s">
        <v>139</v>
      </c>
      <c r="C14" s="12">
        <v>21004905</v>
      </c>
      <c r="D14" s="6" t="s">
        <v>258</v>
      </c>
      <c r="E14" s="13" t="s">
        <v>266</v>
      </c>
      <c r="F14" s="8" t="s">
        <v>264</v>
      </c>
      <c r="G14" s="6" t="s">
        <v>319</v>
      </c>
      <c r="H14" s="5"/>
      <c r="I14" s="6" t="s">
        <v>317</v>
      </c>
      <c r="J14" s="5"/>
      <c r="K14" s="14" t="s">
        <v>320</v>
      </c>
      <c r="L14" s="5"/>
    </row>
    <row r="15" spans="1:12">
      <c r="A15" s="5"/>
      <c r="B15" s="6" t="s">
        <v>139</v>
      </c>
      <c r="C15" s="12">
        <v>21004907</v>
      </c>
      <c r="D15" s="6" t="s">
        <v>258</v>
      </c>
      <c r="E15" s="7" t="s">
        <v>263</v>
      </c>
      <c r="F15" s="8" t="s">
        <v>264</v>
      </c>
      <c r="G15" s="6" t="s">
        <v>321</v>
      </c>
      <c r="H15" s="6"/>
      <c r="I15" s="5"/>
      <c r="J15" s="5" t="s">
        <v>322</v>
      </c>
      <c r="K15" s="14" t="s">
        <v>320</v>
      </c>
      <c r="L15" s="5"/>
    </row>
    <row r="16" spans="1:12">
      <c r="A16" s="5"/>
      <c r="B16" s="6" t="s">
        <v>139</v>
      </c>
      <c r="C16" s="12">
        <v>21006497</v>
      </c>
      <c r="D16" s="6" t="s">
        <v>258</v>
      </c>
      <c r="E16" s="13" t="s">
        <v>265</v>
      </c>
      <c r="F16" s="8" t="s">
        <v>264</v>
      </c>
      <c r="G16" s="6" t="s">
        <v>321</v>
      </c>
      <c r="H16" s="5"/>
      <c r="I16" s="5"/>
      <c r="J16" s="5" t="s">
        <v>322</v>
      </c>
      <c r="K16" s="14" t="s">
        <v>320</v>
      </c>
      <c r="L16" s="5"/>
    </row>
    <row r="17" spans="1:12">
      <c r="A17" s="5"/>
      <c r="B17" s="6" t="s">
        <v>139</v>
      </c>
      <c r="C17" s="12">
        <v>21004905</v>
      </c>
      <c r="D17" s="6" t="s">
        <v>258</v>
      </c>
      <c r="E17" s="13" t="s">
        <v>266</v>
      </c>
      <c r="F17" s="8" t="s">
        <v>264</v>
      </c>
      <c r="G17" s="6" t="s">
        <v>321</v>
      </c>
      <c r="H17" s="5"/>
      <c r="I17" s="5"/>
      <c r="J17" s="5" t="s">
        <v>322</v>
      </c>
      <c r="K17" s="14" t="s">
        <v>320</v>
      </c>
      <c r="L17" s="5"/>
    </row>
    <row r="18" spans="1:12" s="2" customFormat="1" ht="18.75">
      <c r="A18" s="396" t="s">
        <v>278</v>
      </c>
      <c r="B18" s="397"/>
      <c r="C18" s="397"/>
      <c r="D18" s="397"/>
      <c r="E18" s="398"/>
      <c r="F18" s="399"/>
      <c r="G18" s="401"/>
      <c r="H18" s="396" t="s">
        <v>323</v>
      </c>
      <c r="I18" s="397"/>
      <c r="J18" s="397"/>
      <c r="K18" s="9"/>
      <c r="L18" s="11"/>
    </row>
    <row r="19" spans="1:12" ht="72" customHeight="1">
      <c r="A19" s="402" t="s">
        <v>324</v>
      </c>
      <c r="B19" s="402"/>
      <c r="C19" s="403"/>
      <c r="D19" s="403"/>
      <c r="E19" s="403"/>
      <c r="F19" s="403"/>
      <c r="G19" s="403"/>
      <c r="H19" s="403"/>
      <c r="I19" s="403"/>
      <c r="J19" s="403"/>
      <c r="K19" s="403"/>
      <c r="L19" s="403"/>
    </row>
  </sheetData>
  <mergeCells count="5">
    <mergeCell ref="A1:J1"/>
    <mergeCell ref="A18:E18"/>
    <mergeCell ref="F18:G18"/>
    <mergeCell ref="H18:J18"/>
    <mergeCell ref="A19:L19"/>
  </mergeCells>
  <phoneticPr fontId="34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B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5" t="s">
        <v>325</v>
      </c>
      <c r="B1" s="395"/>
      <c r="C1" s="395"/>
      <c r="D1" s="395"/>
      <c r="E1" s="395"/>
      <c r="F1" s="395"/>
      <c r="G1" s="395"/>
      <c r="H1" s="395"/>
      <c r="I1" s="395"/>
    </row>
    <row r="2" spans="1:9" s="1" customFormat="1" ht="16.5">
      <c r="A2" s="404" t="s">
        <v>242</v>
      </c>
      <c r="B2" s="405" t="s">
        <v>247</v>
      </c>
      <c r="C2" s="405" t="s">
        <v>289</v>
      </c>
      <c r="D2" s="405" t="s">
        <v>245</v>
      </c>
      <c r="E2" s="405" t="s">
        <v>246</v>
      </c>
      <c r="F2" s="3" t="s">
        <v>326</v>
      </c>
      <c r="G2" s="3" t="s">
        <v>272</v>
      </c>
      <c r="H2" s="408" t="s">
        <v>273</v>
      </c>
      <c r="I2" s="412" t="s">
        <v>275</v>
      </c>
    </row>
    <row r="3" spans="1:9" s="1" customFormat="1" ht="16.5">
      <c r="A3" s="404"/>
      <c r="B3" s="406"/>
      <c r="C3" s="406"/>
      <c r="D3" s="406"/>
      <c r="E3" s="406"/>
      <c r="F3" s="3" t="s">
        <v>327</v>
      </c>
      <c r="G3" s="3" t="s">
        <v>276</v>
      </c>
      <c r="H3" s="409"/>
      <c r="I3" s="413"/>
    </row>
    <row r="4" spans="1:9">
      <c r="A4" s="5"/>
      <c r="B4" s="5" t="s">
        <v>328</v>
      </c>
      <c r="C4" s="6" t="s">
        <v>329</v>
      </c>
      <c r="D4" s="7" t="s">
        <v>259</v>
      </c>
      <c r="E4" s="8" t="s">
        <v>140</v>
      </c>
      <c r="F4" s="6">
        <v>8</v>
      </c>
      <c r="G4" s="6">
        <v>0.1</v>
      </c>
      <c r="H4" s="6">
        <v>8.1</v>
      </c>
      <c r="I4" s="6" t="s">
        <v>260</v>
      </c>
    </row>
    <row r="5" spans="1:9">
      <c r="A5" s="5"/>
      <c r="B5" s="5" t="s">
        <v>328</v>
      </c>
      <c r="C5" s="6" t="s">
        <v>329</v>
      </c>
      <c r="D5" s="7" t="s">
        <v>261</v>
      </c>
      <c r="E5" s="8" t="s">
        <v>140</v>
      </c>
      <c r="F5" s="6">
        <v>8</v>
      </c>
      <c r="G5" s="6">
        <v>0.2</v>
      </c>
      <c r="H5" s="6">
        <v>8.1999999999999993</v>
      </c>
      <c r="I5" s="6" t="s">
        <v>260</v>
      </c>
    </row>
    <row r="6" spans="1:9">
      <c r="A6" s="5"/>
      <c r="B6" s="5" t="s">
        <v>328</v>
      </c>
      <c r="C6" s="6" t="s">
        <v>329</v>
      </c>
      <c r="D6" s="7" t="s">
        <v>262</v>
      </c>
      <c r="E6" s="8" t="s">
        <v>140</v>
      </c>
      <c r="F6" s="6">
        <v>8</v>
      </c>
      <c r="G6" s="6">
        <v>0.1</v>
      </c>
      <c r="H6" s="6">
        <v>8.1</v>
      </c>
      <c r="I6" s="6" t="s">
        <v>260</v>
      </c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6" t="s">
        <v>330</v>
      </c>
      <c r="B12" s="397"/>
      <c r="C12" s="397"/>
      <c r="D12" s="398"/>
      <c r="E12" s="10"/>
      <c r="F12" s="396" t="s">
        <v>323</v>
      </c>
      <c r="G12" s="397"/>
      <c r="H12" s="398"/>
      <c r="I12" s="11"/>
    </row>
    <row r="13" spans="1:9" ht="45.75" customHeight="1">
      <c r="A13" s="402" t="s">
        <v>331</v>
      </c>
      <c r="B13" s="402"/>
      <c r="C13" s="403"/>
      <c r="D13" s="403"/>
      <c r="E13" s="403"/>
      <c r="F13" s="403"/>
      <c r="G13" s="403"/>
      <c r="H13" s="403"/>
      <c r="I13" s="40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2022-11-26T03:30:30Z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B0B388903E544EACA64F8AE83EC69E19</vt:lpwstr>
  </property>
  <property fmtid="{D5CDD505-2E9C-101B-9397-08002B2CF9AE}" pid="3" name="KSOProductBuildVer">
    <vt:lpwstr>2052-11.1.0.12763</vt:lpwstr>
  </property>
</Properties>
</file>