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<sst xmlns="http://schemas.openxmlformats.org/spreadsheetml/2006/main" count="1464" uniqueCount="405">
  <si>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</si>
  <si>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</si>
  <si>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</si>
  <si>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</si>
  <si>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</si>
  <si>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</si>
  <si>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</si>
  <si>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</si>
  <si>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</si>
  <si>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</si>
  <si>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</si>
  <si>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</si>
  <si>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</si>
  <si>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</si>
  <si>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</si>
  <si>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</si>
  <si>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</si>
  <si>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</si>
  <si>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</si>
  <si>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</si>
  <si>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</si>
  <si>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</si>
  <si>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</si>
  <si>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</si>
  <si>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</si>
  <si>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</si>
  <si>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</si>
  <si>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</si>
  <si>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</si>
  <si>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</si>
  <si>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</si>
  <si>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</si>
  <si>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</si>
  <si>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</si>
  <si>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</si>
  <si>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</si>
  <si>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</si>
  <si>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</si>
  <si>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</si>
  <si>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</si>
  <si>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</si>
  <si>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</si>
  <si>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</si>
  <si>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</si>
  <si>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</si>
  <si>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</si>
  <si>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</si>
  <si>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</si>
  <si>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</si>
  <si>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</si>
  <si>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</si>
  <si>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</si>
  <si>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</si>
  <si>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</si>
  <si>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</si>
  <si>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</si>
  <si>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</si>
  <si>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</si>
  <si>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</si>
  <si>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</si>
  <si>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</si>
  <si>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</si>
  <si>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</si>
  <si>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TAMMAL82540</t>
  </si>
  <si>
    <t>合同交期</t>
  </si>
  <si>
    <t>产前确认样</t>
  </si>
  <si>
    <t>有</t>
  </si>
  <si>
    <t>无</t>
  </si>
  <si>
    <t>品名</t>
  </si>
  <si>
    <t>女式旅行裤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</si>
  <si>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</si>
  <si>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</si>
  <si>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</si>
  <si>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</si>
  <si>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</si>
  <si>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</si>
  <si>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</si>
  <si>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</si>
  <si>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</si>
  <si>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</si>
  <si>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</si>
  <si>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</si>
  <si>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</si>
  <si>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</si>
  <si>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</si>
  <si>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</si>
  <si>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</si>
  <si>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</si>
  <si>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</si>
  <si>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</si>
  <si>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</si>
  <si>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</si>
  <si>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</si>
  <si>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</si>
  <si>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</si>
  <si>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</si>
  <si>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</si>
  <si>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</si>
  <si>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</si>
  <si>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</si>
  <si>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</si>
  <si>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</si>
  <si>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</si>
  <si>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</si>
  <si>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</si>
  <si>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</si>
  <si>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</si>
  <si>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</si>
  <si>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</si>
  <si>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</si>
  <si>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</si>
  <si>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</si>
  <si>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</si>
  <si>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</si>
  <si>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</si>
  <si>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</si>
  <si>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</si>
  <si>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</si>
  <si>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</si>
  <si>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</si>
  <si>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奶茶色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</si>
  <si>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</si>
  <si>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黑色：M-1件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</si>
  <si>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</si>
  <si>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</si>
  <si>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</si>
  <si>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</si>
  <si>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</si>
  <si>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1.裤口打扭</t>
  </si>
  <si>
    <t>2.门襟宽窄不一</t>
  </si>
  <si>
    <t>3.脏污</t>
  </si>
  <si>
    <t>4.线毛不干净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</si>
  <si>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</si>
  <si>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</si>
  <si>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</si>
  <si>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</si>
  <si>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</si>
  <si>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</si>
  <si>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</si>
  <si>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</si>
  <si>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</si>
  <si>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</si>
  <si>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</si>
  <si>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</si>
  <si>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</si>
  <si>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</si>
  <si>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</si>
  <si>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</si>
  <si>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</si>
  <si>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SPEC（外件）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</si>
  <si>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</si>
  <si>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</si>
  <si>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</si>
  <si>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</si>
  <si>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</si>
  <si>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</si>
  <si>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</si>
  <si>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180/94B</t>
  </si>
  <si>
    <t>洗前</t>
  </si>
  <si>
    <t>洗后</t>
  </si>
  <si>
    <t>裤外侧长（参考值）</t>
  </si>
  <si>
    <t>-0.5</t>
  </si>
  <si>
    <t>-1</t>
  </si>
  <si>
    <t>内裆长</t>
  </si>
  <si>
    <t>0</t>
  </si>
  <si>
    <t>腰围 平量</t>
  </si>
  <si>
    <t>74</t>
  </si>
  <si>
    <t>臀围</t>
  </si>
  <si>
    <t>98</t>
  </si>
  <si>
    <t>腿围/2</t>
  </si>
  <si>
    <t>0.3</t>
  </si>
  <si>
    <t>0.5</t>
  </si>
  <si>
    <t>膝围/2</t>
  </si>
  <si>
    <t>脚口/2(平量）</t>
  </si>
  <si>
    <t>前裆长 含腰</t>
  </si>
  <si>
    <t>后裆长 含腰</t>
  </si>
  <si>
    <t>问题点：</t>
  </si>
  <si>
    <t>1，腰头要保证造型方正，顺直。</t>
  </si>
  <si>
    <t>7，熨烫不能出死折，左右一致。</t>
  </si>
  <si>
    <t>2，门刀与腰头止口要保证顺直。</t>
  </si>
  <si>
    <t>8，清理干净内外线毛，脏污，划粉印。</t>
  </si>
  <si>
    <t>3，注意下档，后档链式线迹不要跳线断线。</t>
  </si>
  <si>
    <t>4，腰松紧，脚口松紧要注意均匀不能斜绺。</t>
  </si>
  <si>
    <t>5，对称部位要注意左右高低对称一致。</t>
  </si>
  <si>
    <t>6，保证规格洗前洗后在误差范围内，</t>
  </si>
  <si>
    <t>备注：</t>
  </si>
  <si>
    <t xml:space="preserve">     初期请洗测2-3件，有问题的另加测量数量。</t>
  </si>
  <si>
    <t>验货时间：11-12</t>
  </si>
  <si>
    <t>跟单QC:周苑</t>
  </si>
  <si>
    <t>工厂负责人：刘文哲</t>
  </si>
  <si>
    <t>TOREAD-QC中期检验报告书</t>
  </si>
  <si>
    <t>首件检验报告</t>
  </si>
  <si>
    <t>首件检验未尽事项</t>
  </si>
  <si>
    <t>【附属资料确认】</t>
  </si>
  <si>
    <t>【检验明细】：检验明细（要求齐色、齐号至少10件检查）</t>
  </si>
  <si>
    <t>黑色全码各3件</t>
  </si>
  <si>
    <t>【耐水洗测试】：耐洗水测试明细（要求齐色、齐号）</t>
  </si>
  <si>
    <t>黑色S,XL,XXL各1件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</si>
  <si>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</si>
  <si>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</si>
  <si>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1.腰头线迹不良一件</t>
  </si>
  <si>
    <t>2.脏污一件</t>
  </si>
  <si>
    <t>3.脚口打扭一件</t>
  </si>
  <si>
    <t>【整改的严重缺陷及整改复核时间】</t>
  </si>
  <si>
    <t>洗前/洗后</t>
  </si>
  <si>
    <t>-0.8/0.3</t>
  </si>
  <si>
    <t>0.8/0.4</t>
  </si>
  <si>
    <t>0/-0.5</t>
  </si>
  <si>
    <t>1/-0.6</t>
  </si>
  <si>
    <t>1/-0.5</t>
  </si>
  <si>
    <t>1/0</t>
  </si>
  <si>
    <t>0/-1</t>
  </si>
  <si>
    <t>0.4/0</t>
  </si>
  <si>
    <t>-0.3/-0.7</t>
  </si>
  <si>
    <t>-0.4/-0.6</t>
  </si>
  <si>
    <t>-0.6/-1</t>
  </si>
  <si>
    <t>1.5/1</t>
  </si>
  <si>
    <t>0.5/0</t>
  </si>
  <si>
    <t>0.8/0.3</t>
  </si>
  <si>
    <t>0.3/-0.2</t>
  </si>
  <si>
    <t>0.7/0.2</t>
  </si>
  <si>
    <t>0.7/0,2</t>
  </si>
  <si>
    <t xml:space="preserve">     中期请洗测齐色各2件，有问题的另加测量数量。</t>
  </si>
  <si>
    <t>验货时间：11-21</t>
  </si>
  <si>
    <t>女式旅行长裤</t>
  </si>
  <si>
    <t>青岛金缕衣</t>
  </si>
  <si>
    <t>指示规格  FINAL SPEC</t>
  </si>
  <si>
    <t>165/88B</t>
  </si>
  <si>
    <t>170/92B</t>
  </si>
  <si>
    <t>175/96B</t>
  </si>
  <si>
    <t>180/100B</t>
  </si>
  <si>
    <t>185/104B</t>
  </si>
  <si>
    <t>190/108B</t>
  </si>
  <si>
    <t>195/112B</t>
  </si>
  <si>
    <t>-0.5-0.5</t>
  </si>
  <si>
    <t>√√</t>
  </si>
  <si>
    <t>-1-1</t>
  </si>
  <si>
    <t>-2-1</t>
  </si>
  <si>
    <t>-2-2</t>
  </si>
  <si>
    <t>腰围 拉量</t>
  </si>
  <si>
    <t>82</t>
  </si>
  <si>
    <t>√+1</t>
  </si>
  <si>
    <t>-2√</t>
  </si>
  <si>
    <t>-0.5-1</t>
  </si>
  <si>
    <t>-1.2-0.3</t>
  </si>
  <si>
    <t>-0.5√</t>
  </si>
  <si>
    <t>-0.7-1</t>
  </si>
  <si>
    <t>脚口/2(拉量）</t>
  </si>
  <si>
    <t>+0.4-0.3</t>
  </si>
  <si>
    <t>√-0.2</t>
  </si>
  <si>
    <t>-0.7-0.7</t>
  </si>
  <si>
    <t>前门襟长（不含腰）</t>
  </si>
  <si>
    <t>-1-1.5</t>
  </si>
  <si>
    <t>-1.5-1</t>
  </si>
  <si>
    <t>前插袋</t>
  </si>
  <si>
    <t>+0.5√</t>
  </si>
  <si>
    <t>验货时间：11.15</t>
  </si>
  <si>
    <t>跟单QC:全昌根</t>
  </si>
  <si>
    <t>工厂负责人：</t>
  </si>
  <si>
    <t>QC出货报告书</t>
  </si>
  <si>
    <t>产品名称</t>
  </si>
  <si>
    <t>珲春博杨</t>
  </si>
  <si>
    <t>合同日期</t>
  </si>
  <si>
    <t>2022.11.30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</si>
  <si>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</si>
  <si>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</si>
  <si>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</si>
  <si>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</si>
  <si>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</si>
  <si>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</si>
  <si>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</si>
  <si>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</si>
  <si>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</si>
  <si>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</si>
  <si>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</si>
  <si>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</si>
  <si>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</si>
  <si>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</si>
  <si>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</si>
  <si>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</si>
  <si>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</si>
  <si>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</si>
  <si>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</si>
  <si>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采购凭证编号：CGDD22110200120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</si>
  <si>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</si>
  <si>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</si>
  <si>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</si>
  <si>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</si>
  <si>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</si>
  <si>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</si>
  <si>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</si>
  <si>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</si>
  <si>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</si>
  <si>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</si>
  <si>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</si>
  <si>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</si>
  <si>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</si>
  <si>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</si>
  <si>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</si>
  <si>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奶茶色：66/67/68/70/72/74/76/78</t>
  </si>
  <si>
    <t>黑色：29/30/32/34/48/50/62/64</t>
  </si>
  <si>
    <t>共抽验：16箱，每箱8件，合计：128件</t>
  </si>
  <si>
    <t>情况说明：</t>
  </si>
  <si>
    <t xml:space="preserve">【问题点描述】  </t>
  </si>
  <si>
    <t>码边跳扣一件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</si>
  <si>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</si>
  <si>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</si>
  <si>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</si>
  <si>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</si>
  <si>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</si>
  <si>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</si>
  <si>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</si>
  <si>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</si>
  <si>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</si>
  <si>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TAMMAK82540</t>
  </si>
  <si>
    <t>2022.12.5</t>
  </si>
  <si>
    <t>采购凭证编号：CGDD22110200121</t>
  </si>
  <si>
    <t>黑色：1/2/3/4/5</t>
  </si>
  <si>
    <t>共抽验：5箱，每箱18件，合计：90件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</si>
  <si>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</si>
  <si>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</si>
  <si>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</si>
  <si>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</si>
  <si>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</si>
  <si>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</si>
  <si>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</si>
  <si>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</si>
  <si>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</si>
  <si>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</si>
  <si>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</si>
  <si>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</si>
  <si>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</si>
  <si>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</si>
  <si>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</si>
  <si>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</si>
  <si>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</si>
  <si>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9759#</t>
  </si>
  <si>
    <t>消光珍珠点四面弹</t>
  </si>
  <si>
    <t>YES</t>
  </si>
  <si>
    <t>9780#</t>
  </si>
  <si>
    <t>9827#</t>
  </si>
  <si>
    <t>奶茶</t>
  </si>
  <si>
    <t>9835#</t>
  </si>
  <si>
    <t>制表时间：10.10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</si>
  <si>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</si>
  <si>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</si>
  <si>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</si>
  <si>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</si>
  <si>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</si>
  <si>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</si>
  <si>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</si>
  <si>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</si>
  <si>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</si>
  <si>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</si>
  <si>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</si>
  <si>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</si>
  <si>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</si>
  <si>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</si>
  <si>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</si>
  <si>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</si>
  <si>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</si>
  <si>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</si>
  <si>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</si>
  <si>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</si>
  <si>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</si>
  <si>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</si>
  <si>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</si>
  <si>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</si>
  <si>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</si>
  <si>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3号尼龙正装拉链</t>
  </si>
  <si>
    <t>TOREAD裤钩</t>
  </si>
  <si>
    <t xml:space="preserve">金属四合扣 </t>
  </si>
  <si>
    <t>厚板印花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</si>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</sst>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70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4" borderId="71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51" fillId="0" borderId="72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6" fillId="0" borderId="7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2" fillId="18" borderId="74" applyNumberFormat="0" applyAlignment="0" applyProtection="0">
      <alignment vertical="center"/>
    </xf>
    <xf numFmtId="0" fontId="53" fillId="18" borderId="70" applyNumberFormat="0" applyAlignment="0" applyProtection="0">
      <alignment vertical="center"/>
    </xf>
    <xf numFmtId="0" fontId="54" fillId="19" borderId="75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6" fillId="0" borderId="77" applyNumberFormat="0" applyFill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4" applyNumberFormat="1" applyFont="1" applyBorder="1" applyAlignment="1">
      <alignment horizontal="center"/>
    </xf>
    <xf numFmtId="10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4" fillId="3" borderId="10" xfId="52" applyFont="1" applyFill="1" applyBorder="1" applyAlignment="1">
      <alignment horizont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5" xfId="52" applyFont="1" applyFill="1" applyBorder="1" applyAlignment="1">
      <alignment horizontal="center" vertical="center"/>
    </xf>
    <xf numFmtId="0" fontId="17" fillId="3" borderId="6" xfId="52" applyFont="1" applyFill="1" applyBorder="1" applyAlignment="1">
      <alignment horizontal="center" vertical="center"/>
    </xf>
    <xf numFmtId="0" fontId="17" fillId="3" borderId="7" xfId="52" applyFont="1" applyFill="1" applyBorder="1" applyAlignment="1">
      <alignment horizontal="center" vertical="center"/>
    </xf>
    <xf numFmtId="0" fontId="17" fillId="3" borderId="12" xfId="52" applyFont="1" applyFill="1" applyBorder="1" applyAlignment="1" applyProtection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0" fontId="19" fillId="0" borderId="2" xfId="55" applyFont="1" applyFill="1" applyBorder="1" applyAlignment="1">
      <alignment horizontal="center"/>
    </xf>
    <xf numFmtId="0" fontId="17" fillId="3" borderId="13" xfId="52" applyFont="1" applyFill="1" applyBorder="1" applyAlignment="1" applyProtection="1">
      <alignment horizontal="center" vertical="center"/>
    </xf>
    <xf numFmtId="0" fontId="18" fillId="0" borderId="7" xfId="55" applyFont="1" applyBorder="1" applyAlignment="1">
      <alignment horizontal="center"/>
    </xf>
    <xf numFmtId="0" fontId="18" fillId="0" borderId="2" xfId="55" applyFont="1" applyBorder="1" applyAlignment="1">
      <alignment horizontal="center"/>
    </xf>
    <xf numFmtId="0" fontId="19" fillId="0" borderId="2" xfId="55" applyFont="1" applyBorder="1" applyAlignment="1">
      <alignment horizontal="center"/>
    </xf>
    <xf numFmtId="0" fontId="18" fillId="0" borderId="14" xfId="55" applyFont="1" applyFill="1" applyBorder="1" applyAlignment="1">
      <alignment horizontal="center"/>
    </xf>
    <xf numFmtId="176" fontId="20" fillId="0" borderId="2" xfId="55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2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7" fillId="3" borderId="10" xfId="51" applyFont="1" applyFill="1" applyBorder="1" applyAlignment="1">
      <alignment horizontal="left" vertical="center"/>
    </xf>
    <xf numFmtId="49" fontId="14" fillId="3" borderId="10" xfId="51" applyNumberFormat="1" applyFont="1" applyFill="1" applyBorder="1" applyAlignment="1">
      <alignment horizontal="center" vertical="center"/>
    </xf>
    <xf numFmtId="49" fontId="14" fillId="3" borderId="15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49" fontId="14" fillId="3" borderId="16" xfId="51" applyNumberFormat="1" applyFont="1" applyFill="1" applyBorder="1" applyAlignment="1">
      <alignment horizontal="center" vertical="center"/>
    </xf>
    <xf numFmtId="49" fontId="17" fillId="3" borderId="17" xfId="52" applyNumberFormat="1" applyFont="1" applyFill="1" applyBorder="1" applyAlignment="1" applyProtection="1">
      <alignment horizontal="center" vertical="center"/>
    </xf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8" xfId="51" applyFont="1" applyFill="1" applyBorder="1" applyAlignment="1">
      <alignment horizontal="center" vertical="top"/>
    </xf>
    <xf numFmtId="0" fontId="24" fillId="0" borderId="19" xfId="51" applyFont="1" applyFill="1" applyBorder="1" applyAlignment="1">
      <alignment horizontal="left" vertical="center"/>
    </xf>
    <xf numFmtId="0" fontId="21" fillId="0" borderId="20" xfId="51" applyFont="1" applyFill="1" applyBorder="1" applyAlignment="1">
      <alignment horizontal="center" vertical="center"/>
    </xf>
    <xf numFmtId="0" fontId="24" fillId="0" borderId="20" xfId="51" applyFont="1" applyFill="1" applyBorder="1" applyAlignment="1">
      <alignment horizontal="center" vertical="center"/>
    </xf>
    <xf numFmtId="0" fontId="25" fillId="0" borderId="20" xfId="51" applyFont="1" applyFill="1" applyBorder="1" applyAlignment="1">
      <alignment vertical="center"/>
    </xf>
    <xf numFmtId="0" fontId="24" fillId="0" borderId="20" xfId="51" applyFont="1" applyFill="1" applyBorder="1" applyAlignment="1">
      <alignment vertical="center"/>
    </xf>
    <xf numFmtId="0" fontId="25" fillId="0" borderId="20" xfId="51" applyFont="1" applyFill="1" applyBorder="1" applyAlignment="1">
      <alignment horizontal="center" vertical="center"/>
    </xf>
    <xf numFmtId="0" fontId="24" fillId="0" borderId="21" xfId="51" applyFont="1" applyFill="1" applyBorder="1" applyAlignment="1">
      <alignment vertical="center"/>
    </xf>
    <xf numFmtId="0" fontId="21" fillId="0" borderId="22" xfId="51" applyFont="1" applyFill="1" applyBorder="1" applyAlignment="1">
      <alignment horizontal="center" vertical="center"/>
    </xf>
    <xf numFmtId="0" fontId="24" fillId="0" borderId="22" xfId="51" applyFont="1" applyFill="1" applyBorder="1" applyAlignment="1">
      <alignment vertical="center"/>
    </xf>
    <xf numFmtId="58" fontId="25" fillId="0" borderId="22" xfId="51" applyNumberFormat="1" applyFont="1" applyFill="1" applyBorder="1" applyAlignment="1">
      <alignment horizontal="center" vertical="center" wrapText="1"/>
    </xf>
    <xf numFmtId="0" fontId="25" fillId="0" borderId="22" xfId="51" applyFont="1" applyFill="1" applyBorder="1" applyAlignment="1">
      <alignment horizontal="center" vertical="center" wrapText="1"/>
    </xf>
    <xf numFmtId="0" fontId="24" fillId="0" borderId="22" xfId="51" applyFont="1" applyFill="1" applyBorder="1" applyAlignment="1">
      <alignment horizontal="center" vertical="center"/>
    </xf>
    <xf numFmtId="0" fontId="24" fillId="0" borderId="21" xfId="51" applyFont="1" applyFill="1" applyBorder="1" applyAlignment="1">
      <alignment horizontal="left" vertical="center"/>
    </xf>
    <xf numFmtId="0" fontId="21" fillId="0" borderId="22" xfId="51" applyFont="1" applyFill="1" applyBorder="1" applyAlignment="1">
      <alignment horizontal="right" vertical="center"/>
    </xf>
    <xf numFmtId="0" fontId="24" fillId="0" borderId="22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center" vertical="center"/>
    </xf>
    <xf numFmtId="0" fontId="24" fillId="0" borderId="23" xfId="51" applyFont="1" applyFill="1" applyBorder="1" applyAlignment="1">
      <alignment vertical="center"/>
    </xf>
    <xf numFmtId="0" fontId="21" fillId="0" borderId="24" xfId="51" applyFont="1" applyFill="1" applyBorder="1" applyAlignment="1">
      <alignment horizontal="right" vertical="center"/>
    </xf>
    <xf numFmtId="0" fontId="24" fillId="0" borderId="24" xfId="51" applyFont="1" applyFill="1" applyBorder="1" applyAlignment="1">
      <alignment vertical="center"/>
    </xf>
    <xf numFmtId="0" fontId="25" fillId="0" borderId="24" xfId="51" applyFont="1" applyFill="1" applyBorder="1" applyAlignment="1">
      <alignment vertical="center"/>
    </xf>
    <xf numFmtId="0" fontId="25" fillId="0" borderId="24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5" fillId="0" borderId="0" xfId="51" applyFont="1" applyFill="1" applyBorder="1" applyAlignment="1">
      <alignment vertical="center"/>
    </xf>
    <xf numFmtId="0" fontId="25" fillId="0" borderId="0" xfId="51" applyFont="1" applyFill="1" applyAlignment="1">
      <alignment horizontal="left" vertical="center"/>
    </xf>
    <xf numFmtId="0" fontId="24" fillId="0" borderId="19" xfId="51" applyFont="1" applyFill="1" applyBorder="1" applyAlignment="1">
      <alignment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vertical="center"/>
    </xf>
    <xf numFmtId="0" fontId="25" fillId="0" borderId="27" xfId="51" applyFont="1" applyFill="1" applyBorder="1" applyAlignment="1">
      <alignment horizontal="center" vertical="center"/>
    </xf>
    <xf numFmtId="0" fontId="25" fillId="0" borderId="28" xfId="51" applyFont="1" applyFill="1" applyBorder="1" applyAlignment="1">
      <alignment horizontal="center" vertical="center"/>
    </xf>
    <xf numFmtId="0" fontId="26" fillId="0" borderId="29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 wrapText="1"/>
    </xf>
    <xf numFmtId="0" fontId="25" fillId="0" borderId="22" xfId="51" applyFont="1" applyFill="1" applyBorder="1" applyAlignment="1">
      <alignment horizontal="left" vertical="center" wrapText="1"/>
    </xf>
    <xf numFmtId="0" fontId="24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4" fillId="0" borderId="30" xfId="51" applyFont="1" applyFill="1" applyBorder="1" applyAlignment="1">
      <alignment horizontal="center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24" fillId="0" borderId="33" xfId="51" applyFont="1" applyFill="1" applyBorder="1" applyAlignment="1">
      <alignment horizontal="left" vertical="center"/>
    </xf>
    <xf numFmtId="0" fontId="11" fillId="0" borderId="29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/>
    </xf>
    <xf numFmtId="0" fontId="26" fillId="0" borderId="20" xfId="51" applyFont="1" applyFill="1" applyBorder="1" applyAlignment="1">
      <alignment horizontal="left" vertical="center"/>
    </xf>
    <xf numFmtId="0" fontId="24" fillId="0" borderId="27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center" vertical="center"/>
    </xf>
    <xf numFmtId="177" fontId="25" fillId="0" borderId="24" xfId="51" applyNumberFormat="1" applyFont="1" applyFill="1" applyBorder="1" applyAlignment="1">
      <alignment vertical="center"/>
    </xf>
    <xf numFmtId="0" fontId="24" fillId="0" borderId="24" xfId="51" applyFont="1" applyFill="1" applyBorder="1" applyAlignment="1">
      <alignment horizontal="center" vertical="center"/>
    </xf>
    <xf numFmtId="0" fontId="25" fillId="0" borderId="37" xfId="51" applyFont="1" applyFill="1" applyBorder="1" applyAlignment="1">
      <alignment horizontal="center" vertical="center"/>
    </xf>
    <xf numFmtId="0" fontId="24" fillId="0" borderId="38" xfId="51" applyFont="1" applyFill="1" applyBorder="1" applyAlignment="1">
      <alignment horizontal="center" vertical="center"/>
    </xf>
    <xf numFmtId="0" fontId="25" fillId="0" borderId="38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4" fillId="0" borderId="40" xfId="51" applyFont="1" applyFill="1" applyBorder="1" applyAlignment="1">
      <alignment horizontal="left" vertical="center"/>
    </xf>
    <xf numFmtId="0" fontId="25" fillId="0" borderId="41" xfId="51" applyFont="1" applyFill="1" applyBorder="1" applyAlignment="1">
      <alignment horizontal="center" vertical="center"/>
    </xf>
    <xf numFmtId="0" fontId="26" fillId="0" borderId="41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4" fillId="0" borderId="38" xfId="51" applyFont="1" applyFill="1" applyBorder="1" applyAlignment="1">
      <alignment horizontal="left" vertical="center"/>
    </xf>
    <xf numFmtId="0" fontId="25" fillId="0" borderId="41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 wrapText="1"/>
    </xf>
    <xf numFmtId="0" fontId="11" fillId="0" borderId="39" xfId="51" applyFill="1" applyBorder="1" applyAlignment="1">
      <alignment horizontal="center" vertical="center"/>
    </xf>
    <xf numFmtId="0" fontId="24" fillId="0" borderId="42" xfId="51" applyFont="1" applyFill="1" applyBorder="1" applyAlignment="1">
      <alignment horizontal="left" vertical="center"/>
    </xf>
    <xf numFmtId="0" fontId="11" fillId="0" borderId="41" xfId="51" applyFont="1" applyFill="1" applyBorder="1" applyAlignment="1">
      <alignment horizontal="left" vertical="center"/>
    </xf>
    <xf numFmtId="0" fontId="25" fillId="0" borderId="43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center" vertical="center"/>
    </xf>
    <xf numFmtId="0" fontId="11" fillId="0" borderId="44" xfId="51" applyFill="1" applyBorder="1" applyAlignment="1">
      <alignment horizontal="left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7" fillId="3" borderId="45" xfId="51" applyFont="1" applyFill="1" applyBorder="1" applyAlignment="1">
      <alignment horizontal="left" vertical="center"/>
    </xf>
    <xf numFmtId="0" fontId="14" fillId="3" borderId="46" xfId="51" applyFont="1" applyFill="1" applyBorder="1" applyAlignment="1">
      <alignment horizontal="center" vertical="center"/>
    </xf>
    <xf numFmtId="0" fontId="17" fillId="3" borderId="46" xfId="51" applyFont="1" applyFill="1" applyBorder="1" applyAlignment="1">
      <alignment vertical="center"/>
    </xf>
    <xf numFmtId="0" fontId="17" fillId="3" borderId="14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18" fillId="5" borderId="2" xfId="55" applyFont="1" applyFill="1" applyBorder="1" applyAlignment="1">
      <alignment horizontal="center"/>
    </xf>
    <xf numFmtId="176" fontId="20" fillId="5" borderId="2" xfId="55" applyNumberFormat="1" applyFont="1" applyFill="1" applyBorder="1" applyAlignment="1">
      <alignment horizontal="center"/>
    </xf>
    <xf numFmtId="0" fontId="22" fillId="0" borderId="5" xfId="53" applyFont="1" applyFill="1" applyBorder="1" applyAlignment="1">
      <alignment horizontal="left" wrapText="1"/>
    </xf>
    <xf numFmtId="0" fontId="22" fillId="0" borderId="6" xfId="53" applyFont="1" applyFill="1" applyBorder="1" applyAlignment="1">
      <alignment horizontal="left" wrapText="1"/>
    </xf>
    <xf numFmtId="0" fontId="22" fillId="0" borderId="7" xfId="53" applyFont="1" applyFill="1" applyBorder="1" applyAlignment="1">
      <alignment horizontal="left" wrapText="1"/>
    </xf>
    <xf numFmtId="0" fontId="22" fillId="0" borderId="47" xfId="53" applyFont="1" applyFill="1" applyBorder="1" applyAlignment="1">
      <alignment horizontal="center"/>
    </xf>
    <xf numFmtId="176" fontId="21" fillId="0" borderId="47" xfId="53" applyNumberFormat="1" applyFont="1" applyFill="1" applyBorder="1" applyAlignment="1">
      <alignment horizontal="center"/>
    </xf>
    <xf numFmtId="0" fontId="22" fillId="0" borderId="47" xfId="55" applyFont="1" applyFill="1" applyBorder="1" applyAlignment="1">
      <alignment horizontal="center"/>
    </xf>
    <xf numFmtId="0" fontId="14" fillId="3" borderId="46" xfId="52" applyFont="1" applyFill="1" applyBorder="1" applyAlignment="1"/>
    <xf numFmtId="0" fontId="17" fillId="3" borderId="46" xfId="51" applyFont="1" applyFill="1" applyBorder="1" applyAlignment="1">
      <alignment horizontal="left" vertical="center"/>
    </xf>
    <xf numFmtId="0" fontId="14" fillId="3" borderId="48" xfId="51" applyFont="1" applyFill="1" applyBorder="1" applyAlignment="1">
      <alignment horizontal="center" vertical="center"/>
    </xf>
    <xf numFmtId="0" fontId="17" fillId="3" borderId="49" xfId="52" applyFont="1" applyFill="1" applyBorder="1" applyAlignment="1" applyProtection="1">
      <alignment horizontal="center" vertical="center"/>
    </xf>
    <xf numFmtId="0" fontId="14" fillId="3" borderId="49" xfId="52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7" fillId="3" borderId="49" xfId="53" applyFont="1" applyFill="1" applyBorder="1" applyAlignment="1">
      <alignment horizontal="center" vertical="center"/>
    </xf>
    <xf numFmtId="49" fontId="17" fillId="3" borderId="49" xfId="53" applyNumberFormat="1" applyFont="1" applyFill="1" applyBorder="1" applyAlignment="1">
      <alignment horizontal="center" vertical="center"/>
    </xf>
    <xf numFmtId="49" fontId="14" fillId="3" borderId="49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left" vertical="center"/>
    </xf>
    <xf numFmtId="49" fontId="17" fillId="3" borderId="6" xfId="53" applyNumberFormat="1" applyFont="1" applyFill="1" applyBorder="1" applyAlignment="1">
      <alignment horizontal="left" vertical="center"/>
    </xf>
    <xf numFmtId="49" fontId="17" fillId="3" borderId="50" xfId="53" applyNumberFormat="1" applyFont="1" applyFill="1" applyBorder="1" applyAlignment="1">
      <alignment horizontal="left" vertical="center"/>
    </xf>
    <xf numFmtId="49" fontId="14" fillId="3" borderId="5" xfId="53" applyNumberFormat="1" applyFont="1" applyFill="1" applyBorder="1" applyAlignment="1">
      <alignment horizontal="left" vertical="center"/>
    </xf>
    <xf numFmtId="49" fontId="14" fillId="3" borderId="6" xfId="53" applyNumberFormat="1" applyFont="1" applyFill="1" applyBorder="1" applyAlignment="1">
      <alignment horizontal="left" vertical="center"/>
    </xf>
    <xf numFmtId="49" fontId="14" fillId="3" borderId="50" xfId="53" applyNumberFormat="1" applyFont="1" applyFill="1" applyBorder="1" applyAlignment="1">
      <alignment horizontal="left" vertical="center"/>
    </xf>
    <xf numFmtId="0" fontId="14" fillId="3" borderId="47" xfId="52" applyFont="1" applyFill="1" applyBorder="1" applyAlignment="1"/>
    <xf numFmtId="49" fontId="14" fillId="3" borderId="47" xfId="52" applyNumberFormat="1" applyFont="1" applyFill="1" applyBorder="1" applyAlignment="1">
      <alignment horizontal="center"/>
    </xf>
    <xf numFmtId="49" fontId="14" fillId="3" borderId="47" xfId="53" applyNumberFormat="1" applyFont="1" applyFill="1" applyBorder="1" applyAlignment="1">
      <alignment horizontal="center" vertical="center"/>
    </xf>
    <xf numFmtId="49" fontId="14" fillId="3" borderId="51" xfId="52" applyNumberFormat="1" applyFont="1" applyFill="1" applyBorder="1" applyAlignment="1">
      <alignment horizontal="center"/>
    </xf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28" fillId="0" borderId="18" xfId="51" applyFont="1" applyBorder="1" applyAlignment="1">
      <alignment horizontal="center" vertical="top"/>
    </xf>
    <xf numFmtId="0" fontId="27" fillId="0" borderId="52" xfId="51" applyFont="1" applyBorder="1" applyAlignment="1">
      <alignment horizontal="left" vertical="center"/>
    </xf>
    <xf numFmtId="0" fontId="21" fillId="0" borderId="53" xfId="51" applyFont="1" applyBorder="1" applyAlignment="1">
      <alignment horizontal="center" vertical="center"/>
    </xf>
    <xf numFmtId="0" fontId="27" fillId="0" borderId="53" xfId="51" applyFont="1" applyBorder="1" applyAlignment="1">
      <alignment horizontal="center" vertical="center"/>
    </xf>
    <xf numFmtId="0" fontId="26" fillId="0" borderId="53" xfId="51" applyFont="1" applyBorder="1" applyAlignment="1">
      <alignment horizontal="left" vertical="center"/>
    </xf>
    <xf numFmtId="0" fontId="26" fillId="0" borderId="19" xfId="51" applyFont="1" applyBorder="1" applyAlignment="1">
      <alignment horizontal="center" vertical="center"/>
    </xf>
    <xf numFmtId="0" fontId="26" fillId="0" borderId="20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7" fillId="0" borderId="19" xfId="51" applyFont="1" applyBorder="1" applyAlignment="1">
      <alignment horizontal="center" vertical="center"/>
    </xf>
    <xf numFmtId="0" fontId="27" fillId="0" borderId="20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6" fillId="0" borderId="21" xfId="51" applyFont="1" applyBorder="1" applyAlignment="1">
      <alignment horizontal="left" vertical="center"/>
    </xf>
    <xf numFmtId="0" fontId="21" fillId="0" borderId="22" xfId="51" applyFont="1" applyBorder="1" applyAlignment="1">
      <alignment horizontal="left" vertical="center"/>
    </xf>
    <xf numFmtId="0" fontId="21" fillId="0" borderId="38" xfId="51" applyFont="1" applyBorder="1" applyAlignment="1">
      <alignment horizontal="left" vertical="center"/>
    </xf>
    <xf numFmtId="0" fontId="26" fillId="0" borderId="22" xfId="51" applyFont="1" applyBorder="1" applyAlignment="1">
      <alignment horizontal="left" vertical="center"/>
    </xf>
    <xf numFmtId="14" fontId="21" fillId="0" borderId="22" xfId="51" applyNumberFormat="1" applyFont="1" applyBorder="1" applyAlignment="1">
      <alignment horizontal="center" vertical="center"/>
    </xf>
    <xf numFmtId="14" fontId="21" fillId="0" borderId="38" xfId="51" applyNumberFormat="1" applyFont="1" applyBorder="1" applyAlignment="1">
      <alignment horizontal="center" vertical="center"/>
    </xf>
    <xf numFmtId="0" fontId="26" fillId="0" borderId="21" xfId="51" applyFont="1" applyBorder="1" applyAlignment="1">
      <alignment vertical="center"/>
    </xf>
    <xf numFmtId="0" fontId="21" fillId="0" borderId="22" xfId="51" applyFont="1" applyBorder="1" applyAlignment="1">
      <alignment vertical="center"/>
    </xf>
    <xf numFmtId="0" fontId="21" fillId="0" borderId="38" xfId="51" applyFont="1" applyBorder="1" applyAlignment="1">
      <alignment vertical="center"/>
    </xf>
    <xf numFmtId="0" fontId="26" fillId="0" borderId="22" xfId="51" applyFont="1" applyBorder="1" applyAlignment="1">
      <alignment vertical="center"/>
    </xf>
    <xf numFmtId="14" fontId="21" fillId="0" borderId="22" xfId="51" applyNumberFormat="1" applyFont="1" applyFill="1" applyBorder="1" applyAlignment="1">
      <alignment horizontal="center" vertical="center"/>
    </xf>
    <xf numFmtId="14" fontId="21" fillId="0" borderId="38" xfId="51" applyNumberFormat="1" applyFont="1" applyFill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1" fillId="0" borderId="27" xfId="51" applyFont="1" applyBorder="1" applyAlignment="1">
      <alignment horizontal="left" vertical="center"/>
    </xf>
    <xf numFmtId="0" fontId="21" fillId="0" borderId="41" xfId="51" applyFont="1" applyBorder="1" applyAlignment="1">
      <alignment horizontal="left" vertical="center"/>
    </xf>
    <xf numFmtId="0" fontId="11" fillId="0" borderId="22" xfId="51" applyFont="1" applyBorder="1" applyAlignment="1">
      <alignment vertical="center"/>
    </xf>
    <xf numFmtId="0" fontId="21" fillId="0" borderId="21" xfId="51" applyFont="1" applyBorder="1" applyAlignment="1">
      <alignment horizontal="left" vertical="center"/>
    </xf>
    <xf numFmtId="0" fontId="29" fillId="0" borderId="23" xfId="51" applyFont="1" applyBorder="1" applyAlignment="1">
      <alignment vertical="center"/>
    </xf>
    <xf numFmtId="0" fontId="21" fillId="0" borderId="24" xfId="51" applyFont="1" applyBorder="1" applyAlignment="1">
      <alignment horizontal="center" vertical="center"/>
    </xf>
    <xf numFmtId="0" fontId="21" fillId="0" borderId="39" xfId="51" applyFont="1" applyBorder="1" applyAlignment="1">
      <alignment horizontal="center" vertical="center"/>
    </xf>
    <xf numFmtId="0" fontId="26" fillId="0" borderId="23" xfId="51" applyFont="1" applyBorder="1" applyAlignment="1">
      <alignment horizontal="left" vertical="center"/>
    </xf>
    <xf numFmtId="0" fontId="26" fillId="0" borderId="24" xfId="51" applyFont="1" applyBorder="1" applyAlignment="1">
      <alignment horizontal="left" vertical="center"/>
    </xf>
    <xf numFmtId="14" fontId="21" fillId="0" borderId="24" xfId="51" applyNumberFormat="1" applyFont="1" applyFill="1" applyBorder="1" applyAlignment="1">
      <alignment horizontal="center" vertical="center"/>
    </xf>
    <xf numFmtId="14" fontId="21" fillId="0" borderId="39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6" fillId="0" borderId="19" xfId="51" applyFont="1" applyBorder="1" applyAlignment="1">
      <alignment vertical="center"/>
    </xf>
    <xf numFmtId="0" fontId="11" fillId="0" borderId="20" xfId="51" applyFont="1" applyBorder="1" applyAlignment="1">
      <alignment horizontal="left" vertical="center"/>
    </xf>
    <xf numFmtId="0" fontId="21" fillId="0" borderId="20" xfId="51" applyFont="1" applyBorder="1" applyAlignment="1">
      <alignment horizontal="left" vertical="center"/>
    </xf>
    <xf numFmtId="0" fontId="11" fillId="0" borderId="20" xfId="51" applyFont="1" applyBorder="1" applyAlignment="1">
      <alignment vertical="center"/>
    </xf>
    <xf numFmtId="0" fontId="26" fillId="0" borderId="20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6" fillId="0" borderId="0" xfId="51" applyFont="1" applyBorder="1" applyAlignment="1">
      <alignment horizontal="left" vertical="center"/>
    </xf>
    <xf numFmtId="0" fontId="25" fillId="0" borderId="19" xfId="51" applyFont="1" applyBorder="1" applyAlignment="1">
      <alignment horizontal="left" vertical="center"/>
    </xf>
    <xf numFmtId="0" fontId="25" fillId="0" borderId="20" xfId="51" applyFont="1" applyBorder="1" applyAlignment="1">
      <alignment horizontal="left" vertical="center"/>
    </xf>
    <xf numFmtId="0" fontId="25" fillId="0" borderId="29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5" fillId="0" borderId="27" xfId="51" applyFont="1" applyBorder="1" applyAlignment="1">
      <alignment horizontal="left" vertical="center"/>
    </xf>
    <xf numFmtId="0" fontId="21" fillId="0" borderId="23" xfId="51" applyFont="1" applyBorder="1" applyAlignment="1">
      <alignment horizontal="left" vertical="center"/>
    </xf>
    <xf numFmtId="0" fontId="21" fillId="0" borderId="24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1" fillId="0" borderId="22" xfId="51" applyFont="1" applyFill="1" applyBorder="1" applyAlignment="1">
      <alignment horizontal="left" vertical="center"/>
    </xf>
    <xf numFmtId="0" fontId="26" fillId="0" borderId="23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24" fillId="0" borderId="22" xfId="51" applyFont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6" fillId="0" borderId="35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left" vertical="center"/>
    </xf>
    <xf numFmtId="0" fontId="21" fillId="0" borderId="26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1" fillId="0" borderId="28" xfId="51" applyFont="1" applyFill="1" applyBorder="1" applyAlignment="1">
      <alignment horizontal="left" vertical="center"/>
    </xf>
    <xf numFmtId="0" fontId="26" fillId="0" borderId="29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7" fillId="0" borderId="54" xfId="51" applyFont="1" applyBorder="1" applyAlignment="1">
      <alignment vertical="center"/>
    </xf>
    <xf numFmtId="0" fontId="21" fillId="0" borderId="55" xfId="51" applyFont="1" applyBorder="1" applyAlignment="1">
      <alignment horizontal="center" vertical="center"/>
    </xf>
    <xf numFmtId="0" fontId="27" fillId="0" borderId="55" xfId="51" applyFont="1" applyBorder="1" applyAlignment="1">
      <alignment vertical="center"/>
    </xf>
    <xf numFmtId="0" fontId="21" fillId="0" borderId="55" xfId="51" applyFont="1" applyBorder="1" applyAlignment="1">
      <alignment vertical="center"/>
    </xf>
    <xf numFmtId="58" fontId="11" fillId="0" borderId="55" xfId="51" applyNumberFormat="1" applyFont="1" applyBorder="1" applyAlignment="1">
      <alignment vertical="center"/>
    </xf>
    <xf numFmtId="0" fontId="27" fillId="0" borderId="55" xfId="51" applyFont="1" applyBorder="1" applyAlignment="1">
      <alignment horizontal="center" vertical="center"/>
    </xf>
    <xf numFmtId="0" fontId="27" fillId="0" borderId="56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7" xfId="51" applyFont="1" applyFill="1" applyBorder="1" applyAlignment="1">
      <alignment horizontal="center" vertical="center"/>
    </xf>
    <xf numFmtId="0" fontId="27" fillId="0" borderId="58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11" fillId="0" borderId="59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6" fillId="0" borderId="39" xfId="51" applyFont="1" applyBorder="1" applyAlignment="1">
      <alignment horizontal="left" vertical="center"/>
    </xf>
    <xf numFmtId="0" fontId="21" fillId="0" borderId="37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1" fillId="0" borderId="39" xfId="51" applyFont="1" applyBorder="1" applyAlignment="1">
      <alignment horizontal="left" vertical="center"/>
    </xf>
    <xf numFmtId="0" fontId="21" fillId="0" borderId="38" xfId="51" applyFont="1" applyFill="1" applyBorder="1" applyAlignment="1">
      <alignment horizontal="left" vertical="center"/>
    </xf>
    <xf numFmtId="0" fontId="26" fillId="0" borderId="39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6" fillId="0" borderId="43" xfId="51" applyFont="1" applyFill="1" applyBorder="1" applyAlignment="1">
      <alignment horizontal="left" vertical="center"/>
    </xf>
    <xf numFmtId="0" fontId="21" fillId="0" borderId="40" xfId="51" applyFont="1" applyFill="1" applyBorder="1" applyAlignment="1">
      <alignment horizontal="left" vertical="center"/>
    </xf>
    <xf numFmtId="0" fontId="21" fillId="0" borderId="41" xfId="51" applyFont="1" applyFill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1" fillId="0" borderId="60" xfId="51" applyFont="1" applyBorder="1" applyAlignment="1">
      <alignment horizontal="center" vertical="center"/>
    </xf>
    <xf numFmtId="0" fontId="27" fillId="0" borderId="61" xfId="51" applyFont="1" applyFill="1" applyBorder="1" applyAlignment="1">
      <alignment horizontal="left" vertical="center"/>
    </xf>
    <xf numFmtId="0" fontId="27" fillId="0" borderId="62" xfId="51" applyFont="1" applyFill="1" applyBorder="1" applyAlignment="1">
      <alignment horizontal="center" vertical="center"/>
    </xf>
    <xf numFmtId="0" fontId="27" fillId="0" borderId="39" xfId="51" applyFont="1" applyFill="1" applyBorder="1" applyAlignment="1">
      <alignment horizontal="center" vertical="center"/>
    </xf>
    <xf numFmtId="0" fontId="11" fillId="0" borderId="55" xfId="51" applyFont="1" applyBorder="1" applyAlignment="1">
      <alignment horizontal="center" vertical="center"/>
    </xf>
    <xf numFmtId="0" fontId="11" fillId="0" borderId="60" xfId="51" applyFont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30" fillId="0" borderId="18" xfId="51" applyFont="1" applyBorder="1" applyAlignment="1">
      <alignment horizontal="center" vertical="top"/>
    </xf>
    <xf numFmtId="0" fontId="27" fillId="0" borderId="19" xfId="51" applyFont="1" applyFill="1" applyBorder="1" applyAlignment="1">
      <alignment horizontal="center" vertical="center"/>
    </xf>
    <xf numFmtId="0" fontId="26" fillId="0" borderId="23" xfId="51" applyFont="1" applyFill="1" applyBorder="1" applyAlignment="1">
      <alignment horizontal="left" vertical="center"/>
    </xf>
    <xf numFmtId="0" fontId="26" fillId="0" borderId="63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6" fillId="0" borderId="57" xfId="51" applyFont="1" applyBorder="1" applyAlignment="1">
      <alignment vertical="center"/>
    </xf>
    <xf numFmtId="0" fontId="11" fillId="0" borderId="58" xfId="51" applyFont="1" applyBorder="1" applyAlignment="1">
      <alignment horizontal="left" vertical="center"/>
    </xf>
    <xf numFmtId="0" fontId="21" fillId="0" borderId="58" xfId="51" applyFont="1" applyBorder="1" applyAlignment="1">
      <alignment horizontal="left" vertical="center"/>
    </xf>
    <xf numFmtId="0" fontId="11" fillId="0" borderId="58" xfId="51" applyFont="1" applyBorder="1" applyAlignment="1">
      <alignment vertical="center"/>
    </xf>
    <xf numFmtId="0" fontId="26" fillId="0" borderId="58" xfId="51" applyFont="1" applyBorder="1" applyAlignment="1">
      <alignment vertical="center"/>
    </xf>
    <xf numFmtId="0" fontId="26" fillId="0" borderId="57" xfId="51" applyFont="1" applyBorder="1" applyAlignment="1">
      <alignment horizontal="center" vertical="center"/>
    </xf>
    <xf numFmtId="0" fontId="21" fillId="0" borderId="58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11" fillId="0" borderId="58" xfId="51" applyFont="1" applyBorder="1" applyAlignment="1">
      <alignment horizontal="center" vertical="center"/>
    </xf>
    <xf numFmtId="0" fontId="21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6" fillId="0" borderId="34" xfId="51" applyFont="1" applyBorder="1" applyAlignment="1">
      <alignment horizontal="left" vertical="center" wrapText="1"/>
    </xf>
    <xf numFmtId="0" fontId="26" fillId="0" borderId="35" xfId="51" applyFont="1" applyBorder="1" applyAlignment="1">
      <alignment horizontal="left" vertical="center" wrapText="1"/>
    </xf>
    <xf numFmtId="0" fontId="26" fillId="0" borderId="57" xfId="51" applyFont="1" applyBorder="1" applyAlignment="1">
      <alignment horizontal="left" vertical="center"/>
    </xf>
    <xf numFmtId="0" fontId="26" fillId="0" borderId="58" xfId="51" applyFont="1" applyBorder="1" applyAlignment="1">
      <alignment horizontal="left" vertical="center"/>
    </xf>
    <xf numFmtId="0" fontId="31" fillId="0" borderId="64" xfId="51" applyFont="1" applyBorder="1" applyAlignment="1">
      <alignment horizontal="left" vertical="center" wrapText="1"/>
    </xf>
    <xf numFmtId="9" fontId="21" fillId="0" borderId="22" xfId="51" applyNumberFormat="1" applyFont="1" applyBorder="1" applyAlignment="1">
      <alignment horizontal="center" vertical="center"/>
    </xf>
    <xf numFmtId="0" fontId="27" fillId="0" borderId="56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1" xfId="51" applyNumberFormat="1" applyFont="1" applyBorder="1" applyAlignment="1">
      <alignment horizontal="left" vertical="center"/>
    </xf>
    <xf numFmtId="9" fontId="21" fillId="0" borderId="26" xfId="51" applyNumberFormat="1" applyFont="1" applyBorder="1" applyAlignment="1">
      <alignment horizontal="left" vertical="center"/>
    </xf>
    <xf numFmtId="9" fontId="21" fillId="0" borderId="34" xfId="51" applyNumberFormat="1" applyFont="1" applyBorder="1" applyAlignment="1">
      <alignment horizontal="left" vertical="center"/>
    </xf>
    <xf numFmtId="9" fontId="21" fillId="0" borderId="35" xfId="51" applyNumberFormat="1" applyFont="1" applyBorder="1" applyAlignment="1">
      <alignment horizontal="left" vertical="center"/>
    </xf>
    <xf numFmtId="0" fontId="24" fillId="0" borderId="57" xfId="51" applyFont="1" applyFill="1" applyBorder="1" applyAlignment="1">
      <alignment horizontal="left" vertical="center"/>
    </xf>
    <xf numFmtId="0" fontId="24" fillId="0" borderId="58" xfId="51" applyFont="1" applyFill="1" applyBorder="1" applyAlignment="1">
      <alignment horizontal="left" vertical="center"/>
    </xf>
    <xf numFmtId="0" fontId="24" fillId="0" borderId="65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7" fillId="0" borderId="30" xfId="51" applyFont="1" applyFill="1" applyBorder="1" applyAlignment="1">
      <alignment horizontal="left" vertical="center"/>
    </xf>
    <xf numFmtId="0" fontId="21" fillId="0" borderId="32" xfId="51" applyFont="1" applyFill="1" applyBorder="1" applyAlignment="1">
      <alignment horizontal="left" vertical="center"/>
    </xf>
    <xf numFmtId="0" fontId="21" fillId="0" borderId="33" xfId="51" applyFont="1" applyFill="1" applyBorder="1" applyAlignment="1">
      <alignment horizontal="left" vertical="center"/>
    </xf>
    <xf numFmtId="0" fontId="27" fillId="0" borderId="52" xfId="51" applyFont="1" applyBorder="1" applyAlignment="1">
      <alignment vertical="center"/>
    </xf>
    <xf numFmtId="0" fontId="32" fillId="0" borderId="55" xfId="51" applyFont="1" applyBorder="1" applyAlignment="1">
      <alignment horizontal="center" vertical="center"/>
    </xf>
    <xf numFmtId="0" fontId="27" fillId="0" borderId="53" xfId="51" applyFont="1" applyBorder="1" applyAlignment="1">
      <alignment vertical="center"/>
    </xf>
    <xf numFmtId="0" fontId="21" fillId="0" borderId="66" xfId="51" applyFont="1" applyBorder="1" applyAlignment="1">
      <alignment vertical="center"/>
    </xf>
    <xf numFmtId="0" fontId="27" fillId="0" borderId="66" xfId="51" applyFont="1" applyBorder="1" applyAlignment="1">
      <alignment vertical="center"/>
    </xf>
    <xf numFmtId="58" fontId="11" fillId="0" borderId="53" xfId="51" applyNumberFormat="1" applyFont="1" applyBorder="1" applyAlignment="1">
      <alignment vertical="center"/>
    </xf>
    <xf numFmtId="0" fontId="27" fillId="0" borderId="30" xfId="51" applyFont="1" applyBorder="1" applyAlignment="1">
      <alignment horizontal="center" vertical="center"/>
    </xf>
    <xf numFmtId="0" fontId="21" fillId="0" borderId="63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11" fillId="0" borderId="66" xfId="51" applyFont="1" applyBorder="1" applyAlignment="1">
      <alignment vertical="center"/>
    </xf>
    <xf numFmtId="0" fontId="27" fillId="0" borderId="20" xfId="51" applyFont="1" applyFill="1" applyBorder="1" applyAlignment="1">
      <alignment horizontal="center" vertical="center"/>
    </xf>
    <xf numFmtId="0" fontId="27" fillId="0" borderId="37" xfId="51" applyFont="1" applyFill="1" applyBorder="1" applyAlignment="1">
      <alignment horizontal="center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21" fillId="0" borderId="24" xfId="51" applyFont="1" applyFill="1" applyBorder="1" applyAlignment="1">
      <alignment horizontal="left" vertical="center"/>
    </xf>
    <xf numFmtId="0" fontId="21" fillId="0" borderId="39" xfId="51" applyFont="1" applyFill="1" applyBorder="1" applyAlignment="1">
      <alignment horizontal="left" vertical="center"/>
    </xf>
    <xf numFmtId="0" fontId="26" fillId="0" borderId="67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21" fillId="0" borderId="62" xfId="51" applyFont="1" applyBorder="1" applyAlignment="1">
      <alignment horizontal="left" vertical="center"/>
    </xf>
    <xf numFmtId="0" fontId="26" fillId="0" borderId="0" xfId="51" applyFont="1" applyBorder="1" applyAlignment="1">
      <alignment vertical="center"/>
    </xf>
    <xf numFmtId="0" fontId="26" fillId="0" borderId="43" xfId="51" applyFont="1" applyBorder="1" applyAlignment="1">
      <alignment horizontal="left" vertical="center" wrapText="1"/>
    </xf>
    <xf numFmtId="0" fontId="26" fillId="0" borderId="62" xfId="51" applyFont="1" applyBorder="1" applyAlignment="1">
      <alignment horizontal="left" vertical="center"/>
    </xf>
    <xf numFmtId="0" fontId="33" fillId="0" borderId="38" xfId="51" applyFont="1" applyBorder="1" applyAlignment="1">
      <alignment horizontal="left" vertical="center" wrapText="1"/>
    </xf>
    <xf numFmtId="0" fontId="33" fillId="0" borderId="38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9" fontId="21" fillId="0" borderId="40" xfId="51" applyNumberFormat="1" applyFont="1" applyBorder="1" applyAlignment="1">
      <alignment horizontal="left" vertical="center"/>
    </xf>
    <xf numFmtId="9" fontId="21" fillId="0" borderId="43" xfId="51" applyNumberFormat="1" applyFont="1" applyBorder="1" applyAlignment="1">
      <alignment horizontal="left" vertical="center"/>
    </xf>
    <xf numFmtId="0" fontId="24" fillId="0" borderId="62" xfId="51" applyFont="1" applyFill="1" applyBorder="1" applyAlignment="1">
      <alignment horizontal="left" vertical="center"/>
    </xf>
    <xf numFmtId="0" fontId="24" fillId="0" borderId="43" xfId="51" applyFont="1" applyFill="1" applyBorder="1" applyAlignment="1">
      <alignment horizontal="left" vertical="center"/>
    </xf>
    <xf numFmtId="0" fontId="21" fillId="0" borderId="42" xfId="51" applyFont="1" applyFill="1" applyBorder="1" applyAlignment="1">
      <alignment horizontal="left" vertical="center"/>
    </xf>
    <xf numFmtId="0" fontId="27" fillId="0" borderId="68" xfId="51" applyFont="1" applyBorder="1" applyAlignment="1">
      <alignment horizontal="center" vertical="center"/>
    </xf>
    <xf numFmtId="0" fontId="21" fillId="0" borderId="66" xfId="51" applyFont="1" applyBorder="1" applyAlignment="1">
      <alignment horizontal="center" vertical="center"/>
    </xf>
    <xf numFmtId="0" fontId="21" fillId="0" borderId="67" xfId="51" applyFont="1" applyBorder="1" applyAlignment="1">
      <alignment horizontal="center" vertical="center"/>
    </xf>
    <xf numFmtId="0" fontId="21" fillId="0" borderId="67" xfId="51" applyFont="1" applyFill="1" applyBorder="1" applyAlignment="1">
      <alignment horizontal="left" vertical="center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5" fillId="0" borderId="14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5" fillId="6" borderId="2" xfId="0" applyFont="1" applyFill="1" applyBorder="1"/>
    <xf numFmtId="0" fontId="0" fillId="0" borderId="14" xfId="0" applyBorder="1"/>
    <xf numFmtId="0" fontId="0" fillId="6" borderId="2" xfId="0" applyFill="1" applyBorder="1"/>
    <xf numFmtId="0" fontId="0" fillId="0" borderId="69" xfId="0" applyBorder="1"/>
    <xf numFmtId="0" fontId="0" fillId="0" borderId="47" xfId="0" applyBorder="1"/>
    <xf numFmtId="0" fontId="0" fillId="6" borderId="47" xfId="0" applyFill="1" applyBorder="1"/>
    <xf numFmtId="0" fontId="0" fillId="7" borderId="0" xfId="0" applyFill="1"/>
    <xf numFmtId="0" fontId="34" fillId="0" borderId="48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/>
    </xf>
    <xf numFmtId="0" fontId="35" fillId="0" borderId="49" xfId="0" applyFont="1" applyBorder="1"/>
    <xf numFmtId="0" fontId="0" fillId="0" borderId="49" xfId="0" applyBorder="1"/>
    <xf numFmtId="0" fontId="0" fillId="0" borderId="5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8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3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651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651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651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3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70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70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101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0674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4676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433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815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815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433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815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200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200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9723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200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294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29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29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2576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723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9723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295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294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294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148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101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0674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4676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1433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815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815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1433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815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200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200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9723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200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294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29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29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2576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9723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9723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295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294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294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148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6" customWidth="1"/>
    <col min="3" max="3" width="10.125" customWidth="1"/>
  </cols>
  <sheetData>
    <row r="1" ht="21" customHeight="1" spans="1:2">
      <c r="A1" s="487"/>
      <c r="B1" s="488" t="s">
        <v>0</v>
      </c>
    </row>
    <row r="2" spans="1:2">
      <c r="A2" s="9">
        <v>1</v>
      </c>
      <c r="B2" s="489" t="s">
        <v>1</v>
      </c>
    </row>
    <row r="3" spans="1:2">
      <c r="A3" s="9">
        <v>2</v>
      </c>
      <c r="B3" s="489" t="s">
        <v>2</v>
      </c>
    </row>
    <row r="4" spans="1:2">
      <c r="A4" s="9">
        <v>3</v>
      </c>
      <c r="B4" s="489" t="s">
        <v>3</v>
      </c>
    </row>
    <row r="5" spans="1:2">
      <c r="A5" s="9">
        <v>4</v>
      </c>
      <c r="B5" s="489" t="s">
        <v>4</v>
      </c>
    </row>
    <row r="6" spans="1:2">
      <c r="A6" s="9">
        <v>5</v>
      </c>
      <c r="B6" s="489" t="s">
        <v>5</v>
      </c>
    </row>
    <row r="7" spans="1:2">
      <c r="A7" s="9">
        <v>6</v>
      </c>
      <c r="B7" s="489" t="s">
        <v>6</v>
      </c>
    </row>
    <row r="8" s="485" customFormat="1" ht="15" customHeight="1" spans="1:2">
      <c r="A8" s="490">
        <v>7</v>
      </c>
      <c r="B8" s="491" t="s">
        <v>7</v>
      </c>
    </row>
    <row r="9" ht="18.95" customHeight="1" spans="1:2">
      <c r="A9" s="487"/>
      <c r="B9" s="492" t="s">
        <v>8</v>
      </c>
    </row>
    <row r="10" ht="15.95" customHeight="1" spans="1:2">
      <c r="A10" s="9">
        <v>1</v>
      </c>
      <c r="B10" s="493" t="s">
        <v>9</v>
      </c>
    </row>
    <row r="11" spans="1:2">
      <c r="A11" s="9">
        <v>2</v>
      </c>
      <c r="B11" s="489" t="s">
        <v>10</v>
      </c>
    </row>
    <row r="12" spans="1:2">
      <c r="A12" s="9">
        <v>3</v>
      </c>
      <c r="B12" s="491" t="s">
        <v>11</v>
      </c>
    </row>
    <row r="13" spans="1:2">
      <c r="A13" s="9">
        <v>4</v>
      </c>
      <c r="B13" s="489" t="s">
        <v>12</v>
      </c>
    </row>
    <row r="14" spans="1:2">
      <c r="A14" s="9">
        <v>5</v>
      </c>
      <c r="B14" s="489" t="s">
        <v>13</v>
      </c>
    </row>
    <row r="15" spans="1:2">
      <c r="A15" s="9">
        <v>6</v>
      </c>
      <c r="B15" s="489" t="s">
        <v>14</v>
      </c>
    </row>
    <row r="16" spans="1:2">
      <c r="A16" s="9">
        <v>7</v>
      </c>
      <c r="B16" s="489" t="s">
        <v>15</v>
      </c>
    </row>
    <row r="17" spans="1:2">
      <c r="A17" s="9">
        <v>8</v>
      </c>
      <c r="B17" s="489" t="s">
        <v>16</v>
      </c>
    </row>
    <row r="18" spans="1:2">
      <c r="A18" s="9">
        <v>9</v>
      </c>
      <c r="B18" s="489" t="s">
        <v>17</v>
      </c>
    </row>
    <row r="19" spans="1:2">
      <c r="A19" s="9"/>
      <c r="B19" s="489"/>
    </row>
    <row r="20" ht="20.25" spans="1:2">
      <c r="A20" s="487"/>
      <c r="B20" s="488" t="s">
        <v>18</v>
      </c>
    </row>
    <row r="21" spans="1:2">
      <c r="A21" s="9">
        <v>1</v>
      </c>
      <c r="B21" s="494" t="s">
        <v>19</v>
      </c>
    </row>
    <row r="22" spans="1:2">
      <c r="A22" s="9">
        <v>2</v>
      </c>
      <c r="B22" s="489" t="s">
        <v>20</v>
      </c>
    </row>
    <row r="23" spans="1:2">
      <c r="A23" s="9">
        <v>3</v>
      </c>
      <c r="B23" s="489" t="s">
        <v>21</v>
      </c>
    </row>
    <row r="24" spans="1:2">
      <c r="A24" s="9">
        <v>4</v>
      </c>
      <c r="B24" s="489" t="s">
        <v>22</v>
      </c>
    </row>
    <row r="25" spans="1:2">
      <c r="A25" s="9">
        <v>5</v>
      </c>
      <c r="B25" s="489" t="s">
        <v>23</v>
      </c>
    </row>
    <row r="26" spans="1:2">
      <c r="A26" s="9">
        <v>6</v>
      </c>
      <c r="B26" s="489" t="s">
        <v>24</v>
      </c>
    </row>
    <row r="27" spans="1:2">
      <c r="A27" s="9">
        <v>7</v>
      </c>
      <c r="B27" s="489" t="s">
        <v>25</v>
      </c>
    </row>
    <row r="28" spans="1:2">
      <c r="A28" s="9"/>
      <c r="B28" s="489"/>
    </row>
    <row r="29" ht="20.25" spans="1:2">
      <c r="A29" s="487"/>
      <c r="B29" s="488" t="s">
        <v>26</v>
      </c>
    </row>
    <row r="30" spans="1:2">
      <c r="A30" s="9">
        <v>1</v>
      </c>
      <c r="B30" s="494" t="s">
        <v>27</v>
      </c>
    </row>
    <row r="31" spans="1:2">
      <c r="A31" s="9">
        <v>2</v>
      </c>
      <c r="B31" s="489" t="s">
        <v>28</v>
      </c>
    </row>
    <row r="32" spans="1:2">
      <c r="A32" s="9">
        <v>3</v>
      </c>
      <c r="B32" s="489" t="s">
        <v>29</v>
      </c>
    </row>
    <row r="33" ht="28.5" spans="1:2">
      <c r="A33" s="9">
        <v>4</v>
      </c>
      <c r="B33" s="489" t="s">
        <v>30</v>
      </c>
    </row>
    <row r="34" spans="1:2">
      <c r="A34" s="9">
        <v>5</v>
      </c>
      <c r="B34" s="489" t="s">
        <v>31</v>
      </c>
    </row>
    <row r="35" spans="1:2">
      <c r="A35" s="9">
        <v>6</v>
      </c>
      <c r="B35" s="489" t="s">
        <v>32</v>
      </c>
    </row>
    <row r="36" spans="1:2">
      <c r="A36" s="9">
        <v>7</v>
      </c>
      <c r="B36" s="489" t="s">
        <v>33</v>
      </c>
    </row>
    <row r="37" spans="1:2">
      <c r="A37" s="9"/>
      <c r="B37" s="489"/>
    </row>
    <row r="39" spans="1:2">
      <c r="A39" s="495" t="s">
        <v>34</v>
      </c>
      <c r="B39" s="49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5" t="s">
        <v>35</v>
      </c>
      <c r="C2" s="466"/>
      <c r="D2" s="466"/>
      <c r="E2" s="466"/>
      <c r="F2" s="466"/>
      <c r="G2" s="466"/>
      <c r="H2" s="466"/>
      <c r="I2" s="480"/>
    </row>
    <row r="3" ht="27.95" customHeight="1" spans="2:9">
      <c r="B3" s="467"/>
      <c r="C3" s="468"/>
      <c r="D3" s="469" t="s">
        <v>36</v>
      </c>
      <c r="E3" s="470"/>
      <c r="F3" s="471" t="s">
        <v>37</v>
      </c>
      <c r="G3" s="472"/>
      <c r="H3" s="469" t="s">
        <v>38</v>
      </c>
      <c r="I3" s="481"/>
    </row>
    <row r="4" ht="27.95" customHeight="1" spans="2:9">
      <c r="B4" s="467" t="s">
        <v>39</v>
      </c>
      <c r="C4" s="468" t="s">
        <v>40</v>
      </c>
      <c r="D4" s="468" t="s">
        <v>41</v>
      </c>
      <c r="E4" s="468" t="s">
        <v>42</v>
      </c>
      <c r="F4" s="473" t="s">
        <v>41</v>
      </c>
      <c r="G4" s="473" t="s">
        <v>42</v>
      </c>
      <c r="H4" s="468" t="s">
        <v>41</v>
      </c>
      <c r="I4" s="482" t="s">
        <v>42</v>
      </c>
    </row>
    <row r="5" ht="27.95" customHeight="1" spans="2:9">
      <c r="B5" s="474" t="s">
        <v>43</v>
      </c>
      <c r="C5" s="9">
        <v>13</v>
      </c>
      <c r="D5" s="9">
        <v>0</v>
      </c>
      <c r="E5" s="9">
        <v>1</v>
      </c>
      <c r="F5" s="475">
        <v>0</v>
      </c>
      <c r="G5" s="475">
        <v>1</v>
      </c>
      <c r="H5" s="9">
        <v>1</v>
      </c>
      <c r="I5" s="483">
        <v>2</v>
      </c>
    </row>
    <row r="6" ht="27.95" customHeight="1" spans="2:9">
      <c r="B6" s="474" t="s">
        <v>44</v>
      </c>
      <c r="C6" s="9">
        <v>20</v>
      </c>
      <c r="D6" s="9">
        <v>0</v>
      </c>
      <c r="E6" s="9">
        <v>1</v>
      </c>
      <c r="F6" s="475">
        <v>1</v>
      </c>
      <c r="G6" s="475">
        <v>2</v>
      </c>
      <c r="H6" s="9">
        <v>2</v>
      </c>
      <c r="I6" s="483">
        <v>3</v>
      </c>
    </row>
    <row r="7" ht="27.95" customHeight="1" spans="2:9">
      <c r="B7" s="474" t="s">
        <v>45</v>
      </c>
      <c r="C7" s="9">
        <v>32</v>
      </c>
      <c r="D7" s="9">
        <v>0</v>
      </c>
      <c r="E7" s="9">
        <v>1</v>
      </c>
      <c r="F7" s="475">
        <v>2</v>
      </c>
      <c r="G7" s="475">
        <v>3</v>
      </c>
      <c r="H7" s="9">
        <v>3</v>
      </c>
      <c r="I7" s="483">
        <v>4</v>
      </c>
    </row>
    <row r="8" ht="27.95" customHeight="1" spans="2:9">
      <c r="B8" s="474" t="s">
        <v>46</v>
      </c>
      <c r="C8" s="9">
        <v>50</v>
      </c>
      <c r="D8" s="9">
        <v>1</v>
      </c>
      <c r="E8" s="9">
        <v>2</v>
      </c>
      <c r="F8" s="475">
        <v>3</v>
      </c>
      <c r="G8" s="475">
        <v>4</v>
      </c>
      <c r="H8" s="9">
        <v>5</v>
      </c>
      <c r="I8" s="483">
        <v>6</v>
      </c>
    </row>
    <row r="9" ht="27.95" customHeight="1" spans="2:9">
      <c r="B9" s="474" t="s">
        <v>47</v>
      </c>
      <c r="C9" s="9">
        <v>80</v>
      </c>
      <c r="D9" s="9">
        <v>2</v>
      </c>
      <c r="E9" s="9">
        <v>3</v>
      </c>
      <c r="F9" s="475">
        <v>5</v>
      </c>
      <c r="G9" s="475">
        <v>6</v>
      </c>
      <c r="H9" s="9">
        <v>7</v>
      </c>
      <c r="I9" s="483">
        <v>8</v>
      </c>
    </row>
    <row r="10" ht="27.95" customHeight="1" spans="2:9">
      <c r="B10" s="474" t="s">
        <v>48</v>
      </c>
      <c r="C10" s="9">
        <v>125</v>
      </c>
      <c r="D10" s="9">
        <v>3</v>
      </c>
      <c r="E10" s="9">
        <v>4</v>
      </c>
      <c r="F10" s="475">
        <v>7</v>
      </c>
      <c r="G10" s="475">
        <v>8</v>
      </c>
      <c r="H10" s="9">
        <v>10</v>
      </c>
      <c r="I10" s="483">
        <v>11</v>
      </c>
    </row>
    <row r="11" ht="27.95" customHeight="1" spans="2:9">
      <c r="B11" s="474" t="s">
        <v>49</v>
      </c>
      <c r="C11" s="9">
        <v>200</v>
      </c>
      <c r="D11" s="9">
        <v>5</v>
      </c>
      <c r="E11" s="9">
        <v>6</v>
      </c>
      <c r="F11" s="475">
        <v>10</v>
      </c>
      <c r="G11" s="475">
        <v>11</v>
      </c>
      <c r="H11" s="9">
        <v>14</v>
      </c>
      <c r="I11" s="483">
        <v>15</v>
      </c>
    </row>
    <row r="12" ht="27.95" customHeight="1" spans="2:9">
      <c r="B12" s="476" t="s">
        <v>50</v>
      </c>
      <c r="C12" s="477">
        <v>315</v>
      </c>
      <c r="D12" s="477">
        <v>7</v>
      </c>
      <c r="E12" s="477">
        <v>8</v>
      </c>
      <c r="F12" s="478">
        <v>14</v>
      </c>
      <c r="G12" s="478">
        <v>15</v>
      </c>
      <c r="H12" s="477">
        <v>21</v>
      </c>
      <c r="I12" s="484">
        <v>22</v>
      </c>
    </row>
    <row r="14" spans="2:4">
      <c r="B14" s="479" t="s">
        <v>51</v>
      </c>
      <c r="C14" s="479"/>
      <c r="D14" s="4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29" sqref="A29:K29"/>
    </sheetView>
  </sheetViews>
  <sheetFormatPr defaultColWidth="10.375" defaultRowHeight="16.5" customHeight="1"/>
  <cols>
    <col min="1" max="1" width="11.125" style="288" customWidth="1"/>
    <col min="2" max="6" width="10.375" style="288"/>
    <col min="7" max="7" width="11.75" style="288" customWidth="1"/>
    <col min="8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393" t="s">
        <v>52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ht="15" spans="1:11">
      <c r="A2" s="290" t="s">
        <v>53</v>
      </c>
      <c r="B2" s="291" t="s">
        <v>54</v>
      </c>
      <c r="C2" s="291"/>
      <c r="D2" s="292" t="s">
        <v>55</v>
      </c>
      <c r="E2" s="292"/>
      <c r="F2" s="291" t="s">
        <v>56</v>
      </c>
      <c r="G2" s="291"/>
      <c r="H2" s="293" t="s">
        <v>57</v>
      </c>
      <c r="I2" s="368" t="s">
        <v>58</v>
      </c>
      <c r="J2" s="368"/>
      <c r="K2" s="369"/>
    </row>
    <row r="3" ht="14.25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94" t="s">
        <v>61</v>
      </c>
      <c r="I3" s="440"/>
      <c r="J3" s="440"/>
      <c r="K3" s="441"/>
    </row>
    <row r="4" ht="14.25" spans="1:11">
      <c r="A4" s="300" t="s">
        <v>62</v>
      </c>
      <c r="B4" s="301" t="s">
        <v>63</v>
      </c>
      <c r="C4" s="302"/>
      <c r="D4" s="300" t="s">
        <v>64</v>
      </c>
      <c r="E4" s="303"/>
      <c r="F4" s="304">
        <v>44895</v>
      </c>
      <c r="G4" s="305"/>
      <c r="H4" s="341" t="s">
        <v>65</v>
      </c>
      <c r="I4" s="442"/>
      <c r="J4" s="342" t="s">
        <v>66</v>
      </c>
      <c r="K4" s="379" t="s">
        <v>67</v>
      </c>
    </row>
    <row r="5" ht="14.25" spans="1:11">
      <c r="A5" s="306" t="s">
        <v>68</v>
      </c>
      <c r="B5" s="301" t="s">
        <v>69</v>
      </c>
      <c r="C5" s="302"/>
      <c r="D5" s="300" t="s">
        <v>70</v>
      </c>
      <c r="E5" s="303"/>
      <c r="F5" s="304">
        <v>44866</v>
      </c>
      <c r="G5" s="305"/>
      <c r="H5" s="341" t="s">
        <v>71</v>
      </c>
      <c r="I5" s="442"/>
      <c r="J5" s="342" t="s">
        <v>66</v>
      </c>
      <c r="K5" s="379" t="s">
        <v>67</v>
      </c>
    </row>
    <row r="6" ht="14.25" spans="1:11">
      <c r="A6" s="300" t="s">
        <v>72</v>
      </c>
      <c r="B6" s="307">
        <v>2</v>
      </c>
      <c r="C6" s="308">
        <v>6</v>
      </c>
      <c r="D6" s="306" t="s">
        <v>73</v>
      </c>
      <c r="E6" s="309"/>
      <c r="F6" s="310">
        <v>44885</v>
      </c>
      <c r="G6" s="311"/>
      <c r="H6" s="341" t="s">
        <v>74</v>
      </c>
      <c r="I6" s="442"/>
      <c r="J6" s="342" t="s">
        <v>66</v>
      </c>
      <c r="K6" s="379" t="s">
        <v>67</v>
      </c>
    </row>
    <row r="7" ht="14.25" spans="1:11">
      <c r="A7" s="300" t="s">
        <v>75</v>
      </c>
      <c r="B7" s="313">
        <v>1574</v>
      </c>
      <c r="C7" s="314"/>
      <c r="D7" s="306" t="s">
        <v>76</v>
      </c>
      <c r="E7" s="315"/>
      <c r="F7" s="310">
        <v>44888</v>
      </c>
      <c r="G7" s="311"/>
      <c r="H7" s="341" t="s">
        <v>77</v>
      </c>
      <c r="I7" s="442"/>
      <c r="J7" s="342" t="s">
        <v>66</v>
      </c>
      <c r="K7" s="379" t="s">
        <v>67</v>
      </c>
    </row>
    <row r="8" ht="15" spans="1:11">
      <c r="A8" s="317" t="s">
        <v>78</v>
      </c>
      <c r="B8" s="318"/>
      <c r="C8" s="319"/>
      <c r="D8" s="320" t="s">
        <v>79</v>
      </c>
      <c r="E8" s="321"/>
      <c r="F8" s="322">
        <v>44890</v>
      </c>
      <c r="G8" s="323"/>
      <c r="H8" s="395" t="s">
        <v>80</v>
      </c>
      <c r="I8" s="443"/>
      <c r="J8" s="444" t="s">
        <v>66</v>
      </c>
      <c r="K8" s="445" t="s">
        <v>67</v>
      </c>
    </row>
    <row r="9" ht="15" spans="1:11">
      <c r="A9" s="396" t="s">
        <v>81</v>
      </c>
      <c r="B9" s="397"/>
      <c r="C9" s="397"/>
      <c r="D9" s="397"/>
      <c r="E9" s="397"/>
      <c r="F9" s="397"/>
      <c r="G9" s="397"/>
      <c r="H9" s="397"/>
      <c r="I9" s="397"/>
      <c r="J9" s="397"/>
      <c r="K9" s="446"/>
    </row>
    <row r="10" ht="15" spans="1:11">
      <c r="A10" s="398" t="s">
        <v>82</v>
      </c>
      <c r="B10" s="399"/>
      <c r="C10" s="399"/>
      <c r="D10" s="399"/>
      <c r="E10" s="399"/>
      <c r="F10" s="399"/>
      <c r="G10" s="399"/>
      <c r="H10" s="399"/>
      <c r="I10" s="399"/>
      <c r="J10" s="399"/>
      <c r="K10" s="447"/>
    </row>
    <row r="11" ht="14.25" spans="1:11">
      <c r="A11" s="400" t="s">
        <v>83</v>
      </c>
      <c r="B11" s="401" t="s">
        <v>84</v>
      </c>
      <c r="C11" s="402" t="s">
        <v>85</v>
      </c>
      <c r="D11" s="403"/>
      <c r="E11" s="404" t="s">
        <v>86</v>
      </c>
      <c r="F11" s="401" t="s">
        <v>84</v>
      </c>
      <c r="G11" s="402" t="s">
        <v>85</v>
      </c>
      <c r="H11" s="402" t="s">
        <v>87</v>
      </c>
      <c r="I11" s="404" t="s">
        <v>88</v>
      </c>
      <c r="J11" s="401" t="s">
        <v>84</v>
      </c>
      <c r="K11" s="448" t="s">
        <v>85</v>
      </c>
    </row>
    <row r="12" ht="14.25" spans="1:11">
      <c r="A12" s="306" t="s">
        <v>89</v>
      </c>
      <c r="B12" s="330" t="s">
        <v>84</v>
      </c>
      <c r="C12" s="301" t="s">
        <v>85</v>
      </c>
      <c r="D12" s="315"/>
      <c r="E12" s="309" t="s">
        <v>90</v>
      </c>
      <c r="F12" s="330" t="s">
        <v>84</v>
      </c>
      <c r="G12" s="301" t="s">
        <v>85</v>
      </c>
      <c r="H12" s="301" t="s">
        <v>87</v>
      </c>
      <c r="I12" s="309" t="s">
        <v>91</v>
      </c>
      <c r="J12" s="330" t="s">
        <v>84</v>
      </c>
      <c r="K12" s="302" t="s">
        <v>85</v>
      </c>
    </row>
    <row r="13" ht="14.25" spans="1:11">
      <c r="A13" s="306" t="s">
        <v>92</v>
      </c>
      <c r="B13" s="330" t="s">
        <v>84</v>
      </c>
      <c r="C13" s="301" t="s">
        <v>85</v>
      </c>
      <c r="D13" s="315"/>
      <c r="E13" s="309" t="s">
        <v>93</v>
      </c>
      <c r="F13" s="301" t="s">
        <v>94</v>
      </c>
      <c r="G13" s="301" t="s">
        <v>95</v>
      </c>
      <c r="H13" s="301" t="s">
        <v>87</v>
      </c>
      <c r="I13" s="309" t="s">
        <v>96</v>
      </c>
      <c r="J13" s="330" t="s">
        <v>84</v>
      </c>
      <c r="K13" s="302" t="s">
        <v>85</v>
      </c>
    </row>
    <row r="14" ht="15" spans="1:11">
      <c r="A14" s="320" t="s">
        <v>97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71"/>
    </row>
    <row r="15" ht="15" spans="1:11">
      <c r="A15" s="398" t="s">
        <v>98</v>
      </c>
      <c r="B15" s="399"/>
      <c r="C15" s="399"/>
      <c r="D15" s="399"/>
      <c r="E15" s="399"/>
      <c r="F15" s="399"/>
      <c r="G15" s="399"/>
      <c r="H15" s="399"/>
      <c r="I15" s="399"/>
      <c r="J15" s="399"/>
      <c r="K15" s="447"/>
    </row>
    <row r="16" ht="14.25" spans="1:11">
      <c r="A16" s="405" t="s">
        <v>99</v>
      </c>
      <c r="B16" s="402" t="s">
        <v>94</v>
      </c>
      <c r="C16" s="402" t="s">
        <v>95</v>
      </c>
      <c r="D16" s="406"/>
      <c r="E16" s="407" t="s">
        <v>100</v>
      </c>
      <c r="F16" s="402" t="s">
        <v>94</v>
      </c>
      <c r="G16" s="402" t="s">
        <v>95</v>
      </c>
      <c r="H16" s="408"/>
      <c r="I16" s="407" t="s">
        <v>101</v>
      </c>
      <c r="J16" s="402" t="s">
        <v>94</v>
      </c>
      <c r="K16" s="448" t="s">
        <v>95</v>
      </c>
    </row>
    <row r="17" customHeight="1" spans="1:22">
      <c r="A17" s="312" t="s">
        <v>102</v>
      </c>
      <c r="B17" s="301" t="s">
        <v>94</v>
      </c>
      <c r="C17" s="301" t="s">
        <v>95</v>
      </c>
      <c r="D17" s="409"/>
      <c r="E17" s="345" t="s">
        <v>103</v>
      </c>
      <c r="F17" s="301" t="s">
        <v>94</v>
      </c>
      <c r="G17" s="301" t="s">
        <v>95</v>
      </c>
      <c r="H17" s="410"/>
      <c r="I17" s="345" t="s">
        <v>104</v>
      </c>
      <c r="J17" s="301" t="s">
        <v>94</v>
      </c>
      <c r="K17" s="302" t="s">
        <v>95</v>
      </c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</row>
    <row r="18" ht="18" customHeight="1" spans="1:11">
      <c r="A18" s="411" t="s">
        <v>105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50"/>
    </row>
    <row r="19" s="392" customFormat="1" ht="18" customHeight="1" spans="1:11">
      <c r="A19" s="398" t="s">
        <v>106</v>
      </c>
      <c r="B19" s="399"/>
      <c r="C19" s="399"/>
      <c r="D19" s="399"/>
      <c r="E19" s="399"/>
      <c r="F19" s="399"/>
      <c r="G19" s="399"/>
      <c r="H19" s="399"/>
      <c r="I19" s="399"/>
      <c r="J19" s="399"/>
      <c r="K19" s="447"/>
    </row>
    <row r="20" customHeight="1" spans="1:11">
      <c r="A20" s="413" t="s">
        <v>107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51"/>
    </row>
    <row r="21" ht="21.75" customHeight="1" spans="1:11">
      <c r="A21" s="415" t="s">
        <v>108</v>
      </c>
      <c r="B21" s="345" t="s">
        <v>109</v>
      </c>
      <c r="C21" s="345" t="s">
        <v>110</v>
      </c>
      <c r="D21" s="345" t="s">
        <v>111</v>
      </c>
      <c r="E21" s="345" t="s">
        <v>112</v>
      </c>
      <c r="F21" s="345" t="s">
        <v>113</v>
      </c>
      <c r="G21" s="345" t="s">
        <v>114</v>
      </c>
      <c r="H21" s="345" t="s">
        <v>115</v>
      </c>
      <c r="I21" s="345" t="s">
        <v>116</v>
      </c>
      <c r="J21" s="345" t="s">
        <v>117</v>
      </c>
      <c r="K21" s="381" t="s">
        <v>118</v>
      </c>
    </row>
    <row r="22" customHeight="1" spans="1:11">
      <c r="A22" s="316" t="s">
        <v>119</v>
      </c>
      <c r="B22" s="416"/>
      <c r="C22" s="416">
        <v>1</v>
      </c>
      <c r="D22" s="416">
        <v>1</v>
      </c>
      <c r="E22" s="416">
        <v>1</v>
      </c>
      <c r="F22" s="416">
        <v>1</v>
      </c>
      <c r="G22" s="416">
        <v>1</v>
      </c>
      <c r="H22" s="416">
        <v>1</v>
      </c>
      <c r="I22" s="416"/>
      <c r="J22" s="416"/>
      <c r="K22" s="452"/>
    </row>
    <row r="23" customHeight="1" spans="1:11">
      <c r="A23" s="316" t="s">
        <v>120</v>
      </c>
      <c r="B23" s="416"/>
      <c r="C23" s="416">
        <v>1</v>
      </c>
      <c r="D23" s="416">
        <v>1</v>
      </c>
      <c r="E23" s="416">
        <v>1</v>
      </c>
      <c r="F23" s="416">
        <v>1</v>
      </c>
      <c r="G23" s="416">
        <v>1</v>
      </c>
      <c r="H23" s="416">
        <v>1</v>
      </c>
      <c r="I23" s="416"/>
      <c r="J23" s="416"/>
      <c r="K23" s="453"/>
    </row>
    <row r="24" customHeight="1" spans="1:11">
      <c r="A24" s="316"/>
      <c r="B24" s="416"/>
      <c r="C24" s="416"/>
      <c r="D24" s="416"/>
      <c r="E24" s="416"/>
      <c r="F24" s="416"/>
      <c r="G24" s="416"/>
      <c r="H24" s="416"/>
      <c r="I24" s="416"/>
      <c r="J24" s="416"/>
      <c r="K24" s="453"/>
    </row>
    <row r="25" customHeight="1" spans="1:11">
      <c r="A25" s="316"/>
      <c r="B25" s="416"/>
      <c r="C25" s="416"/>
      <c r="D25" s="416"/>
      <c r="E25" s="416"/>
      <c r="F25" s="416"/>
      <c r="G25" s="416"/>
      <c r="H25" s="416"/>
      <c r="I25" s="416"/>
      <c r="J25" s="416"/>
      <c r="K25" s="453"/>
    </row>
    <row r="26" customHeight="1" spans="1:11">
      <c r="A26" s="316"/>
      <c r="B26" s="416"/>
      <c r="C26" s="416"/>
      <c r="D26" s="416"/>
      <c r="E26" s="416"/>
      <c r="F26" s="416"/>
      <c r="G26" s="416"/>
      <c r="H26" s="416"/>
      <c r="I26" s="416"/>
      <c r="J26" s="416"/>
      <c r="K26" s="453"/>
    </row>
    <row r="27" customHeight="1" spans="1:11">
      <c r="A27" s="316"/>
      <c r="B27" s="416"/>
      <c r="C27" s="416"/>
      <c r="D27" s="416"/>
      <c r="E27" s="416"/>
      <c r="F27" s="416"/>
      <c r="G27" s="416"/>
      <c r="H27" s="416"/>
      <c r="I27" s="416"/>
      <c r="J27" s="416"/>
      <c r="K27" s="454"/>
    </row>
    <row r="28" customHeight="1" spans="1:11">
      <c r="A28" s="316"/>
      <c r="B28" s="416"/>
      <c r="C28" s="416"/>
      <c r="D28" s="416"/>
      <c r="E28" s="416"/>
      <c r="F28" s="416"/>
      <c r="G28" s="416"/>
      <c r="H28" s="416"/>
      <c r="I28" s="416"/>
      <c r="J28" s="416"/>
      <c r="K28" s="454"/>
    </row>
    <row r="29" ht="18" customHeight="1" spans="1:11">
      <c r="A29" s="417" t="s">
        <v>121</v>
      </c>
      <c r="B29" s="418"/>
      <c r="C29" s="418"/>
      <c r="D29" s="418"/>
      <c r="E29" s="418"/>
      <c r="F29" s="418"/>
      <c r="G29" s="418"/>
      <c r="H29" s="418"/>
      <c r="I29" s="418"/>
      <c r="J29" s="418"/>
      <c r="K29" s="455"/>
    </row>
    <row r="30" ht="18.75" customHeight="1" spans="1:11">
      <c r="A30" s="419" t="s">
        <v>122</v>
      </c>
      <c r="B30" s="420"/>
      <c r="C30" s="420"/>
      <c r="D30" s="420"/>
      <c r="E30" s="420"/>
      <c r="F30" s="420"/>
      <c r="G30" s="420"/>
      <c r="H30" s="420"/>
      <c r="I30" s="420"/>
      <c r="J30" s="420"/>
      <c r="K30" s="456"/>
    </row>
    <row r="31" ht="18.75" customHeight="1" spans="1:11">
      <c r="A31" s="421"/>
      <c r="B31" s="422"/>
      <c r="C31" s="422"/>
      <c r="D31" s="422"/>
      <c r="E31" s="422"/>
      <c r="F31" s="422"/>
      <c r="G31" s="422"/>
      <c r="H31" s="422"/>
      <c r="I31" s="422"/>
      <c r="J31" s="422"/>
      <c r="K31" s="457"/>
    </row>
    <row r="32" ht="18" customHeight="1" spans="1:11">
      <c r="A32" s="417" t="s">
        <v>123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55"/>
    </row>
    <row r="33" ht="14.25" spans="1:11">
      <c r="A33" s="423" t="s">
        <v>124</v>
      </c>
      <c r="B33" s="424"/>
      <c r="C33" s="424"/>
      <c r="D33" s="424"/>
      <c r="E33" s="424"/>
      <c r="F33" s="424"/>
      <c r="G33" s="424"/>
      <c r="H33" s="424"/>
      <c r="I33" s="424"/>
      <c r="J33" s="424"/>
      <c r="K33" s="458"/>
    </row>
    <row r="34" ht="15" spans="1:11">
      <c r="A34" s="188" t="s">
        <v>125</v>
      </c>
      <c r="B34" s="190"/>
      <c r="C34" s="301" t="s">
        <v>66</v>
      </c>
      <c r="D34" s="301" t="s">
        <v>67</v>
      </c>
      <c r="E34" s="425" t="s">
        <v>126</v>
      </c>
      <c r="F34" s="426"/>
      <c r="G34" s="426"/>
      <c r="H34" s="426"/>
      <c r="I34" s="426"/>
      <c r="J34" s="426"/>
      <c r="K34" s="459"/>
    </row>
    <row r="35" ht="15" spans="1:11">
      <c r="A35" s="427" t="s">
        <v>127</v>
      </c>
      <c r="B35" s="427"/>
      <c r="C35" s="427"/>
      <c r="D35" s="427"/>
      <c r="E35" s="427"/>
      <c r="F35" s="427"/>
      <c r="G35" s="427"/>
      <c r="H35" s="427"/>
      <c r="I35" s="427"/>
      <c r="J35" s="427"/>
      <c r="K35" s="427"/>
    </row>
    <row r="36" ht="14.25" spans="1:11">
      <c r="A36" s="428" t="s">
        <v>128</v>
      </c>
      <c r="B36" s="429"/>
      <c r="C36" s="429"/>
      <c r="D36" s="429"/>
      <c r="E36" s="429"/>
      <c r="F36" s="429"/>
      <c r="G36" s="429"/>
      <c r="H36" s="429"/>
      <c r="I36" s="429"/>
      <c r="J36" s="429"/>
      <c r="K36" s="460"/>
    </row>
    <row r="37" ht="14.25" spans="1:11">
      <c r="A37" s="352" t="s">
        <v>129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84"/>
    </row>
    <row r="38" ht="14.25" spans="1:11">
      <c r="A38" s="352" t="s">
        <v>130</v>
      </c>
      <c r="B38" s="353"/>
      <c r="C38" s="353"/>
      <c r="D38" s="353"/>
      <c r="E38" s="353"/>
      <c r="F38" s="353"/>
      <c r="G38" s="353"/>
      <c r="H38" s="353"/>
      <c r="I38" s="353"/>
      <c r="J38" s="353"/>
      <c r="K38" s="384"/>
    </row>
    <row r="39" ht="14.25" spans="1:11">
      <c r="A39" s="352" t="s">
        <v>131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84"/>
    </row>
    <row r="40" ht="14.25" spans="1:11">
      <c r="A40" s="352"/>
      <c r="B40" s="353"/>
      <c r="C40" s="353"/>
      <c r="D40" s="353"/>
      <c r="E40" s="353"/>
      <c r="F40" s="353"/>
      <c r="G40" s="353"/>
      <c r="H40" s="353"/>
      <c r="I40" s="353"/>
      <c r="J40" s="353"/>
      <c r="K40" s="384"/>
    </row>
    <row r="41" ht="14.25" spans="1:11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84"/>
    </row>
    <row r="42" ht="14.25" spans="1:11">
      <c r="A42" s="352"/>
      <c r="B42" s="353"/>
      <c r="C42" s="353"/>
      <c r="D42" s="353"/>
      <c r="E42" s="353"/>
      <c r="F42" s="353"/>
      <c r="G42" s="353"/>
      <c r="H42" s="353"/>
      <c r="I42" s="353"/>
      <c r="J42" s="353"/>
      <c r="K42" s="384"/>
    </row>
    <row r="43" ht="15" spans="1:11">
      <c r="A43" s="347" t="s">
        <v>132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82"/>
    </row>
    <row r="44" ht="15" spans="1:11">
      <c r="A44" s="398" t="s">
        <v>133</v>
      </c>
      <c r="B44" s="399"/>
      <c r="C44" s="399"/>
      <c r="D44" s="399"/>
      <c r="E44" s="399"/>
      <c r="F44" s="399"/>
      <c r="G44" s="399"/>
      <c r="H44" s="399"/>
      <c r="I44" s="399"/>
      <c r="J44" s="399"/>
      <c r="K44" s="447"/>
    </row>
    <row r="45" ht="14.25" spans="1:11">
      <c r="A45" s="405" t="s">
        <v>134</v>
      </c>
      <c r="B45" s="402" t="s">
        <v>94</v>
      </c>
      <c r="C45" s="402" t="s">
        <v>95</v>
      </c>
      <c r="D45" s="402" t="s">
        <v>87</v>
      </c>
      <c r="E45" s="407" t="s">
        <v>135</v>
      </c>
      <c r="F45" s="402" t="s">
        <v>94</v>
      </c>
      <c r="G45" s="402" t="s">
        <v>95</v>
      </c>
      <c r="H45" s="402" t="s">
        <v>87</v>
      </c>
      <c r="I45" s="407" t="s">
        <v>136</v>
      </c>
      <c r="J45" s="402" t="s">
        <v>94</v>
      </c>
      <c r="K45" s="448" t="s">
        <v>95</v>
      </c>
    </row>
    <row r="46" ht="14.25" spans="1:11">
      <c r="A46" s="312" t="s">
        <v>86</v>
      </c>
      <c r="B46" s="301" t="s">
        <v>94</v>
      </c>
      <c r="C46" s="301" t="s">
        <v>95</v>
      </c>
      <c r="D46" s="301" t="s">
        <v>87</v>
      </c>
      <c r="E46" s="345" t="s">
        <v>93</v>
      </c>
      <c r="F46" s="301" t="s">
        <v>94</v>
      </c>
      <c r="G46" s="301" t="s">
        <v>95</v>
      </c>
      <c r="H46" s="301" t="s">
        <v>87</v>
      </c>
      <c r="I46" s="345" t="s">
        <v>104</v>
      </c>
      <c r="J46" s="301" t="s">
        <v>94</v>
      </c>
      <c r="K46" s="302" t="s">
        <v>95</v>
      </c>
    </row>
    <row r="47" ht="15" spans="1:11">
      <c r="A47" s="320" t="s">
        <v>97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71"/>
    </row>
    <row r="48" ht="15" spans="1:11">
      <c r="A48" s="427" t="s">
        <v>137</v>
      </c>
      <c r="B48" s="427"/>
      <c r="C48" s="427"/>
      <c r="D48" s="427"/>
      <c r="E48" s="427"/>
      <c r="F48" s="427"/>
      <c r="G48" s="427"/>
      <c r="H48" s="427"/>
      <c r="I48" s="427"/>
      <c r="J48" s="427"/>
      <c r="K48" s="427"/>
    </row>
    <row r="49" ht="15" spans="1:11">
      <c r="A49" s="428"/>
      <c r="B49" s="429"/>
      <c r="C49" s="429"/>
      <c r="D49" s="429"/>
      <c r="E49" s="429"/>
      <c r="F49" s="429"/>
      <c r="G49" s="429"/>
      <c r="H49" s="429"/>
      <c r="I49" s="429"/>
      <c r="J49" s="429"/>
      <c r="K49" s="460"/>
    </row>
    <row r="50" ht="15" spans="1:11">
      <c r="A50" s="430" t="s">
        <v>138</v>
      </c>
      <c r="B50" s="431" t="s">
        <v>139</v>
      </c>
      <c r="C50" s="431"/>
      <c r="D50" s="432" t="s">
        <v>140</v>
      </c>
      <c r="E50" s="433" t="s">
        <v>141</v>
      </c>
      <c r="F50" s="434" t="s">
        <v>142</v>
      </c>
      <c r="G50" s="435">
        <v>44875</v>
      </c>
      <c r="H50" s="436" t="s">
        <v>143</v>
      </c>
      <c r="I50" s="461"/>
      <c r="J50" s="462"/>
      <c r="K50" s="463"/>
    </row>
    <row r="51" ht="15" spans="1:11">
      <c r="A51" s="427" t="s">
        <v>144</v>
      </c>
      <c r="B51" s="427"/>
      <c r="C51" s="427"/>
      <c r="D51" s="427"/>
      <c r="E51" s="427"/>
      <c r="F51" s="427"/>
      <c r="G51" s="427"/>
      <c r="H51" s="427"/>
      <c r="I51" s="427"/>
      <c r="J51" s="427"/>
      <c r="K51" s="427"/>
    </row>
    <row r="52" ht="15" spans="1:11">
      <c r="A52" s="437"/>
      <c r="B52" s="438"/>
      <c r="C52" s="438"/>
      <c r="D52" s="438"/>
      <c r="E52" s="438"/>
      <c r="F52" s="438"/>
      <c r="G52" s="438"/>
      <c r="H52" s="438"/>
      <c r="I52" s="438"/>
      <c r="J52" s="438"/>
      <c r="K52" s="464"/>
    </row>
    <row r="53" ht="15" spans="1:11">
      <c r="A53" s="430" t="s">
        <v>138</v>
      </c>
      <c r="B53" s="431" t="s">
        <v>139</v>
      </c>
      <c r="C53" s="431"/>
      <c r="D53" s="432" t="s">
        <v>140</v>
      </c>
      <c r="E53" s="439"/>
      <c r="F53" s="434" t="s">
        <v>145</v>
      </c>
      <c r="G53" s="435"/>
      <c r="H53" s="436" t="s">
        <v>143</v>
      </c>
      <c r="I53" s="461"/>
      <c r="J53" s="462"/>
      <c r="K53" s="4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80" zoomScaleNormal="80" workbookViewId="0">
      <selection activeCell="A1" sqref="$A1:$XFD1048576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6.5" style="119" customWidth="1"/>
    <col min="11" max="11" width="17" style="119" customWidth="1"/>
    <col min="12" max="12" width="18.5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53" t="s">
        <v>146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="119" customFormat="1" ht="16" customHeight="1" spans="1:15">
      <c r="A2" s="255" t="s">
        <v>62</v>
      </c>
      <c r="B2" s="256" t="s">
        <v>63</v>
      </c>
      <c r="C2" s="256"/>
      <c r="D2" s="257" t="s">
        <v>68</v>
      </c>
      <c r="E2" s="256" t="s">
        <v>69</v>
      </c>
      <c r="F2" s="256"/>
      <c r="G2" s="256"/>
      <c r="H2" s="256"/>
      <c r="I2" s="268"/>
      <c r="J2" s="269" t="s">
        <v>57</v>
      </c>
      <c r="K2" s="256" t="s">
        <v>147</v>
      </c>
      <c r="L2" s="256"/>
      <c r="M2" s="256"/>
      <c r="N2" s="256"/>
      <c r="O2" s="270"/>
    </row>
    <row r="3" s="119" customFormat="1" ht="16" customHeight="1" spans="1:15">
      <c r="A3" s="258" t="s">
        <v>148</v>
      </c>
      <c r="B3" s="259" t="s">
        <v>149</v>
      </c>
      <c r="C3" s="259"/>
      <c r="D3" s="259"/>
      <c r="E3" s="259"/>
      <c r="F3" s="259"/>
      <c r="G3" s="259"/>
      <c r="H3" s="259"/>
      <c r="I3" s="150"/>
      <c r="J3" s="160" t="s">
        <v>150</v>
      </c>
      <c r="K3" s="160"/>
      <c r="L3" s="160"/>
      <c r="M3" s="160"/>
      <c r="N3" s="160"/>
      <c r="O3" s="271"/>
    </row>
    <row r="4" s="119" customFormat="1" ht="16" customHeight="1" spans="1:15">
      <c r="A4" s="258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50"/>
      <c r="J4" s="163" t="s">
        <v>112</v>
      </c>
      <c r="K4" s="163" t="s">
        <v>112</v>
      </c>
      <c r="L4" s="163"/>
      <c r="M4" s="163"/>
      <c r="N4" s="163"/>
      <c r="O4" s="272"/>
    </row>
    <row r="5" s="119" customFormat="1" ht="16" customHeight="1" spans="1:15">
      <c r="A5" s="258"/>
      <c r="B5" s="132" t="s">
        <v>151</v>
      </c>
      <c r="C5" s="133" t="s">
        <v>152</v>
      </c>
      <c r="D5" s="134" t="s">
        <v>153</v>
      </c>
      <c r="E5" s="133" t="s">
        <v>154</v>
      </c>
      <c r="F5" s="133" t="s">
        <v>155</v>
      </c>
      <c r="G5" s="133" t="s">
        <v>156</v>
      </c>
      <c r="H5" s="133" t="s">
        <v>157</v>
      </c>
      <c r="I5" s="150"/>
      <c r="J5" s="273" t="s">
        <v>158</v>
      </c>
      <c r="K5" s="273" t="s">
        <v>159</v>
      </c>
      <c r="L5" s="273"/>
      <c r="M5" s="273"/>
      <c r="N5" s="273"/>
      <c r="O5" s="274"/>
    </row>
    <row r="6" s="119" customFormat="1" ht="16" customHeight="1" spans="1:15">
      <c r="A6" s="139" t="s">
        <v>160</v>
      </c>
      <c r="B6" s="140">
        <f>C6-2.1</f>
        <v>92.8</v>
      </c>
      <c r="C6" s="140">
        <f>D6-2.1</f>
        <v>94.9</v>
      </c>
      <c r="D6" s="141">
        <v>97</v>
      </c>
      <c r="E6" s="140">
        <f t="shared" ref="E6:H6" si="0">D6+2.1</f>
        <v>99.1</v>
      </c>
      <c r="F6" s="140">
        <f t="shared" si="0"/>
        <v>101.2</v>
      </c>
      <c r="G6" s="140">
        <f t="shared" si="0"/>
        <v>103.3</v>
      </c>
      <c r="H6" s="140">
        <f t="shared" si="0"/>
        <v>105.4</v>
      </c>
      <c r="I6" s="150"/>
      <c r="J6" s="166" t="s">
        <v>161</v>
      </c>
      <c r="K6" s="166" t="s">
        <v>162</v>
      </c>
      <c r="L6" s="166"/>
      <c r="M6" s="166"/>
      <c r="N6" s="166"/>
      <c r="O6" s="275"/>
    </row>
    <row r="7" s="119" customFormat="1" ht="16" customHeight="1" spans="1:15">
      <c r="A7" s="139" t="s">
        <v>163</v>
      </c>
      <c r="B7" s="140">
        <f>C7-1.5</f>
        <v>65</v>
      </c>
      <c r="C7" s="140">
        <f>D7-1.5</f>
        <v>66.5</v>
      </c>
      <c r="D7" s="141">
        <v>68</v>
      </c>
      <c r="E7" s="140">
        <f t="shared" ref="E7:H7" si="1">D7+1.5</f>
        <v>69.5</v>
      </c>
      <c r="F7" s="140">
        <f t="shared" si="1"/>
        <v>71</v>
      </c>
      <c r="G7" s="140">
        <f t="shared" si="1"/>
        <v>72.5</v>
      </c>
      <c r="H7" s="140">
        <f t="shared" si="1"/>
        <v>74</v>
      </c>
      <c r="I7" s="150"/>
      <c r="J7" s="148" t="s">
        <v>164</v>
      </c>
      <c r="K7" s="148" t="s">
        <v>164</v>
      </c>
      <c r="L7" s="148"/>
      <c r="M7" s="148"/>
      <c r="N7" s="148"/>
      <c r="O7" s="276"/>
    </row>
    <row r="8" s="119" customFormat="1" ht="16" customHeight="1" spans="1:15">
      <c r="A8" s="139" t="s">
        <v>165</v>
      </c>
      <c r="B8" s="140">
        <f>C8-4</f>
        <v>66</v>
      </c>
      <c r="C8" s="140">
        <f>D8-4</f>
        <v>70</v>
      </c>
      <c r="D8" s="141" t="s">
        <v>166</v>
      </c>
      <c r="E8" s="140">
        <f>D8+4</f>
        <v>78</v>
      </c>
      <c r="F8" s="140">
        <f>E8+5</f>
        <v>83</v>
      </c>
      <c r="G8" s="140">
        <f>F8+6</f>
        <v>89</v>
      </c>
      <c r="H8" s="140">
        <f>G8+6</f>
        <v>95</v>
      </c>
      <c r="I8" s="150"/>
      <c r="J8" s="148" t="s">
        <v>164</v>
      </c>
      <c r="K8" s="148" t="s">
        <v>162</v>
      </c>
      <c r="L8" s="148"/>
      <c r="M8" s="148"/>
      <c r="N8" s="148"/>
      <c r="O8" s="276"/>
    </row>
    <row r="9" s="119" customFormat="1" ht="16" customHeight="1" spans="1:15">
      <c r="A9" s="139" t="s">
        <v>167</v>
      </c>
      <c r="B9" s="140">
        <f>C9-3.6</f>
        <v>90.8</v>
      </c>
      <c r="C9" s="140">
        <f>D9-3.6</f>
        <v>94.4</v>
      </c>
      <c r="D9" s="141" t="s">
        <v>168</v>
      </c>
      <c r="E9" s="140">
        <f t="shared" ref="E9:H9" si="2">D9+4</f>
        <v>102</v>
      </c>
      <c r="F9" s="140">
        <f t="shared" si="2"/>
        <v>106</v>
      </c>
      <c r="G9" s="140">
        <f t="shared" si="2"/>
        <v>110</v>
      </c>
      <c r="H9" s="140">
        <f t="shared" si="2"/>
        <v>114</v>
      </c>
      <c r="I9" s="150"/>
      <c r="J9" s="166" t="s">
        <v>164</v>
      </c>
      <c r="K9" s="166" t="s">
        <v>164</v>
      </c>
      <c r="L9" s="166"/>
      <c r="M9" s="166"/>
      <c r="N9" s="166"/>
      <c r="O9" s="275"/>
    </row>
    <row r="10" s="119" customFormat="1" ht="16" customHeight="1" spans="1:15">
      <c r="A10" s="139" t="s">
        <v>169</v>
      </c>
      <c r="B10" s="140">
        <f>C10-2.3/2</f>
        <v>26.7</v>
      </c>
      <c r="C10" s="140">
        <f>D10-2.3/2</f>
        <v>27.85</v>
      </c>
      <c r="D10" s="141">
        <v>29</v>
      </c>
      <c r="E10" s="140">
        <f t="shared" ref="E10:H10" si="3">D10+2.6/2</f>
        <v>30.3</v>
      </c>
      <c r="F10" s="140">
        <f t="shared" si="3"/>
        <v>31.6</v>
      </c>
      <c r="G10" s="140">
        <f t="shared" si="3"/>
        <v>32.9</v>
      </c>
      <c r="H10" s="140">
        <f t="shared" si="3"/>
        <v>34.2</v>
      </c>
      <c r="I10" s="150"/>
      <c r="J10" s="166" t="s">
        <v>170</v>
      </c>
      <c r="K10" s="166" t="s">
        <v>171</v>
      </c>
      <c r="L10" s="166"/>
      <c r="M10" s="166"/>
      <c r="N10" s="166"/>
      <c r="O10" s="275"/>
    </row>
    <row r="11" s="119" customFormat="1" ht="16" customHeight="1" spans="1:15">
      <c r="A11" s="139" t="s">
        <v>172</v>
      </c>
      <c r="B11" s="140">
        <f>C11-0.7</f>
        <v>20.1</v>
      </c>
      <c r="C11" s="140">
        <f>D11-0.7</f>
        <v>20.8</v>
      </c>
      <c r="D11" s="141">
        <v>21.5</v>
      </c>
      <c r="E11" s="140">
        <f>D11+0.7</f>
        <v>22.2</v>
      </c>
      <c r="F11" s="140">
        <f>E11+0.7</f>
        <v>22.9</v>
      </c>
      <c r="G11" s="140">
        <f>F11+0.9</f>
        <v>23.8</v>
      </c>
      <c r="H11" s="140">
        <f>G11+0.9</f>
        <v>24.7</v>
      </c>
      <c r="I11" s="150"/>
      <c r="J11" s="166" t="s">
        <v>164</v>
      </c>
      <c r="K11" s="166" t="s">
        <v>164</v>
      </c>
      <c r="L11" s="166"/>
      <c r="M11" s="166"/>
      <c r="N11" s="166"/>
      <c r="O11" s="275"/>
    </row>
    <row r="12" s="119" customFormat="1" ht="16" customHeight="1" spans="1:15">
      <c r="A12" s="139" t="s">
        <v>173</v>
      </c>
      <c r="B12" s="140">
        <f>C12-0.5</f>
        <v>13</v>
      </c>
      <c r="C12" s="140">
        <f>D12-0.5</f>
        <v>13.5</v>
      </c>
      <c r="D12" s="141">
        <v>14</v>
      </c>
      <c r="E12" s="140">
        <f>D12+0.5</f>
        <v>14.5</v>
      </c>
      <c r="F12" s="140">
        <f>E12+0.5</f>
        <v>15</v>
      </c>
      <c r="G12" s="140">
        <f>F12+0.7</f>
        <v>15.7</v>
      </c>
      <c r="H12" s="140">
        <f>G12+0.7</f>
        <v>16.4</v>
      </c>
      <c r="I12" s="150"/>
      <c r="J12" s="166" t="s">
        <v>171</v>
      </c>
      <c r="K12" s="166" t="s">
        <v>164</v>
      </c>
      <c r="L12" s="166"/>
      <c r="M12" s="166"/>
      <c r="N12" s="166"/>
      <c r="O12" s="275"/>
    </row>
    <row r="13" s="119" customFormat="1" ht="16" customHeight="1" spans="1:15">
      <c r="A13" s="139" t="s">
        <v>174</v>
      </c>
      <c r="B13" s="140">
        <f>C13-0.7</f>
        <v>26.7</v>
      </c>
      <c r="C13" s="140">
        <f>D13-0.6</f>
        <v>27.4</v>
      </c>
      <c r="D13" s="141">
        <v>28</v>
      </c>
      <c r="E13" s="140">
        <f>D13+0.6</f>
        <v>28.6</v>
      </c>
      <c r="F13" s="140">
        <f>E13+0.7</f>
        <v>29.3</v>
      </c>
      <c r="G13" s="140">
        <f>F13+0.6</f>
        <v>29.9</v>
      </c>
      <c r="H13" s="140">
        <f>G13+0.7</f>
        <v>30.6</v>
      </c>
      <c r="I13" s="150"/>
      <c r="J13" s="166" t="s">
        <v>164</v>
      </c>
      <c r="K13" s="166" t="s">
        <v>161</v>
      </c>
      <c r="L13" s="166"/>
      <c r="M13" s="166"/>
      <c r="N13" s="166"/>
      <c r="O13" s="275"/>
    </row>
    <row r="14" s="119" customFormat="1" ht="16" customHeight="1" spans="1:15">
      <c r="A14" s="139" t="s">
        <v>175</v>
      </c>
      <c r="B14" s="140">
        <f>C14-0.9</f>
        <v>37.2</v>
      </c>
      <c r="C14" s="140">
        <f>D14-0.9</f>
        <v>38.1</v>
      </c>
      <c r="D14" s="141">
        <v>39</v>
      </c>
      <c r="E14" s="140">
        <f t="shared" ref="E14:H14" si="4">D14+1.1</f>
        <v>40.1</v>
      </c>
      <c r="F14" s="140">
        <f t="shared" si="4"/>
        <v>41.2</v>
      </c>
      <c r="G14" s="140">
        <f t="shared" si="4"/>
        <v>42.3</v>
      </c>
      <c r="H14" s="140">
        <f t="shared" si="4"/>
        <v>43.4</v>
      </c>
      <c r="I14" s="150"/>
      <c r="J14" s="166" t="s">
        <v>164</v>
      </c>
      <c r="K14" s="166" t="s">
        <v>164</v>
      </c>
      <c r="L14" s="166"/>
      <c r="M14" s="166"/>
      <c r="N14" s="166"/>
      <c r="O14" s="275"/>
    </row>
    <row r="15" s="119" customFormat="1" ht="16" customHeight="1" spans="1:15">
      <c r="A15" s="262" t="s">
        <v>176</v>
      </c>
      <c r="B15" s="263"/>
      <c r="C15" s="263"/>
      <c r="D15" s="263"/>
      <c r="E15" s="263"/>
      <c r="F15" s="263"/>
      <c r="G15" s="263"/>
      <c r="H15" s="264"/>
      <c r="I15" s="150"/>
      <c r="J15" s="277"/>
      <c r="K15" s="278"/>
      <c r="L15" s="278"/>
      <c r="M15" s="278"/>
      <c r="N15" s="278"/>
      <c r="O15" s="279"/>
    </row>
    <row r="16" s="119" customFormat="1" ht="16" customHeight="1" spans="1:15">
      <c r="A16" s="262" t="s">
        <v>177</v>
      </c>
      <c r="B16" s="263"/>
      <c r="C16" s="263"/>
      <c r="D16" s="263"/>
      <c r="E16" s="263"/>
      <c r="F16" s="263"/>
      <c r="G16" s="263"/>
      <c r="H16" s="264"/>
      <c r="I16" s="150"/>
      <c r="J16" s="280" t="s">
        <v>178</v>
      </c>
      <c r="K16" s="281"/>
      <c r="L16" s="281"/>
      <c r="M16" s="281"/>
      <c r="N16" s="281"/>
      <c r="O16" s="282"/>
    </row>
    <row r="17" s="119" customFormat="1" ht="16" customHeight="1" spans="1:15">
      <c r="A17" s="262" t="s">
        <v>179</v>
      </c>
      <c r="B17" s="263"/>
      <c r="C17" s="263"/>
      <c r="D17" s="263"/>
      <c r="E17" s="263"/>
      <c r="F17" s="263"/>
      <c r="G17" s="263"/>
      <c r="H17" s="264"/>
      <c r="I17" s="150"/>
      <c r="J17" s="280" t="s">
        <v>180</v>
      </c>
      <c r="K17" s="281"/>
      <c r="L17" s="281"/>
      <c r="M17" s="281"/>
      <c r="N17" s="281"/>
      <c r="O17" s="282"/>
    </row>
    <row r="18" s="119" customFormat="1" ht="16" customHeight="1" spans="1:15">
      <c r="A18" s="262" t="s">
        <v>181</v>
      </c>
      <c r="B18" s="263"/>
      <c r="C18" s="263"/>
      <c r="D18" s="263"/>
      <c r="E18" s="263"/>
      <c r="F18" s="263"/>
      <c r="G18" s="263"/>
      <c r="H18" s="264"/>
      <c r="I18" s="150"/>
      <c r="J18" s="280"/>
      <c r="K18" s="281"/>
      <c r="L18" s="281"/>
      <c r="M18" s="281"/>
      <c r="N18" s="281"/>
      <c r="O18" s="282"/>
    </row>
    <row r="19" s="119" customFormat="1" ht="16" customHeight="1" spans="1:15">
      <c r="A19" s="262" t="s">
        <v>182</v>
      </c>
      <c r="B19" s="263"/>
      <c r="C19" s="263"/>
      <c r="D19" s="263"/>
      <c r="E19" s="263"/>
      <c r="F19" s="263"/>
      <c r="G19" s="263"/>
      <c r="H19" s="264"/>
      <c r="I19" s="150"/>
      <c r="J19" s="280"/>
      <c r="K19" s="281"/>
      <c r="L19" s="281"/>
      <c r="M19" s="281"/>
      <c r="N19" s="281"/>
      <c r="O19" s="282"/>
    </row>
    <row r="20" s="119" customFormat="1" ht="16" customHeight="1" spans="1:15">
      <c r="A20" s="262" t="s">
        <v>183</v>
      </c>
      <c r="B20" s="263"/>
      <c r="C20" s="263"/>
      <c r="D20" s="263"/>
      <c r="E20" s="263"/>
      <c r="F20" s="263"/>
      <c r="G20" s="263"/>
      <c r="H20" s="264"/>
      <c r="I20" s="150"/>
      <c r="J20" s="280"/>
      <c r="K20" s="281"/>
      <c r="L20" s="281"/>
      <c r="M20" s="281"/>
      <c r="N20" s="281"/>
      <c r="O20" s="282"/>
    </row>
    <row r="21" s="119" customFormat="1" ht="16" customHeight="1" spans="1:15">
      <c r="A21" s="262" t="s">
        <v>184</v>
      </c>
      <c r="B21" s="263"/>
      <c r="C21" s="263"/>
      <c r="D21" s="263"/>
      <c r="E21" s="263"/>
      <c r="F21" s="263"/>
      <c r="G21" s="263"/>
      <c r="H21" s="264"/>
      <c r="I21" s="150"/>
      <c r="J21" s="280"/>
      <c r="K21" s="281"/>
      <c r="L21" s="281"/>
      <c r="M21" s="281"/>
      <c r="N21" s="281"/>
      <c r="O21" s="282"/>
    </row>
    <row r="22" s="119" customFormat="1" ht="16" customHeight="1" spans="1:15">
      <c r="A22" s="265"/>
      <c r="B22" s="266"/>
      <c r="C22" s="266"/>
      <c r="D22" s="267"/>
      <c r="E22" s="266"/>
      <c r="F22" s="266"/>
      <c r="G22" s="266"/>
      <c r="H22" s="266"/>
      <c r="I22" s="283"/>
      <c r="J22" s="284"/>
      <c r="K22" s="284"/>
      <c r="L22" s="285"/>
      <c r="M22" s="284"/>
      <c r="N22" s="284"/>
      <c r="O22" s="286"/>
    </row>
    <row r="23" s="119" customFormat="1" ht="14.25" spans="1:15">
      <c r="A23" s="154" t="s">
        <v>185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</row>
    <row r="24" s="119" customFormat="1" ht="14.25" spans="1:15">
      <c r="A24" s="119" t="s">
        <v>186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s="119" customFormat="1" ht="14.25" spans="1:14">
      <c r="A25" s="155"/>
      <c r="B25" s="155"/>
      <c r="C25" s="155"/>
      <c r="D25" s="155"/>
      <c r="E25" s="155"/>
      <c r="F25" s="155"/>
      <c r="G25" s="155"/>
      <c r="H25" s="155"/>
      <c r="I25" s="155"/>
      <c r="J25" s="154" t="s">
        <v>187</v>
      </c>
      <c r="K25" s="287"/>
      <c r="L25" s="154" t="s">
        <v>188</v>
      </c>
      <c r="M25" s="154"/>
      <c r="N25" s="154" t="s">
        <v>189</v>
      </c>
    </row>
  </sheetData>
  <mergeCells count="21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A18" sqref="A18:D18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289" t="s">
        <v>190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7.25" customHeight="1" spans="1:11">
      <c r="A2" s="290" t="s">
        <v>53</v>
      </c>
      <c r="B2" s="291"/>
      <c r="C2" s="291"/>
      <c r="D2" s="292" t="s">
        <v>55</v>
      </c>
      <c r="E2" s="292"/>
      <c r="F2" s="291"/>
      <c r="G2" s="291"/>
      <c r="H2" s="293" t="s">
        <v>57</v>
      </c>
      <c r="I2" s="368"/>
      <c r="J2" s="368"/>
      <c r="K2" s="369"/>
    </row>
    <row r="3" customHeight="1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297" t="s">
        <v>61</v>
      </c>
      <c r="I3" s="298"/>
      <c r="J3" s="298"/>
      <c r="K3" s="299"/>
    </row>
    <row r="4" customHeight="1" spans="1:11">
      <c r="A4" s="300" t="s">
        <v>62</v>
      </c>
      <c r="B4" s="301" t="s">
        <v>63</v>
      </c>
      <c r="C4" s="302"/>
      <c r="D4" s="300" t="s">
        <v>64</v>
      </c>
      <c r="E4" s="303"/>
      <c r="F4" s="304">
        <v>44895</v>
      </c>
      <c r="G4" s="305"/>
      <c r="H4" s="300" t="s">
        <v>191</v>
      </c>
      <c r="I4" s="303"/>
      <c r="J4" s="301" t="s">
        <v>66</v>
      </c>
      <c r="K4" s="302" t="s">
        <v>67</v>
      </c>
    </row>
    <row r="5" customHeight="1" spans="1:11">
      <c r="A5" s="306" t="s">
        <v>68</v>
      </c>
      <c r="B5" s="301" t="s">
        <v>69</v>
      </c>
      <c r="C5" s="302"/>
      <c r="D5" s="300" t="s">
        <v>70</v>
      </c>
      <c r="E5" s="303"/>
      <c r="F5" s="304">
        <v>44866</v>
      </c>
      <c r="G5" s="305"/>
      <c r="H5" s="300" t="s">
        <v>192</v>
      </c>
      <c r="I5" s="303"/>
      <c r="J5" s="301" t="s">
        <v>66</v>
      </c>
      <c r="K5" s="302" t="s">
        <v>67</v>
      </c>
    </row>
    <row r="6" customHeight="1" spans="1:11">
      <c r="A6" s="300" t="s">
        <v>72</v>
      </c>
      <c r="B6" s="307">
        <v>2</v>
      </c>
      <c r="C6" s="308">
        <v>6</v>
      </c>
      <c r="D6" s="306" t="s">
        <v>73</v>
      </c>
      <c r="E6" s="309"/>
      <c r="F6" s="310">
        <v>44885</v>
      </c>
      <c r="G6" s="311"/>
      <c r="H6" s="312"/>
      <c r="I6" s="345"/>
      <c r="J6" s="345"/>
      <c r="K6" s="370"/>
    </row>
    <row r="7" customHeight="1" spans="1:11">
      <c r="A7" s="300" t="s">
        <v>75</v>
      </c>
      <c r="B7" s="313">
        <v>1574</v>
      </c>
      <c r="C7" s="314"/>
      <c r="D7" s="306" t="s">
        <v>76</v>
      </c>
      <c r="E7" s="315"/>
      <c r="F7" s="310">
        <v>44888</v>
      </c>
      <c r="G7" s="311"/>
      <c r="H7" s="316"/>
      <c r="I7" s="301"/>
      <c r="J7" s="301"/>
      <c r="K7" s="302"/>
    </row>
    <row r="8" customHeight="1" spans="1:11">
      <c r="A8" s="317" t="s">
        <v>78</v>
      </c>
      <c r="B8" s="318"/>
      <c r="C8" s="319"/>
      <c r="D8" s="320" t="s">
        <v>79</v>
      </c>
      <c r="E8" s="321"/>
      <c r="F8" s="322">
        <v>44890</v>
      </c>
      <c r="G8" s="323"/>
      <c r="H8" s="320"/>
      <c r="I8" s="321"/>
      <c r="J8" s="321"/>
      <c r="K8" s="371"/>
    </row>
    <row r="9" customHeight="1" spans="1:11">
      <c r="A9" s="324" t="s">
        <v>193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customHeight="1" spans="1:11">
      <c r="A10" s="325" t="s">
        <v>83</v>
      </c>
      <c r="B10" s="326" t="s">
        <v>84</v>
      </c>
      <c r="C10" s="327" t="s">
        <v>85</v>
      </c>
      <c r="D10" s="328"/>
      <c r="E10" s="329" t="s">
        <v>88</v>
      </c>
      <c r="F10" s="326" t="s">
        <v>84</v>
      </c>
      <c r="G10" s="327" t="s">
        <v>85</v>
      </c>
      <c r="H10" s="326"/>
      <c r="I10" s="329" t="s">
        <v>86</v>
      </c>
      <c r="J10" s="326" t="s">
        <v>84</v>
      </c>
      <c r="K10" s="372" t="s">
        <v>85</v>
      </c>
    </row>
    <row r="11" customHeight="1" spans="1:11">
      <c r="A11" s="306" t="s">
        <v>89</v>
      </c>
      <c r="B11" s="330" t="s">
        <v>84</v>
      </c>
      <c r="C11" s="301" t="s">
        <v>85</v>
      </c>
      <c r="D11" s="315"/>
      <c r="E11" s="309" t="s">
        <v>91</v>
      </c>
      <c r="F11" s="330" t="s">
        <v>84</v>
      </c>
      <c r="G11" s="301" t="s">
        <v>85</v>
      </c>
      <c r="H11" s="330"/>
      <c r="I11" s="309" t="s">
        <v>96</v>
      </c>
      <c r="J11" s="330" t="s">
        <v>84</v>
      </c>
      <c r="K11" s="302" t="s">
        <v>85</v>
      </c>
    </row>
    <row r="12" customHeight="1" spans="1:11">
      <c r="A12" s="320" t="s">
        <v>185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71"/>
    </row>
    <row r="13" customHeight="1" spans="1:11">
      <c r="A13" s="331" t="s">
        <v>194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</row>
    <row r="14" customHeight="1" spans="1:11">
      <c r="A14" s="332" t="s">
        <v>195</v>
      </c>
      <c r="B14" s="333"/>
      <c r="C14" s="333"/>
      <c r="D14" s="333"/>
      <c r="E14" s="333"/>
      <c r="F14" s="333"/>
      <c r="G14" s="333"/>
      <c r="H14" s="333"/>
      <c r="I14" s="373"/>
      <c r="J14" s="373"/>
      <c r="K14" s="374"/>
    </row>
    <row r="15" customHeight="1" spans="1:11">
      <c r="A15" s="334"/>
      <c r="B15" s="335"/>
      <c r="C15" s="335"/>
      <c r="D15" s="336"/>
      <c r="E15" s="337"/>
      <c r="F15" s="335"/>
      <c r="G15" s="335"/>
      <c r="H15" s="336"/>
      <c r="I15" s="375"/>
      <c r="J15" s="376"/>
      <c r="K15" s="377"/>
    </row>
    <row r="16" customHeight="1" spans="1:11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78"/>
    </row>
    <row r="17" customHeight="1" spans="1:11">
      <c r="A17" s="331" t="s">
        <v>196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customHeight="1" spans="1:11">
      <c r="A18" s="332" t="s">
        <v>197</v>
      </c>
      <c r="B18" s="333"/>
      <c r="C18" s="333"/>
      <c r="D18" s="333"/>
      <c r="E18" s="333"/>
      <c r="F18" s="333"/>
      <c r="G18" s="333"/>
      <c r="H18" s="333"/>
      <c r="I18" s="373"/>
      <c r="J18" s="373"/>
      <c r="K18" s="374"/>
    </row>
    <row r="19" customHeight="1" spans="1:11">
      <c r="A19" s="334"/>
      <c r="B19" s="335"/>
      <c r="C19" s="335"/>
      <c r="D19" s="336"/>
      <c r="E19" s="337"/>
      <c r="F19" s="335"/>
      <c r="G19" s="335"/>
      <c r="H19" s="336"/>
      <c r="I19" s="375"/>
      <c r="J19" s="376"/>
      <c r="K19" s="377"/>
    </row>
    <row r="20" customHeight="1" spans="1:11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78"/>
    </row>
    <row r="21" customHeight="1" spans="1:11">
      <c r="A21" s="340" t="s">
        <v>123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customHeight="1" spans="1:11">
      <c r="A22" s="176" t="s">
        <v>124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2"/>
    </row>
    <row r="23" customHeight="1" spans="1:11">
      <c r="A23" s="188" t="s">
        <v>125</v>
      </c>
      <c r="B23" s="190"/>
      <c r="C23" s="301" t="s">
        <v>66</v>
      </c>
      <c r="D23" s="301" t="s">
        <v>67</v>
      </c>
      <c r="E23" s="187"/>
      <c r="F23" s="187"/>
      <c r="G23" s="187"/>
      <c r="H23" s="187"/>
      <c r="I23" s="187"/>
      <c r="J23" s="187"/>
      <c r="K23" s="236"/>
    </row>
    <row r="24" customHeight="1" spans="1:11">
      <c r="A24" s="341" t="s">
        <v>198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79"/>
    </row>
    <row r="25" customHeight="1" spans="1:11">
      <c r="A25" s="343"/>
      <c r="B25" s="344"/>
      <c r="C25" s="344"/>
      <c r="D25" s="344"/>
      <c r="E25" s="344"/>
      <c r="F25" s="344"/>
      <c r="G25" s="344"/>
      <c r="H25" s="344"/>
      <c r="I25" s="344"/>
      <c r="J25" s="344"/>
      <c r="K25" s="380"/>
    </row>
    <row r="26" customHeight="1" spans="1:11">
      <c r="A26" s="324" t="s">
        <v>133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customHeight="1" spans="1:11">
      <c r="A27" s="294" t="s">
        <v>134</v>
      </c>
      <c r="B27" s="327" t="s">
        <v>94</v>
      </c>
      <c r="C27" s="327" t="s">
        <v>95</v>
      </c>
      <c r="D27" s="327" t="s">
        <v>87</v>
      </c>
      <c r="E27" s="295" t="s">
        <v>135</v>
      </c>
      <c r="F27" s="327" t="s">
        <v>94</v>
      </c>
      <c r="G27" s="327" t="s">
        <v>95</v>
      </c>
      <c r="H27" s="327" t="s">
        <v>87</v>
      </c>
      <c r="I27" s="295" t="s">
        <v>136</v>
      </c>
      <c r="J27" s="327" t="s">
        <v>94</v>
      </c>
      <c r="K27" s="372" t="s">
        <v>95</v>
      </c>
    </row>
    <row r="28" customHeight="1" spans="1:11">
      <c r="A28" s="312" t="s">
        <v>86</v>
      </c>
      <c r="B28" s="301" t="s">
        <v>94</v>
      </c>
      <c r="C28" s="301" t="s">
        <v>95</v>
      </c>
      <c r="D28" s="301" t="s">
        <v>87</v>
      </c>
      <c r="E28" s="345" t="s">
        <v>93</v>
      </c>
      <c r="F28" s="301" t="s">
        <v>94</v>
      </c>
      <c r="G28" s="301" t="s">
        <v>95</v>
      </c>
      <c r="H28" s="301" t="s">
        <v>87</v>
      </c>
      <c r="I28" s="345" t="s">
        <v>104</v>
      </c>
      <c r="J28" s="301" t="s">
        <v>94</v>
      </c>
      <c r="K28" s="302" t="s">
        <v>95</v>
      </c>
    </row>
    <row r="29" customHeight="1" spans="1:11">
      <c r="A29" s="300" t="s">
        <v>97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81"/>
    </row>
    <row r="30" customHeight="1" spans="1:11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82"/>
    </row>
    <row r="31" customHeight="1" spans="1:11">
      <c r="A31" s="349" t="s">
        <v>199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</row>
    <row r="32" ht="17.25" customHeight="1" spans="1:11">
      <c r="A32" s="350" t="s">
        <v>200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83"/>
    </row>
    <row r="33" ht="17.25" customHeight="1" spans="1:11">
      <c r="A33" s="352" t="s">
        <v>201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84"/>
    </row>
    <row r="34" ht="17.25" customHeight="1" spans="1:11">
      <c r="A34" s="352" t="s">
        <v>202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84"/>
    </row>
    <row r="35" ht="17.25" customHeight="1" spans="1:11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84"/>
    </row>
    <row r="36" ht="17.25" customHeight="1" spans="1:1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84"/>
    </row>
    <row r="37" ht="17.25" customHeight="1" spans="1:11">
      <c r="A37" s="352"/>
      <c r="B37" s="353"/>
      <c r="C37" s="353"/>
      <c r="D37" s="353"/>
      <c r="E37" s="353"/>
      <c r="F37" s="353"/>
      <c r="G37" s="353"/>
      <c r="H37" s="353"/>
      <c r="I37" s="353"/>
      <c r="J37" s="353"/>
      <c r="K37" s="384"/>
    </row>
    <row r="38" ht="17.25" customHeight="1" spans="1:11">
      <c r="A38" s="352"/>
      <c r="B38" s="353"/>
      <c r="C38" s="353"/>
      <c r="D38" s="353"/>
      <c r="E38" s="353"/>
      <c r="F38" s="353"/>
      <c r="G38" s="353"/>
      <c r="H38" s="353"/>
      <c r="I38" s="353"/>
      <c r="J38" s="353"/>
      <c r="K38" s="384"/>
    </row>
    <row r="39" ht="17.25" customHeight="1" spans="1:11">
      <c r="A39" s="352"/>
      <c r="B39" s="353"/>
      <c r="C39" s="353"/>
      <c r="D39" s="353"/>
      <c r="E39" s="353"/>
      <c r="F39" s="353"/>
      <c r="G39" s="353"/>
      <c r="H39" s="353"/>
      <c r="I39" s="353"/>
      <c r="J39" s="353"/>
      <c r="K39" s="384"/>
    </row>
    <row r="40" ht="17.25" customHeight="1" spans="1:11">
      <c r="A40" s="352"/>
      <c r="B40" s="353"/>
      <c r="C40" s="353"/>
      <c r="D40" s="353"/>
      <c r="E40" s="353"/>
      <c r="F40" s="353"/>
      <c r="G40" s="353"/>
      <c r="H40" s="353"/>
      <c r="I40" s="353"/>
      <c r="J40" s="353"/>
      <c r="K40" s="384"/>
    </row>
    <row r="41" ht="17.25" customHeight="1" spans="1:11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84"/>
    </row>
    <row r="42" ht="17.25" customHeight="1" spans="1:11">
      <c r="A42" s="352"/>
      <c r="B42" s="353"/>
      <c r="C42" s="353"/>
      <c r="D42" s="353"/>
      <c r="E42" s="353"/>
      <c r="F42" s="353"/>
      <c r="G42" s="353"/>
      <c r="H42" s="353"/>
      <c r="I42" s="353"/>
      <c r="J42" s="353"/>
      <c r="K42" s="384"/>
    </row>
    <row r="43" ht="17.25" customHeight="1" spans="1:11">
      <c r="A43" s="347" t="s">
        <v>132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82"/>
    </row>
    <row r="44" customHeight="1" spans="1:11">
      <c r="A44" s="349" t="s">
        <v>203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ht="18" customHeight="1" spans="1:11">
      <c r="A45" s="354" t="s">
        <v>185</v>
      </c>
      <c r="B45" s="355"/>
      <c r="C45" s="355"/>
      <c r="D45" s="355"/>
      <c r="E45" s="355"/>
      <c r="F45" s="355"/>
      <c r="G45" s="355"/>
      <c r="H45" s="355"/>
      <c r="I45" s="355"/>
      <c r="J45" s="355"/>
      <c r="K45" s="385"/>
    </row>
    <row r="46" ht="18" customHeight="1" spans="1:11">
      <c r="A46" s="354"/>
      <c r="B46" s="355"/>
      <c r="C46" s="355"/>
      <c r="D46" s="355"/>
      <c r="E46" s="355"/>
      <c r="F46" s="355"/>
      <c r="G46" s="355"/>
      <c r="H46" s="355"/>
      <c r="I46" s="355"/>
      <c r="J46" s="355"/>
      <c r="K46" s="385"/>
    </row>
    <row r="47" ht="18" customHeight="1" spans="1:11">
      <c r="A47" s="343"/>
      <c r="B47" s="344"/>
      <c r="C47" s="344"/>
      <c r="D47" s="344"/>
      <c r="E47" s="344"/>
      <c r="F47" s="344"/>
      <c r="G47" s="344"/>
      <c r="H47" s="344"/>
      <c r="I47" s="344"/>
      <c r="J47" s="344"/>
      <c r="K47" s="380"/>
    </row>
    <row r="48" ht="21" customHeight="1" spans="1:11">
      <c r="A48" s="356" t="s">
        <v>138</v>
      </c>
      <c r="B48" s="357" t="s">
        <v>139</v>
      </c>
      <c r="C48" s="357"/>
      <c r="D48" s="358" t="s">
        <v>140</v>
      </c>
      <c r="E48" s="359"/>
      <c r="F48" s="358" t="s">
        <v>142</v>
      </c>
      <c r="G48" s="360"/>
      <c r="H48" s="361" t="s">
        <v>143</v>
      </c>
      <c r="I48" s="361"/>
      <c r="J48" s="357"/>
      <c r="K48" s="386"/>
    </row>
    <row r="49" customHeight="1" spans="1:11">
      <c r="A49" s="362" t="s">
        <v>144</v>
      </c>
      <c r="B49" s="363"/>
      <c r="C49" s="363"/>
      <c r="D49" s="363"/>
      <c r="E49" s="363"/>
      <c r="F49" s="363"/>
      <c r="G49" s="363"/>
      <c r="H49" s="363"/>
      <c r="I49" s="363"/>
      <c r="J49" s="363"/>
      <c r="K49" s="387"/>
    </row>
    <row r="50" customHeight="1" spans="1:11">
      <c r="A50" s="364"/>
      <c r="B50" s="365"/>
      <c r="C50" s="365"/>
      <c r="D50" s="365"/>
      <c r="E50" s="365"/>
      <c r="F50" s="365"/>
      <c r="G50" s="365"/>
      <c r="H50" s="365"/>
      <c r="I50" s="365"/>
      <c r="J50" s="365"/>
      <c r="K50" s="388"/>
    </row>
    <row r="51" customHeight="1" spans="1:11">
      <c r="A51" s="366"/>
      <c r="B51" s="367"/>
      <c r="C51" s="367"/>
      <c r="D51" s="367"/>
      <c r="E51" s="367"/>
      <c r="F51" s="367"/>
      <c r="G51" s="367"/>
      <c r="H51" s="367"/>
      <c r="I51" s="367"/>
      <c r="J51" s="367"/>
      <c r="K51" s="389"/>
    </row>
    <row r="52" ht="21" customHeight="1" spans="1:11">
      <c r="A52" s="356" t="s">
        <v>138</v>
      </c>
      <c r="B52" s="357" t="s">
        <v>139</v>
      </c>
      <c r="C52" s="357"/>
      <c r="D52" s="358" t="s">
        <v>140</v>
      </c>
      <c r="E52" s="358"/>
      <c r="F52" s="358" t="s">
        <v>142</v>
      </c>
      <c r="G52" s="358"/>
      <c r="H52" s="361" t="s">
        <v>143</v>
      </c>
      <c r="I52" s="361"/>
      <c r="J52" s="390"/>
      <c r="K52" s="39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K28" sqref="K2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4.6" style="119" customWidth="1"/>
    <col min="11" max="11" width="14.2" style="119" customWidth="1"/>
    <col min="12" max="12" width="13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53" t="s">
        <v>146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="119" customFormat="1" ht="16" customHeight="1" spans="1:15">
      <c r="A2" s="255" t="s">
        <v>62</v>
      </c>
      <c r="B2" s="256" t="s">
        <v>63</v>
      </c>
      <c r="C2" s="256"/>
      <c r="D2" s="257" t="s">
        <v>68</v>
      </c>
      <c r="E2" s="256" t="s">
        <v>69</v>
      </c>
      <c r="F2" s="256"/>
      <c r="G2" s="256"/>
      <c r="H2" s="256"/>
      <c r="I2" s="268"/>
      <c r="J2" s="269" t="s">
        <v>57</v>
      </c>
      <c r="K2" s="256" t="s">
        <v>147</v>
      </c>
      <c r="L2" s="256"/>
      <c r="M2" s="256"/>
      <c r="N2" s="256"/>
      <c r="O2" s="270"/>
    </row>
    <row r="3" s="119" customFormat="1" ht="16" customHeight="1" spans="1:15">
      <c r="A3" s="258" t="s">
        <v>148</v>
      </c>
      <c r="B3" s="259" t="s">
        <v>149</v>
      </c>
      <c r="C3" s="259"/>
      <c r="D3" s="259"/>
      <c r="E3" s="259"/>
      <c r="F3" s="259"/>
      <c r="G3" s="259"/>
      <c r="H3" s="259"/>
      <c r="I3" s="150"/>
      <c r="J3" s="160" t="s">
        <v>150</v>
      </c>
      <c r="K3" s="160"/>
      <c r="L3" s="160"/>
      <c r="M3" s="160"/>
      <c r="N3" s="160"/>
      <c r="O3" s="271"/>
    </row>
    <row r="4" s="119" customFormat="1" ht="16" customHeight="1" spans="1:15">
      <c r="A4" s="258"/>
      <c r="B4" s="132" t="s">
        <v>110</v>
      </c>
      <c r="C4" s="260" t="s">
        <v>111</v>
      </c>
      <c r="D4" s="134" t="s">
        <v>112</v>
      </c>
      <c r="E4" s="133" t="s">
        <v>113</v>
      </c>
      <c r="F4" s="260" t="s">
        <v>114</v>
      </c>
      <c r="G4" s="133" t="s">
        <v>115</v>
      </c>
      <c r="H4" s="133" t="s">
        <v>116</v>
      </c>
      <c r="I4" s="150"/>
      <c r="J4" s="163" t="s">
        <v>111</v>
      </c>
      <c r="K4" s="163" t="s">
        <v>114</v>
      </c>
      <c r="L4" s="163" t="s">
        <v>115</v>
      </c>
      <c r="M4" s="163"/>
      <c r="N4" s="163"/>
      <c r="O4" s="272"/>
    </row>
    <row r="5" s="119" customFormat="1" ht="16" customHeight="1" spans="1:15">
      <c r="A5" s="258"/>
      <c r="B5" s="132" t="s">
        <v>151</v>
      </c>
      <c r="C5" s="260" t="s">
        <v>152</v>
      </c>
      <c r="D5" s="134" t="s">
        <v>153</v>
      </c>
      <c r="E5" s="133" t="s">
        <v>154</v>
      </c>
      <c r="F5" s="260" t="s">
        <v>155</v>
      </c>
      <c r="G5" s="133" t="s">
        <v>156</v>
      </c>
      <c r="H5" s="133" t="s">
        <v>157</v>
      </c>
      <c r="I5" s="150"/>
      <c r="J5" s="273" t="s">
        <v>204</v>
      </c>
      <c r="K5" s="273" t="s">
        <v>204</v>
      </c>
      <c r="L5" s="273" t="s">
        <v>204</v>
      </c>
      <c r="M5" s="273"/>
      <c r="N5" s="273"/>
      <c r="O5" s="274"/>
    </row>
    <row r="6" s="119" customFormat="1" ht="16" customHeight="1" spans="1:15">
      <c r="A6" s="139" t="s">
        <v>160</v>
      </c>
      <c r="B6" s="140">
        <f>C6-2.1</f>
        <v>92.8</v>
      </c>
      <c r="C6" s="261">
        <f>D6-2.1</f>
        <v>94.9</v>
      </c>
      <c r="D6" s="141">
        <v>97</v>
      </c>
      <c r="E6" s="140">
        <f t="shared" ref="E6:H6" si="0">D6+2.1</f>
        <v>99.1</v>
      </c>
      <c r="F6" s="261">
        <f t="shared" si="0"/>
        <v>101.2</v>
      </c>
      <c r="G6" s="140">
        <f t="shared" si="0"/>
        <v>103.3</v>
      </c>
      <c r="H6" s="140">
        <f t="shared" si="0"/>
        <v>105.4</v>
      </c>
      <c r="I6" s="150"/>
      <c r="J6" s="148" t="s">
        <v>205</v>
      </c>
      <c r="K6" s="148" t="s">
        <v>206</v>
      </c>
      <c r="L6" s="148" t="s">
        <v>207</v>
      </c>
      <c r="M6" s="166"/>
      <c r="N6" s="166"/>
      <c r="O6" s="275"/>
    </row>
    <row r="7" s="119" customFormat="1" ht="16" customHeight="1" spans="1:15">
      <c r="A7" s="139" t="s">
        <v>163</v>
      </c>
      <c r="B7" s="140">
        <f>C7-1.5</f>
        <v>65</v>
      </c>
      <c r="C7" s="261">
        <f>D7-1.5</f>
        <v>66.5</v>
      </c>
      <c r="D7" s="141">
        <v>68</v>
      </c>
      <c r="E7" s="140">
        <f t="shared" ref="E7:H7" si="1">D7+1.5</f>
        <v>69.5</v>
      </c>
      <c r="F7" s="261">
        <f t="shared" si="1"/>
        <v>71</v>
      </c>
      <c r="G7" s="140">
        <f t="shared" si="1"/>
        <v>72.5</v>
      </c>
      <c r="H7" s="140">
        <f t="shared" si="1"/>
        <v>74</v>
      </c>
      <c r="I7" s="150"/>
      <c r="J7" s="148" t="s">
        <v>208</v>
      </c>
      <c r="K7" s="148" t="s">
        <v>209</v>
      </c>
      <c r="L7" s="148" t="s">
        <v>210</v>
      </c>
      <c r="M7" s="148"/>
      <c r="N7" s="148"/>
      <c r="O7" s="276"/>
    </row>
    <row r="8" s="119" customFormat="1" ht="16" customHeight="1" spans="1:15">
      <c r="A8" s="139" t="s">
        <v>165</v>
      </c>
      <c r="B8" s="140">
        <f>C8-4</f>
        <v>66</v>
      </c>
      <c r="C8" s="261">
        <f>D8-4</f>
        <v>70</v>
      </c>
      <c r="D8" s="141" t="s">
        <v>166</v>
      </c>
      <c r="E8" s="140">
        <f>D8+4</f>
        <v>78</v>
      </c>
      <c r="F8" s="261">
        <f>E8+5</f>
        <v>83</v>
      </c>
      <c r="G8" s="140">
        <f>F8+6</f>
        <v>89</v>
      </c>
      <c r="H8" s="140">
        <f>G8+6</f>
        <v>95</v>
      </c>
      <c r="I8" s="150"/>
      <c r="J8" s="148" t="s">
        <v>211</v>
      </c>
      <c r="K8" s="148" t="s">
        <v>210</v>
      </c>
      <c r="L8" s="148" t="s">
        <v>211</v>
      </c>
      <c r="M8" s="148"/>
      <c r="N8" s="148"/>
      <c r="O8" s="276"/>
    </row>
    <row r="9" s="119" customFormat="1" ht="16" customHeight="1" spans="1:15">
      <c r="A9" s="139" t="s">
        <v>167</v>
      </c>
      <c r="B9" s="140">
        <f>C9-3.6</f>
        <v>90.8</v>
      </c>
      <c r="C9" s="261">
        <f>D9-3.6</f>
        <v>94.4</v>
      </c>
      <c r="D9" s="141" t="s">
        <v>168</v>
      </c>
      <c r="E9" s="140">
        <f t="shared" ref="E9:H9" si="2">D9+4</f>
        <v>102</v>
      </c>
      <c r="F9" s="261">
        <f t="shared" si="2"/>
        <v>106</v>
      </c>
      <c r="G9" s="140">
        <f t="shared" si="2"/>
        <v>110</v>
      </c>
      <c r="H9" s="140">
        <f t="shared" si="2"/>
        <v>114</v>
      </c>
      <c r="I9" s="150"/>
      <c r="J9" s="148" t="s">
        <v>211</v>
      </c>
      <c r="K9" s="148" t="s">
        <v>210</v>
      </c>
      <c r="L9" s="148" t="s">
        <v>210</v>
      </c>
      <c r="M9" s="166"/>
      <c r="N9" s="166"/>
      <c r="O9" s="275"/>
    </row>
    <row r="10" s="119" customFormat="1" ht="16" customHeight="1" spans="1:15">
      <c r="A10" s="139" t="s">
        <v>169</v>
      </c>
      <c r="B10" s="140">
        <f>C10-2.3/2</f>
        <v>26.7</v>
      </c>
      <c r="C10" s="261">
        <f>D10-2.3/2</f>
        <v>27.85</v>
      </c>
      <c r="D10" s="141">
        <v>29</v>
      </c>
      <c r="E10" s="140">
        <f t="shared" ref="E10:H10" si="3">D10+2.6/2</f>
        <v>30.3</v>
      </c>
      <c r="F10" s="261">
        <f t="shared" si="3"/>
        <v>31.6</v>
      </c>
      <c r="G10" s="140">
        <f t="shared" si="3"/>
        <v>32.9</v>
      </c>
      <c r="H10" s="140">
        <f t="shared" si="3"/>
        <v>34.2</v>
      </c>
      <c r="I10" s="150"/>
      <c r="J10" s="148" t="s">
        <v>207</v>
      </c>
      <c r="K10" s="148" t="s">
        <v>212</v>
      </c>
      <c r="L10" s="148" t="s">
        <v>207</v>
      </c>
      <c r="M10" s="166"/>
      <c r="N10" s="166"/>
      <c r="O10" s="275"/>
    </row>
    <row r="11" s="119" customFormat="1" ht="16" customHeight="1" spans="1:15">
      <c r="A11" s="139" t="s">
        <v>172</v>
      </c>
      <c r="B11" s="140">
        <f>C11-0.7</f>
        <v>20.1</v>
      </c>
      <c r="C11" s="261">
        <f>D11-0.7</f>
        <v>20.8</v>
      </c>
      <c r="D11" s="141">
        <v>21.5</v>
      </c>
      <c r="E11" s="140">
        <f>D11+0.7</f>
        <v>22.2</v>
      </c>
      <c r="F11" s="261">
        <f>E11+0.7</f>
        <v>22.9</v>
      </c>
      <c r="G11" s="140">
        <f>F11+0.9</f>
        <v>23.8</v>
      </c>
      <c r="H11" s="140">
        <f>G11+0.9</f>
        <v>24.7</v>
      </c>
      <c r="I11" s="150"/>
      <c r="J11" s="148" t="s">
        <v>213</v>
      </c>
      <c r="K11" s="148" t="s">
        <v>214</v>
      </c>
      <c r="L11" s="148" t="s">
        <v>215</v>
      </c>
      <c r="M11" s="166"/>
      <c r="N11" s="166"/>
      <c r="O11" s="275"/>
    </row>
    <row r="12" s="119" customFormat="1" ht="16" customHeight="1" spans="1:15">
      <c r="A12" s="139" t="s">
        <v>173</v>
      </c>
      <c r="B12" s="140">
        <f>C12-0.5</f>
        <v>13</v>
      </c>
      <c r="C12" s="261">
        <f>D12-0.5</f>
        <v>13.5</v>
      </c>
      <c r="D12" s="141">
        <v>14</v>
      </c>
      <c r="E12" s="140">
        <f>D12+0.5</f>
        <v>14.5</v>
      </c>
      <c r="F12" s="261">
        <f>E12+0.5</f>
        <v>15</v>
      </c>
      <c r="G12" s="140">
        <f>F12+0.7</f>
        <v>15.7</v>
      </c>
      <c r="H12" s="140">
        <f>G12+0.7</f>
        <v>16.4</v>
      </c>
      <c r="I12" s="150"/>
      <c r="J12" s="148" t="s">
        <v>216</v>
      </c>
      <c r="K12" s="148" t="s">
        <v>217</v>
      </c>
      <c r="L12" s="148" t="s">
        <v>218</v>
      </c>
      <c r="M12" s="166"/>
      <c r="N12" s="166"/>
      <c r="O12" s="275"/>
    </row>
    <row r="13" s="119" customFormat="1" ht="16" customHeight="1" spans="1:15">
      <c r="A13" s="139" t="s">
        <v>174</v>
      </c>
      <c r="B13" s="140">
        <f>C13-0.7</f>
        <v>26.7</v>
      </c>
      <c r="C13" s="261">
        <f>D13-0.6</f>
        <v>27.4</v>
      </c>
      <c r="D13" s="141">
        <v>28</v>
      </c>
      <c r="E13" s="140">
        <f>D13+0.6</f>
        <v>28.6</v>
      </c>
      <c r="F13" s="261">
        <f>E13+0.7</f>
        <v>29.3</v>
      </c>
      <c r="G13" s="140">
        <f>F13+0.6</f>
        <v>29.9</v>
      </c>
      <c r="H13" s="140">
        <f>G13+0.7</f>
        <v>30.6</v>
      </c>
      <c r="I13" s="150"/>
      <c r="J13" s="148" t="s">
        <v>219</v>
      </c>
      <c r="K13" s="148" t="s">
        <v>220</v>
      </c>
      <c r="L13" s="148" t="s">
        <v>217</v>
      </c>
      <c r="M13" s="166"/>
      <c r="N13" s="166"/>
      <c r="O13" s="275"/>
    </row>
    <row r="14" s="119" customFormat="1" ht="16" customHeight="1" spans="1:15">
      <c r="A14" s="139" t="s">
        <v>175</v>
      </c>
      <c r="B14" s="140">
        <f>C14-0.9</f>
        <v>37.2</v>
      </c>
      <c r="C14" s="261">
        <f>D14-0.9</f>
        <v>38.1</v>
      </c>
      <c r="D14" s="141">
        <v>39</v>
      </c>
      <c r="E14" s="140">
        <f t="shared" ref="E14:H14" si="4">D14+1.1</f>
        <v>40.1</v>
      </c>
      <c r="F14" s="261">
        <f t="shared" si="4"/>
        <v>41.2</v>
      </c>
      <c r="G14" s="140">
        <f t="shared" si="4"/>
        <v>42.3</v>
      </c>
      <c r="H14" s="140">
        <f t="shared" si="4"/>
        <v>43.4</v>
      </c>
      <c r="I14" s="150"/>
      <c r="J14" s="148" t="s">
        <v>207</v>
      </c>
      <c r="K14" s="148" t="s">
        <v>218</v>
      </c>
      <c r="L14" s="148" t="s">
        <v>221</v>
      </c>
      <c r="M14" s="166"/>
      <c r="N14" s="166"/>
      <c r="O14" s="275"/>
    </row>
    <row r="15" s="119" customFormat="1" ht="16" customHeight="1" spans="1:15">
      <c r="A15" s="262" t="s">
        <v>176</v>
      </c>
      <c r="B15" s="263"/>
      <c r="C15" s="263"/>
      <c r="D15" s="263"/>
      <c r="E15" s="263"/>
      <c r="F15" s="263"/>
      <c r="G15" s="263"/>
      <c r="H15" s="264"/>
      <c r="I15" s="150"/>
      <c r="J15" s="277"/>
      <c r="K15" s="278"/>
      <c r="L15" s="278"/>
      <c r="M15" s="278"/>
      <c r="N15" s="278"/>
      <c r="O15" s="279"/>
    </row>
    <row r="16" s="119" customFormat="1" ht="16" customHeight="1" spans="1:15">
      <c r="A16" s="262" t="s">
        <v>177</v>
      </c>
      <c r="B16" s="263"/>
      <c r="C16" s="263"/>
      <c r="D16" s="263"/>
      <c r="E16" s="263"/>
      <c r="F16" s="263"/>
      <c r="G16" s="263"/>
      <c r="H16" s="264"/>
      <c r="I16" s="150"/>
      <c r="J16" s="280" t="s">
        <v>178</v>
      </c>
      <c r="K16" s="281"/>
      <c r="L16" s="281"/>
      <c r="M16" s="281"/>
      <c r="N16" s="281"/>
      <c r="O16" s="282"/>
    </row>
    <row r="17" s="119" customFormat="1" ht="16" customHeight="1" spans="1:15">
      <c r="A17" s="262" t="s">
        <v>179</v>
      </c>
      <c r="B17" s="263"/>
      <c r="C17" s="263"/>
      <c r="D17" s="263"/>
      <c r="E17" s="263"/>
      <c r="F17" s="263"/>
      <c r="G17" s="263"/>
      <c r="H17" s="264"/>
      <c r="I17" s="150"/>
      <c r="J17" s="280" t="s">
        <v>180</v>
      </c>
      <c r="K17" s="281"/>
      <c r="L17" s="281"/>
      <c r="M17" s="281"/>
      <c r="N17" s="281"/>
      <c r="O17" s="282"/>
    </row>
    <row r="18" s="119" customFormat="1" ht="16" customHeight="1" spans="1:15">
      <c r="A18" s="262" t="s">
        <v>181</v>
      </c>
      <c r="B18" s="263"/>
      <c r="C18" s="263"/>
      <c r="D18" s="263"/>
      <c r="E18" s="263"/>
      <c r="F18" s="263"/>
      <c r="G18" s="263"/>
      <c r="H18" s="264"/>
      <c r="I18" s="150"/>
      <c r="J18" s="280"/>
      <c r="K18" s="281"/>
      <c r="L18" s="281"/>
      <c r="M18" s="281"/>
      <c r="N18" s="281"/>
      <c r="O18" s="282"/>
    </row>
    <row r="19" s="119" customFormat="1" ht="16" customHeight="1" spans="1:15">
      <c r="A19" s="262" t="s">
        <v>182</v>
      </c>
      <c r="B19" s="263"/>
      <c r="C19" s="263"/>
      <c r="D19" s="263"/>
      <c r="E19" s="263"/>
      <c r="F19" s="263"/>
      <c r="G19" s="263"/>
      <c r="H19" s="264"/>
      <c r="I19" s="150"/>
      <c r="J19" s="280"/>
      <c r="K19" s="281"/>
      <c r="L19" s="281"/>
      <c r="M19" s="281"/>
      <c r="N19" s="281"/>
      <c r="O19" s="282"/>
    </row>
    <row r="20" s="119" customFormat="1" ht="16" customHeight="1" spans="1:15">
      <c r="A20" s="262" t="s">
        <v>183</v>
      </c>
      <c r="B20" s="263"/>
      <c r="C20" s="263"/>
      <c r="D20" s="263"/>
      <c r="E20" s="263"/>
      <c r="F20" s="263"/>
      <c r="G20" s="263"/>
      <c r="H20" s="264"/>
      <c r="I20" s="150"/>
      <c r="J20" s="280"/>
      <c r="K20" s="281"/>
      <c r="L20" s="281"/>
      <c r="M20" s="281"/>
      <c r="N20" s="281"/>
      <c r="O20" s="282"/>
    </row>
    <row r="21" s="119" customFormat="1" ht="16" customHeight="1" spans="1:15">
      <c r="A21" s="262" t="s">
        <v>184</v>
      </c>
      <c r="B21" s="263"/>
      <c r="C21" s="263"/>
      <c r="D21" s="263"/>
      <c r="E21" s="263"/>
      <c r="F21" s="263"/>
      <c r="G21" s="263"/>
      <c r="H21" s="264"/>
      <c r="I21" s="150"/>
      <c r="J21" s="280"/>
      <c r="K21" s="281"/>
      <c r="L21" s="281"/>
      <c r="M21" s="281"/>
      <c r="N21" s="281"/>
      <c r="O21" s="282"/>
    </row>
    <row r="22" s="119" customFormat="1" ht="16" customHeight="1" spans="1:15">
      <c r="A22" s="265"/>
      <c r="B22" s="266"/>
      <c r="C22" s="266"/>
      <c r="D22" s="267"/>
      <c r="E22" s="266"/>
      <c r="F22" s="266"/>
      <c r="G22" s="266"/>
      <c r="H22" s="266"/>
      <c r="I22" s="283"/>
      <c r="J22" s="284"/>
      <c r="K22" s="284"/>
      <c r="L22" s="285"/>
      <c r="M22" s="284"/>
      <c r="N22" s="284"/>
      <c r="O22" s="286"/>
    </row>
    <row r="23" s="119" customFormat="1" ht="14.25" spans="1:15">
      <c r="A23" s="154" t="s">
        <v>185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</row>
    <row r="24" s="119" customFormat="1" ht="14.25" spans="1:15">
      <c r="A24" s="119" t="s">
        <v>222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s="119" customFormat="1" ht="14.25" spans="1:14">
      <c r="A25" s="155"/>
      <c r="B25" s="155"/>
      <c r="C25" s="155"/>
      <c r="D25" s="155"/>
      <c r="E25" s="155"/>
      <c r="F25" s="155"/>
      <c r="G25" s="155"/>
      <c r="H25" s="155"/>
      <c r="I25" s="155"/>
      <c r="J25" s="154" t="s">
        <v>223</v>
      </c>
      <c r="K25" s="287"/>
      <c r="L25" s="154" t="s">
        <v>188</v>
      </c>
      <c r="M25" s="154"/>
      <c r="N25" s="154" t="s">
        <v>189</v>
      </c>
    </row>
  </sheetData>
  <mergeCells count="21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A6" sqref="A6:A18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6"/>
      <c r="L1" s="156"/>
      <c r="M1" s="156"/>
      <c r="N1" s="156"/>
      <c r="O1" s="156"/>
      <c r="P1" s="156"/>
      <c r="Q1" s="156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224</v>
      </c>
      <c r="F2" s="124"/>
      <c r="G2" s="124"/>
      <c r="H2" s="126"/>
      <c r="I2" s="126"/>
      <c r="J2" s="157" t="s">
        <v>57</v>
      </c>
      <c r="K2" s="158" t="s">
        <v>225</v>
      </c>
      <c r="L2" s="158"/>
      <c r="M2" s="158"/>
      <c r="N2" s="158"/>
      <c r="O2" s="159"/>
      <c r="P2" s="159"/>
      <c r="Q2" s="170"/>
    </row>
    <row r="3" s="119" customFormat="1" ht="29.1" customHeight="1" spans="1:17">
      <c r="A3" s="127" t="s">
        <v>148</v>
      </c>
      <c r="B3" s="128" t="s">
        <v>226</v>
      </c>
      <c r="C3" s="129"/>
      <c r="D3" s="129"/>
      <c r="E3" s="129"/>
      <c r="F3" s="129"/>
      <c r="G3" s="129"/>
      <c r="H3" s="130"/>
      <c r="I3" s="146"/>
      <c r="J3" s="160" t="s">
        <v>150</v>
      </c>
      <c r="K3" s="161"/>
      <c r="L3" s="161"/>
      <c r="M3" s="161"/>
      <c r="N3" s="161"/>
      <c r="O3" s="162"/>
      <c r="P3" s="162"/>
      <c r="Q3" s="171"/>
    </row>
    <row r="4" s="119" customFormat="1" ht="29.1" customHeight="1" spans="1:17">
      <c r="A4" s="131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46"/>
      <c r="J4" s="163"/>
      <c r="K4" s="132" t="s">
        <v>110</v>
      </c>
      <c r="L4" s="133" t="s">
        <v>111</v>
      </c>
      <c r="M4" s="134" t="s">
        <v>112</v>
      </c>
      <c r="N4" s="133" t="s">
        <v>113</v>
      </c>
      <c r="O4" s="133" t="s">
        <v>114</v>
      </c>
      <c r="P4" s="133" t="s">
        <v>115</v>
      </c>
      <c r="Q4" s="133" t="s">
        <v>116</v>
      </c>
    </row>
    <row r="5" s="119" customFormat="1" ht="29.1" customHeight="1" spans="1:17">
      <c r="A5" s="135"/>
      <c r="B5" s="136" t="s">
        <v>151</v>
      </c>
      <c r="C5" s="137" t="s">
        <v>152</v>
      </c>
      <c r="D5" s="138" t="s">
        <v>153</v>
      </c>
      <c r="E5" s="137" t="s">
        <v>154</v>
      </c>
      <c r="F5" s="137" t="s">
        <v>155</v>
      </c>
      <c r="G5" s="137" t="s">
        <v>156</v>
      </c>
      <c r="H5" s="137" t="s">
        <v>157</v>
      </c>
      <c r="I5" s="146"/>
      <c r="J5" s="163"/>
      <c r="K5" s="164" t="s">
        <v>227</v>
      </c>
      <c r="L5" s="164" t="s">
        <v>228</v>
      </c>
      <c r="M5" s="164" t="s">
        <v>229</v>
      </c>
      <c r="N5" s="164" t="s">
        <v>230</v>
      </c>
      <c r="O5" s="164" t="s">
        <v>231</v>
      </c>
      <c r="P5" s="164" t="s">
        <v>232</v>
      </c>
      <c r="Q5" s="164" t="s">
        <v>233</v>
      </c>
    </row>
    <row r="6" s="119" customFormat="1" ht="29.1" customHeight="1" spans="1:17">
      <c r="A6" s="139" t="s">
        <v>160</v>
      </c>
      <c r="B6" s="140">
        <f>C6-2.1</f>
        <v>92.8</v>
      </c>
      <c r="C6" s="140">
        <f>D6-2.1</f>
        <v>94.9</v>
      </c>
      <c r="D6" s="141">
        <v>97</v>
      </c>
      <c r="E6" s="140">
        <f t="shared" ref="E6:H6" si="0">D6+2.1</f>
        <v>99.1</v>
      </c>
      <c r="F6" s="140">
        <f t="shared" si="0"/>
        <v>101.2</v>
      </c>
      <c r="G6" s="140">
        <f t="shared" si="0"/>
        <v>103.3</v>
      </c>
      <c r="H6" s="140">
        <f t="shared" si="0"/>
        <v>105.4</v>
      </c>
      <c r="I6" s="146"/>
      <c r="J6" s="139" t="s">
        <v>160</v>
      </c>
      <c r="K6" s="166" t="s">
        <v>234</v>
      </c>
      <c r="L6" s="165">
        <f t="shared" ref="L6:P6" si="1">-0.5-1</f>
        <v>-1.5</v>
      </c>
      <c r="M6" s="166" t="s">
        <v>234</v>
      </c>
      <c r="N6" s="165">
        <f t="shared" si="1"/>
        <v>-1.5</v>
      </c>
      <c r="O6" s="166" t="s">
        <v>234</v>
      </c>
      <c r="P6" s="165">
        <f t="shared" si="1"/>
        <v>-1.5</v>
      </c>
      <c r="Q6" s="166"/>
    </row>
    <row r="7" s="119" customFormat="1" ht="29.1" customHeight="1" spans="1:17">
      <c r="A7" s="139" t="s">
        <v>163</v>
      </c>
      <c r="B7" s="140">
        <f>C7-1.5</f>
        <v>65</v>
      </c>
      <c r="C7" s="140">
        <f>D7-1.5</f>
        <v>66.5</v>
      </c>
      <c r="D7" s="141">
        <v>68</v>
      </c>
      <c r="E7" s="140">
        <f t="shared" ref="E7:H7" si="2">D7+1.5</f>
        <v>69.5</v>
      </c>
      <c r="F7" s="140">
        <f t="shared" si="2"/>
        <v>71</v>
      </c>
      <c r="G7" s="140">
        <f t="shared" si="2"/>
        <v>72.5</v>
      </c>
      <c r="H7" s="140">
        <f t="shared" si="2"/>
        <v>74</v>
      </c>
      <c r="I7" s="146"/>
      <c r="J7" s="139" t="s">
        <v>163</v>
      </c>
      <c r="K7" s="166" t="s">
        <v>235</v>
      </c>
      <c r="L7" s="165" t="s">
        <v>236</v>
      </c>
      <c r="M7" s="166" t="s">
        <v>235</v>
      </c>
      <c r="N7" s="165" t="s">
        <v>236</v>
      </c>
      <c r="O7" s="166" t="s">
        <v>235</v>
      </c>
      <c r="P7" s="165" t="s">
        <v>236</v>
      </c>
      <c r="Q7" s="166"/>
    </row>
    <row r="8" s="119" customFormat="1" ht="29.1" customHeight="1" spans="1:17">
      <c r="A8" s="139" t="s">
        <v>165</v>
      </c>
      <c r="B8" s="140">
        <f>C8-4</f>
        <v>66</v>
      </c>
      <c r="C8" s="140">
        <f>D8-4</f>
        <v>70</v>
      </c>
      <c r="D8" s="141" t="s">
        <v>166</v>
      </c>
      <c r="E8" s="140">
        <f t="shared" ref="E8:E10" si="3">D8+4</f>
        <v>78</v>
      </c>
      <c r="F8" s="140">
        <f>E8+5</f>
        <v>83</v>
      </c>
      <c r="G8" s="140">
        <f>F8+6</f>
        <v>89</v>
      </c>
      <c r="H8" s="140">
        <f>G8+6</f>
        <v>95</v>
      </c>
      <c r="I8" s="146"/>
      <c r="J8" s="139" t="s">
        <v>165</v>
      </c>
      <c r="K8" s="148" t="s">
        <v>237</v>
      </c>
      <c r="L8" s="167" t="s">
        <v>238</v>
      </c>
      <c r="M8" s="148" t="s">
        <v>237</v>
      </c>
      <c r="N8" s="167" t="s">
        <v>238</v>
      </c>
      <c r="O8" s="148" t="s">
        <v>237</v>
      </c>
      <c r="P8" s="167" t="s">
        <v>236</v>
      </c>
      <c r="Q8" s="148"/>
    </row>
    <row r="9" s="119" customFormat="1" ht="29.1" customHeight="1" spans="1:17">
      <c r="A9" s="139" t="s">
        <v>239</v>
      </c>
      <c r="B9" s="140">
        <f>C9-4</f>
        <v>74</v>
      </c>
      <c r="C9" s="140">
        <f>D9-4</f>
        <v>78</v>
      </c>
      <c r="D9" s="141" t="s">
        <v>240</v>
      </c>
      <c r="E9" s="140">
        <f t="shared" si="3"/>
        <v>86</v>
      </c>
      <c r="F9" s="140">
        <f>E9+5</f>
        <v>91</v>
      </c>
      <c r="G9" s="140">
        <f>F9+6</f>
        <v>97</v>
      </c>
      <c r="H9" s="140">
        <f>G9+6</f>
        <v>103</v>
      </c>
      <c r="I9" s="146"/>
      <c r="J9" s="139" t="s">
        <v>239</v>
      </c>
      <c r="K9" s="148" t="s">
        <v>241</v>
      </c>
      <c r="L9" s="166" t="s">
        <v>235</v>
      </c>
      <c r="M9" s="148" t="s">
        <v>241</v>
      </c>
      <c r="N9" s="166" t="s">
        <v>235</v>
      </c>
      <c r="O9" s="148" t="s">
        <v>241</v>
      </c>
      <c r="P9" s="166" t="s">
        <v>235</v>
      </c>
      <c r="Q9" s="166"/>
    </row>
    <row r="10" s="119" customFormat="1" ht="29.1" customHeight="1" spans="1:17">
      <c r="A10" s="139" t="s">
        <v>167</v>
      </c>
      <c r="B10" s="140">
        <f>C10-3.6</f>
        <v>90.8</v>
      </c>
      <c r="C10" s="140">
        <f>D10-3.6</f>
        <v>94.4</v>
      </c>
      <c r="D10" s="141" t="s">
        <v>168</v>
      </c>
      <c r="E10" s="140">
        <f t="shared" si="3"/>
        <v>102</v>
      </c>
      <c r="F10" s="140">
        <f t="shared" ref="F10:H10" si="4">E10+4</f>
        <v>106</v>
      </c>
      <c r="G10" s="140">
        <f t="shared" si="4"/>
        <v>110</v>
      </c>
      <c r="H10" s="140">
        <f t="shared" si="4"/>
        <v>114</v>
      </c>
      <c r="I10" s="146"/>
      <c r="J10" s="139" t="s">
        <v>167</v>
      </c>
      <c r="K10" s="166" t="s">
        <v>242</v>
      </c>
      <c r="L10" s="167" t="s">
        <v>238</v>
      </c>
      <c r="M10" s="166" t="s">
        <v>242</v>
      </c>
      <c r="N10" s="167" t="s">
        <v>238</v>
      </c>
      <c r="O10" s="166" t="s">
        <v>242</v>
      </c>
      <c r="P10" s="167" t="s">
        <v>238</v>
      </c>
      <c r="Q10" s="148"/>
    </row>
    <row r="11" s="119" customFormat="1" ht="29.1" customHeight="1" spans="1:17">
      <c r="A11" s="139" t="s">
        <v>169</v>
      </c>
      <c r="B11" s="140">
        <f>C11-2.3/2</f>
        <v>26.7</v>
      </c>
      <c r="C11" s="140">
        <f>D11-2.3/2</f>
        <v>27.85</v>
      </c>
      <c r="D11" s="141">
        <v>29</v>
      </c>
      <c r="E11" s="140">
        <f t="shared" ref="E11:H11" si="5">D11+2.6/2</f>
        <v>30.3</v>
      </c>
      <c r="F11" s="140">
        <f t="shared" si="5"/>
        <v>31.6</v>
      </c>
      <c r="G11" s="140">
        <f t="shared" si="5"/>
        <v>32.9</v>
      </c>
      <c r="H11" s="140">
        <f t="shared" si="5"/>
        <v>34.2</v>
      </c>
      <c r="I11" s="146"/>
      <c r="J11" s="139" t="s">
        <v>169</v>
      </c>
      <c r="K11" s="148" t="s">
        <v>243</v>
      </c>
      <c r="L11" s="167" t="s">
        <v>244</v>
      </c>
      <c r="M11" s="148" t="s">
        <v>243</v>
      </c>
      <c r="N11" s="167" t="s">
        <v>244</v>
      </c>
      <c r="O11" s="148" t="s">
        <v>243</v>
      </c>
      <c r="P11" s="167" t="s">
        <v>244</v>
      </c>
      <c r="Q11" s="148"/>
    </row>
    <row r="12" s="119" customFormat="1" ht="29.1" customHeight="1" spans="1:17">
      <c r="A12" s="139" t="s">
        <v>172</v>
      </c>
      <c r="B12" s="140">
        <f>C12-0.7</f>
        <v>20.1</v>
      </c>
      <c r="C12" s="140">
        <f>D12-0.7</f>
        <v>20.8</v>
      </c>
      <c r="D12" s="141">
        <v>21.5</v>
      </c>
      <c r="E12" s="140">
        <f>D12+0.7</f>
        <v>22.2</v>
      </c>
      <c r="F12" s="140">
        <f>E12+0.7</f>
        <v>22.9</v>
      </c>
      <c r="G12" s="140">
        <f>F12+0.9</f>
        <v>23.8</v>
      </c>
      <c r="H12" s="140">
        <f>G12+0.9</f>
        <v>24.7</v>
      </c>
      <c r="I12" s="146"/>
      <c r="J12" s="139" t="s">
        <v>172</v>
      </c>
      <c r="K12" s="148" t="s">
        <v>245</v>
      </c>
      <c r="L12" s="167" t="s">
        <v>246</v>
      </c>
      <c r="M12" s="148" t="s">
        <v>245</v>
      </c>
      <c r="N12" s="167" t="s">
        <v>246</v>
      </c>
      <c r="O12" s="148" t="s">
        <v>245</v>
      </c>
      <c r="P12" s="167" t="s">
        <v>246</v>
      </c>
      <c r="Q12" s="148"/>
    </row>
    <row r="13" s="119" customFormat="1" ht="29.1" customHeight="1" spans="1:17">
      <c r="A13" s="139" t="s">
        <v>247</v>
      </c>
      <c r="B13" s="140">
        <f>C13-0.5</f>
        <v>17.5</v>
      </c>
      <c r="C13" s="140">
        <f>D13-0.5</f>
        <v>18</v>
      </c>
      <c r="D13" s="141">
        <v>18.5</v>
      </c>
      <c r="E13" s="140">
        <f>D13+0.5</f>
        <v>19</v>
      </c>
      <c r="F13" s="140">
        <f>E13+0.5</f>
        <v>19.5</v>
      </c>
      <c r="G13" s="140">
        <f>F13+0.7</f>
        <v>20.2</v>
      </c>
      <c r="H13" s="140">
        <f t="shared" ref="H13:H15" si="6">G13+0.7</f>
        <v>20.9</v>
      </c>
      <c r="I13" s="146"/>
      <c r="J13" s="139" t="s">
        <v>247</v>
      </c>
      <c r="K13" s="166" t="s">
        <v>235</v>
      </c>
      <c r="L13" s="167" t="s">
        <v>248</v>
      </c>
      <c r="M13" s="166" t="s">
        <v>235</v>
      </c>
      <c r="N13" s="167" t="s">
        <v>248</v>
      </c>
      <c r="O13" s="166" t="s">
        <v>235</v>
      </c>
      <c r="P13" s="167" t="s">
        <v>248</v>
      </c>
      <c r="Q13" s="148"/>
    </row>
    <row r="14" s="119" customFormat="1" ht="29.1" customHeight="1" spans="1:17">
      <c r="A14" s="139" t="s">
        <v>173</v>
      </c>
      <c r="B14" s="140">
        <f>C14-0.5</f>
        <v>13</v>
      </c>
      <c r="C14" s="140">
        <f>D14-0.5</f>
        <v>13.5</v>
      </c>
      <c r="D14" s="141">
        <v>14</v>
      </c>
      <c r="E14" s="140">
        <f>D14+0.5</f>
        <v>14.5</v>
      </c>
      <c r="F14" s="140">
        <f>E14+0.5</f>
        <v>15</v>
      </c>
      <c r="G14" s="140">
        <f>F14+0.7</f>
        <v>15.7</v>
      </c>
      <c r="H14" s="140">
        <f t="shared" si="6"/>
        <v>16.4</v>
      </c>
      <c r="I14" s="146"/>
      <c r="J14" s="139" t="s">
        <v>173</v>
      </c>
      <c r="K14" s="148" t="s">
        <v>249</v>
      </c>
      <c r="L14" s="167" t="s">
        <v>250</v>
      </c>
      <c r="M14" s="148" t="s">
        <v>249</v>
      </c>
      <c r="N14" s="167" t="s">
        <v>250</v>
      </c>
      <c r="O14" s="148" t="s">
        <v>249</v>
      </c>
      <c r="P14" s="167" t="s">
        <v>250</v>
      </c>
      <c r="Q14" s="148"/>
    </row>
    <row r="15" s="119" customFormat="1" ht="29.1" customHeight="1" spans="1:17">
      <c r="A15" s="139" t="s">
        <v>174</v>
      </c>
      <c r="B15" s="140">
        <f>C15-0.7</f>
        <v>26.7</v>
      </c>
      <c r="C15" s="140">
        <f>D15-0.6</f>
        <v>27.4</v>
      </c>
      <c r="D15" s="141">
        <v>28</v>
      </c>
      <c r="E15" s="140">
        <f>D15+0.6</f>
        <v>28.6</v>
      </c>
      <c r="F15" s="140">
        <f>E15+0.7</f>
        <v>29.3</v>
      </c>
      <c r="G15" s="140">
        <f>F15+0.6</f>
        <v>29.9</v>
      </c>
      <c r="H15" s="140">
        <f t="shared" si="6"/>
        <v>30.6</v>
      </c>
      <c r="I15" s="146"/>
      <c r="J15" s="139" t="s">
        <v>174</v>
      </c>
      <c r="K15" s="166" t="s">
        <v>235</v>
      </c>
      <c r="L15" s="166" t="s">
        <v>235</v>
      </c>
      <c r="M15" s="166" t="s">
        <v>235</v>
      </c>
      <c r="N15" s="166" t="s">
        <v>235</v>
      </c>
      <c r="O15" s="166" t="s">
        <v>235</v>
      </c>
      <c r="P15" s="166" t="s">
        <v>235</v>
      </c>
      <c r="Q15" s="148"/>
    </row>
    <row r="16" s="119" customFormat="1" ht="29.1" customHeight="1" spans="1:17">
      <c r="A16" s="139" t="s">
        <v>175</v>
      </c>
      <c r="B16" s="140">
        <f>C16-0.9</f>
        <v>37.2</v>
      </c>
      <c r="C16" s="140">
        <f>D16-0.9</f>
        <v>38.1</v>
      </c>
      <c r="D16" s="141">
        <v>39</v>
      </c>
      <c r="E16" s="140">
        <f t="shared" ref="E16:H16" si="7">D16+1.1</f>
        <v>40.1</v>
      </c>
      <c r="F16" s="140">
        <f t="shared" si="7"/>
        <v>41.2</v>
      </c>
      <c r="G16" s="140">
        <f t="shared" si="7"/>
        <v>42.3</v>
      </c>
      <c r="H16" s="140">
        <f t="shared" si="7"/>
        <v>43.4</v>
      </c>
      <c r="I16" s="146"/>
      <c r="J16" s="139" t="s">
        <v>175</v>
      </c>
      <c r="K16" s="166" t="s">
        <v>235</v>
      </c>
      <c r="L16" s="166" t="s">
        <v>235</v>
      </c>
      <c r="M16" s="166" t="s">
        <v>235</v>
      </c>
      <c r="N16" s="166" t="s">
        <v>235</v>
      </c>
      <c r="O16" s="166" t="s">
        <v>235</v>
      </c>
      <c r="P16" s="166" t="s">
        <v>235</v>
      </c>
      <c r="Q16" s="148"/>
    </row>
    <row r="17" s="119" customFormat="1" ht="29.1" customHeight="1" spans="1:17">
      <c r="A17" s="139" t="s">
        <v>251</v>
      </c>
      <c r="B17" s="140">
        <f>D17-0.5</f>
        <v>13.5</v>
      </c>
      <c r="C17" s="140">
        <f t="shared" ref="C17:H17" si="8">B17</f>
        <v>13.5</v>
      </c>
      <c r="D17" s="141">
        <v>14</v>
      </c>
      <c r="E17" s="140">
        <f t="shared" si="8"/>
        <v>14</v>
      </c>
      <c r="F17" s="140">
        <f>D17+1.5</f>
        <v>15.5</v>
      </c>
      <c r="G17" s="140">
        <f t="shared" si="8"/>
        <v>15.5</v>
      </c>
      <c r="H17" s="140">
        <f t="shared" si="8"/>
        <v>15.5</v>
      </c>
      <c r="I17" s="146"/>
      <c r="J17" s="139" t="s">
        <v>251</v>
      </c>
      <c r="K17" s="148" t="s">
        <v>252</v>
      </c>
      <c r="L17" s="167" t="s">
        <v>253</v>
      </c>
      <c r="M17" s="148" t="s">
        <v>252</v>
      </c>
      <c r="N17" s="167" t="s">
        <v>253</v>
      </c>
      <c r="O17" s="148" t="s">
        <v>252</v>
      </c>
      <c r="P17" s="167" t="s">
        <v>253</v>
      </c>
      <c r="Q17" s="148"/>
    </row>
    <row r="18" s="119" customFormat="1" ht="29.1" customHeight="1" spans="1:17">
      <c r="A18" s="139" t="s">
        <v>254</v>
      </c>
      <c r="B18" s="140">
        <f>D18-0.5</f>
        <v>14.5</v>
      </c>
      <c r="C18" s="140">
        <f t="shared" ref="C18:H18" si="9">B18</f>
        <v>14.5</v>
      </c>
      <c r="D18" s="141">
        <v>15</v>
      </c>
      <c r="E18" s="140">
        <f t="shared" si="9"/>
        <v>15</v>
      </c>
      <c r="F18" s="140">
        <f>D18+1.5</f>
        <v>16.5</v>
      </c>
      <c r="G18" s="140">
        <f t="shared" si="9"/>
        <v>16.5</v>
      </c>
      <c r="H18" s="140">
        <f t="shared" si="9"/>
        <v>16.5</v>
      </c>
      <c r="I18" s="146"/>
      <c r="J18" s="139" t="s">
        <v>254</v>
      </c>
      <c r="K18" s="148" t="s">
        <v>234</v>
      </c>
      <c r="L18" s="167" t="s">
        <v>255</v>
      </c>
      <c r="M18" s="148" t="s">
        <v>234</v>
      </c>
      <c r="N18" s="167" t="s">
        <v>255</v>
      </c>
      <c r="O18" s="148" t="s">
        <v>234</v>
      </c>
      <c r="P18" s="167" t="s">
        <v>255</v>
      </c>
      <c r="Q18" s="148"/>
    </row>
    <row r="19" s="119" customFormat="1" ht="29.1" customHeight="1" spans="1:17">
      <c r="A19" s="142"/>
      <c r="B19" s="143"/>
      <c r="C19" s="144"/>
      <c r="D19" s="145"/>
      <c r="E19" s="144"/>
      <c r="F19" s="144"/>
      <c r="G19" s="144"/>
      <c r="H19" s="146"/>
      <c r="I19" s="146"/>
      <c r="J19" s="148"/>
      <c r="K19" s="148"/>
      <c r="L19" s="148"/>
      <c r="M19" s="148"/>
      <c r="N19" s="167"/>
      <c r="O19" s="148"/>
      <c r="P19" s="148"/>
      <c r="Q19" s="148"/>
    </row>
    <row r="20" s="119" customFormat="1" ht="29.1" customHeight="1" spans="1:17">
      <c r="A20" s="147"/>
      <c r="B20" s="148"/>
      <c r="C20" s="149"/>
      <c r="D20" s="149"/>
      <c r="E20" s="149"/>
      <c r="F20" s="149"/>
      <c r="G20" s="148"/>
      <c r="H20" s="146"/>
      <c r="I20" s="146"/>
      <c r="J20" s="148"/>
      <c r="K20" s="148"/>
      <c r="L20" s="148"/>
      <c r="M20" s="148"/>
      <c r="N20" s="148"/>
      <c r="O20" s="148"/>
      <c r="P20" s="148"/>
      <c r="Q20" s="148"/>
    </row>
    <row r="21" s="119" customFormat="1" ht="29.1" customHeight="1" spans="1:17">
      <c r="A21" s="150"/>
      <c r="B21" s="151"/>
      <c r="C21" s="152"/>
      <c r="D21" s="152"/>
      <c r="E21" s="153"/>
      <c r="F21" s="153"/>
      <c r="G21" s="151"/>
      <c r="H21" s="146"/>
      <c r="I21" s="146"/>
      <c r="J21" s="151"/>
      <c r="K21" s="151"/>
      <c r="L21" s="148"/>
      <c r="M21" s="151"/>
      <c r="N21" s="151"/>
      <c r="O21" s="151"/>
      <c r="P21" s="151"/>
      <c r="Q21" s="151"/>
    </row>
    <row r="22" s="119" customFormat="1" ht="14.25" spans="1:17">
      <c r="A22" s="154" t="s">
        <v>185</v>
      </c>
      <c r="D22" s="155"/>
      <c r="E22" s="155"/>
      <c r="F22" s="155"/>
      <c r="G22" s="155"/>
      <c r="H22" s="155"/>
      <c r="I22" s="155"/>
      <c r="J22" s="155"/>
      <c r="K22" s="168"/>
      <c r="L22" s="168"/>
      <c r="M22" s="168"/>
      <c r="N22" s="168"/>
      <c r="O22" s="168"/>
      <c r="P22" s="168"/>
      <c r="Q22" s="168"/>
    </row>
    <row r="23" s="119" customFormat="1" ht="14.25" spans="1:17">
      <c r="A23" s="119" t="s">
        <v>186</v>
      </c>
      <c r="B23" s="155"/>
      <c r="C23" s="155"/>
      <c r="D23" s="155"/>
      <c r="E23" s="155"/>
      <c r="F23" s="155"/>
      <c r="G23" s="155"/>
      <c r="H23" s="155"/>
      <c r="I23" s="155"/>
      <c r="J23" s="154" t="s">
        <v>256</v>
      </c>
      <c r="K23" s="169"/>
      <c r="L23" s="169" t="s">
        <v>257</v>
      </c>
      <c r="M23" s="169"/>
      <c r="N23" s="169" t="s">
        <v>258</v>
      </c>
      <c r="O23" s="169"/>
      <c r="P23" s="169"/>
      <c r="Q23" s="120"/>
    </row>
    <row r="24" s="119" customFormat="1" customHeight="1" spans="1:17">
      <c r="A24" s="155"/>
      <c r="K24" s="120"/>
      <c r="L24" s="120"/>
      <c r="M24" s="120"/>
      <c r="N24" s="120"/>
      <c r="O24" s="120"/>
      <c r="P24" s="120"/>
      <c r="Q24" s="120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J2" sqref="J2:K2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259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260</v>
      </c>
      <c r="G2" s="181" t="s">
        <v>224</v>
      </c>
      <c r="H2" s="181"/>
      <c r="I2" s="211" t="s">
        <v>57</v>
      </c>
      <c r="J2" s="181" t="s">
        <v>261</v>
      </c>
      <c r="K2" s="235"/>
    </row>
    <row r="3" s="172" customFormat="1" ht="27" customHeight="1" spans="1:11">
      <c r="A3" s="182" t="s">
        <v>75</v>
      </c>
      <c r="B3" s="183">
        <v>1574</v>
      </c>
      <c r="C3" s="183"/>
      <c r="D3" s="184" t="s">
        <v>262</v>
      </c>
      <c r="E3" s="185" t="s">
        <v>263</v>
      </c>
      <c r="F3" s="186"/>
      <c r="G3" s="186"/>
      <c r="H3" s="187" t="s">
        <v>264</v>
      </c>
      <c r="I3" s="187"/>
      <c r="J3" s="187"/>
      <c r="K3" s="236"/>
    </row>
    <row r="4" s="172" customFormat="1" spans="1:11">
      <c r="A4" s="188" t="s">
        <v>72</v>
      </c>
      <c r="B4" s="189">
        <v>2</v>
      </c>
      <c r="C4" s="189">
        <v>6</v>
      </c>
      <c r="D4" s="190" t="s">
        <v>265</v>
      </c>
      <c r="E4" s="191" t="s">
        <v>266</v>
      </c>
      <c r="F4" s="191"/>
      <c r="G4" s="191"/>
      <c r="H4" s="190" t="s">
        <v>267</v>
      </c>
      <c r="I4" s="190"/>
      <c r="J4" s="204" t="s">
        <v>66</v>
      </c>
      <c r="K4" s="237" t="s">
        <v>67</v>
      </c>
    </row>
    <row r="5" s="172" customFormat="1" spans="1:11">
      <c r="A5" s="188" t="s">
        <v>268</v>
      </c>
      <c r="B5" s="183">
        <v>1</v>
      </c>
      <c r="C5" s="183"/>
      <c r="D5" s="184" t="s">
        <v>269</v>
      </c>
      <c r="E5" s="184" t="s">
        <v>270</v>
      </c>
      <c r="F5" s="184" t="s">
        <v>271</v>
      </c>
      <c r="G5" s="184" t="s">
        <v>272</v>
      </c>
      <c r="H5" s="190" t="s">
        <v>273</v>
      </c>
      <c r="I5" s="190"/>
      <c r="J5" s="204" t="s">
        <v>66</v>
      </c>
      <c r="K5" s="237" t="s">
        <v>67</v>
      </c>
    </row>
    <row r="6" s="172" customFormat="1" ht="15" spans="1:11">
      <c r="A6" s="192" t="s">
        <v>274</v>
      </c>
      <c r="B6" s="193">
        <v>128</v>
      </c>
      <c r="C6" s="193"/>
      <c r="D6" s="194" t="s">
        <v>275</v>
      </c>
      <c r="E6" s="195"/>
      <c r="F6" s="196">
        <v>1010</v>
      </c>
      <c r="G6" s="194"/>
      <c r="H6" s="197" t="s">
        <v>276</v>
      </c>
      <c r="I6" s="197"/>
      <c r="J6" s="196" t="s">
        <v>66</v>
      </c>
      <c r="K6" s="238" t="s">
        <v>67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277</v>
      </c>
      <c r="B8" s="180" t="s">
        <v>278</v>
      </c>
      <c r="C8" s="180" t="s">
        <v>279</v>
      </c>
      <c r="D8" s="180" t="s">
        <v>280</v>
      </c>
      <c r="E8" s="180" t="s">
        <v>281</v>
      </c>
      <c r="F8" s="180" t="s">
        <v>282</v>
      </c>
      <c r="G8" s="202" t="s">
        <v>283</v>
      </c>
      <c r="H8" s="203"/>
      <c r="I8" s="203"/>
      <c r="J8" s="203"/>
      <c r="K8" s="239"/>
    </row>
    <row r="9" s="172" customFormat="1" spans="1:11">
      <c r="A9" s="188" t="s">
        <v>284</v>
      </c>
      <c r="B9" s="190"/>
      <c r="C9" s="204" t="s">
        <v>66</v>
      </c>
      <c r="D9" s="204" t="s">
        <v>67</v>
      </c>
      <c r="E9" s="184" t="s">
        <v>285</v>
      </c>
      <c r="F9" s="205" t="s">
        <v>286</v>
      </c>
      <c r="G9" s="206"/>
      <c r="H9" s="207"/>
      <c r="I9" s="207"/>
      <c r="J9" s="207"/>
      <c r="K9" s="240"/>
    </row>
    <row r="10" s="172" customFormat="1" spans="1:11">
      <c r="A10" s="188" t="s">
        <v>287</v>
      </c>
      <c r="B10" s="190"/>
      <c r="C10" s="204" t="s">
        <v>66</v>
      </c>
      <c r="D10" s="204" t="s">
        <v>67</v>
      </c>
      <c r="E10" s="184" t="s">
        <v>288</v>
      </c>
      <c r="F10" s="205" t="s">
        <v>289</v>
      </c>
      <c r="G10" s="206" t="s">
        <v>290</v>
      </c>
      <c r="H10" s="207"/>
      <c r="I10" s="207"/>
      <c r="J10" s="207"/>
      <c r="K10" s="240"/>
    </row>
    <row r="11" s="172" customFormat="1" spans="1:11">
      <c r="A11" s="208" t="s">
        <v>193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41"/>
    </row>
    <row r="12" s="172" customFormat="1" spans="1:11">
      <c r="A12" s="182" t="s">
        <v>88</v>
      </c>
      <c r="B12" s="204" t="s">
        <v>84</v>
      </c>
      <c r="C12" s="204" t="s">
        <v>85</v>
      </c>
      <c r="D12" s="205"/>
      <c r="E12" s="184" t="s">
        <v>86</v>
      </c>
      <c r="F12" s="204" t="s">
        <v>84</v>
      </c>
      <c r="G12" s="204" t="s">
        <v>85</v>
      </c>
      <c r="H12" s="204"/>
      <c r="I12" s="184" t="s">
        <v>291</v>
      </c>
      <c r="J12" s="204" t="s">
        <v>84</v>
      </c>
      <c r="K12" s="237" t="s">
        <v>85</v>
      </c>
    </row>
    <row r="13" s="172" customFormat="1" spans="1:11">
      <c r="A13" s="182" t="s">
        <v>91</v>
      </c>
      <c r="B13" s="204" t="s">
        <v>84</v>
      </c>
      <c r="C13" s="204" t="s">
        <v>85</v>
      </c>
      <c r="D13" s="205"/>
      <c r="E13" s="184" t="s">
        <v>96</v>
      </c>
      <c r="F13" s="204" t="s">
        <v>84</v>
      </c>
      <c r="G13" s="204" t="s">
        <v>85</v>
      </c>
      <c r="H13" s="204"/>
      <c r="I13" s="184" t="s">
        <v>292</v>
      </c>
      <c r="J13" s="204" t="s">
        <v>84</v>
      </c>
      <c r="K13" s="237" t="s">
        <v>85</v>
      </c>
    </row>
    <row r="14" s="172" customFormat="1" ht="15" spans="1:11">
      <c r="A14" s="192" t="s">
        <v>293</v>
      </c>
      <c r="B14" s="196" t="s">
        <v>84</v>
      </c>
      <c r="C14" s="196" t="s">
        <v>85</v>
      </c>
      <c r="D14" s="195"/>
      <c r="E14" s="194" t="s">
        <v>294</v>
      </c>
      <c r="F14" s="196" t="s">
        <v>84</v>
      </c>
      <c r="G14" s="196" t="s">
        <v>85</v>
      </c>
      <c r="H14" s="196"/>
      <c r="I14" s="194" t="s">
        <v>295</v>
      </c>
      <c r="J14" s="196" t="s">
        <v>84</v>
      </c>
      <c r="K14" s="238" t="s">
        <v>85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296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2"/>
    </row>
    <row r="17" s="172" customFormat="1" spans="1:11">
      <c r="A17" s="188" t="s">
        <v>297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3"/>
    </row>
    <row r="18" s="172" customFormat="1" spans="1:11">
      <c r="A18" s="188" t="s">
        <v>298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3"/>
    </row>
    <row r="19" s="172" customFormat="1" spans="1:11">
      <c r="A19" s="212" t="s">
        <v>299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7"/>
    </row>
    <row r="20" spans="1:11">
      <c r="A20" s="172" t="s">
        <v>300</v>
      </c>
      <c r="K20" s="252"/>
    </row>
    <row r="21" s="172" customFormat="1" spans="1:11">
      <c r="A21" s="213" t="s">
        <v>301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4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4"/>
    </row>
    <row r="23" s="172" customFormat="1" spans="1:11">
      <c r="A23" s="215"/>
      <c r="B23" s="216"/>
      <c r="C23" s="216"/>
      <c r="D23" s="216"/>
      <c r="E23" s="216"/>
      <c r="F23" s="216"/>
      <c r="G23" s="216"/>
      <c r="H23" s="216"/>
      <c r="I23" s="216"/>
      <c r="J23" s="216"/>
      <c r="K23" s="245"/>
    </row>
    <row r="24" s="172" customFormat="1" spans="1:11">
      <c r="A24" s="188" t="s">
        <v>125</v>
      </c>
      <c r="B24" s="190"/>
      <c r="C24" s="204" t="s">
        <v>66</v>
      </c>
      <c r="D24" s="204" t="s">
        <v>67</v>
      </c>
      <c r="E24" s="187"/>
      <c r="F24" s="187"/>
      <c r="G24" s="187"/>
      <c r="H24" s="187"/>
      <c r="I24" s="187"/>
      <c r="J24" s="187"/>
      <c r="K24" s="236"/>
    </row>
    <row r="25" s="172" customFormat="1" ht="15" spans="1:11">
      <c r="A25" s="217" t="s">
        <v>302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46"/>
    </row>
    <row r="26" s="172" customFormat="1" ht="15" spans="1:11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="172" customFormat="1" spans="1:11">
      <c r="A27" s="220" t="s">
        <v>303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39"/>
    </row>
    <row r="28" s="172" customFormat="1" spans="1:11">
      <c r="A28" s="221" t="s">
        <v>304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47"/>
    </row>
    <row r="29" s="172" customFormat="1" ht="17.25" customHeight="1" spans="1:11">
      <c r="A29" s="223" t="s">
        <v>305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48"/>
    </row>
    <row r="30" s="172" customFormat="1" ht="17.25" customHeight="1" spans="1:1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48"/>
    </row>
    <row r="31" s="172" customFormat="1" ht="17.25" customHeight="1" spans="1:1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48"/>
    </row>
    <row r="32" s="172" customFormat="1" ht="17.25" customHeight="1" spans="1:1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48"/>
    </row>
    <row r="33" s="172" customFormat="1" ht="17.25" customHeight="1" spans="1:11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48"/>
    </row>
    <row r="34" s="172" customFormat="1" ht="17.25" customHeight="1" spans="1:11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48"/>
    </row>
    <row r="35" s="172" customFormat="1" ht="17.25" customHeight="1" spans="1:1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44"/>
    </row>
    <row r="36" s="172" customFormat="1" ht="17.25" customHeight="1" spans="1:11">
      <c r="A36" s="225"/>
      <c r="B36" s="214"/>
      <c r="C36" s="214"/>
      <c r="D36" s="214"/>
      <c r="E36" s="214"/>
      <c r="F36" s="214"/>
      <c r="G36" s="214"/>
      <c r="H36" s="214"/>
      <c r="I36" s="214"/>
      <c r="J36" s="214"/>
      <c r="K36" s="244"/>
    </row>
    <row r="37" s="172" customFormat="1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49"/>
    </row>
    <row r="38" s="172" customFormat="1" ht="18.75" customHeight="1" spans="1:11">
      <c r="A38" s="228" t="s">
        <v>306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50"/>
    </row>
    <row r="39" s="174" customFormat="1" ht="18.75" customHeight="1" spans="1:11">
      <c r="A39" s="188" t="s">
        <v>307</v>
      </c>
      <c r="B39" s="190"/>
      <c r="C39" s="190"/>
      <c r="D39" s="187" t="s">
        <v>308</v>
      </c>
      <c r="E39" s="187"/>
      <c r="F39" s="230" t="s">
        <v>309</v>
      </c>
      <c r="G39" s="231"/>
      <c r="H39" s="190" t="s">
        <v>310</v>
      </c>
      <c r="I39" s="190"/>
      <c r="J39" s="190" t="s">
        <v>311</v>
      </c>
      <c r="K39" s="243"/>
    </row>
    <row r="40" s="172" customFormat="1" ht="18.75" customHeight="1" spans="1:13">
      <c r="A40" s="188" t="s">
        <v>185</v>
      </c>
      <c r="B40" s="190"/>
      <c r="C40" s="190"/>
      <c r="D40" s="190"/>
      <c r="E40" s="190"/>
      <c r="F40" s="190"/>
      <c r="G40" s="190"/>
      <c r="H40" s="190"/>
      <c r="I40" s="190"/>
      <c r="J40" s="190"/>
      <c r="K40" s="243"/>
      <c r="M40" s="174"/>
    </row>
    <row r="41" s="172" customFormat="1" ht="30.95" customHeight="1" spans="1:11">
      <c r="A41" s="188"/>
      <c r="B41" s="190"/>
      <c r="C41" s="190"/>
      <c r="D41" s="190"/>
      <c r="E41" s="190"/>
      <c r="F41" s="190"/>
      <c r="G41" s="190"/>
      <c r="H41" s="190"/>
      <c r="I41" s="190"/>
      <c r="J41" s="190"/>
      <c r="K41" s="243"/>
    </row>
    <row r="42" s="172" customFormat="1" ht="18.7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3"/>
    </row>
    <row r="43" s="172" customFormat="1" ht="32.1" customHeight="1" spans="1:11">
      <c r="A43" s="192" t="s">
        <v>138</v>
      </c>
      <c r="B43" s="232" t="s">
        <v>312</v>
      </c>
      <c r="C43" s="232"/>
      <c r="D43" s="194" t="s">
        <v>313</v>
      </c>
      <c r="E43" s="195" t="s">
        <v>141</v>
      </c>
      <c r="F43" s="194" t="s">
        <v>142</v>
      </c>
      <c r="G43" s="233">
        <v>11.24</v>
      </c>
      <c r="H43" s="234" t="s">
        <v>143</v>
      </c>
      <c r="I43" s="234"/>
      <c r="J43" s="232"/>
      <c r="K43" s="251"/>
    </row>
    <row r="44" s="172" customFormat="1" ht="16.5" customHeight="1"/>
    <row r="45" s="172" customFormat="1" ht="16.5" customHeight="1"/>
    <row r="46" s="172" customFormat="1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6"/>
      <c r="L1" s="156"/>
      <c r="M1" s="156"/>
      <c r="N1" s="156"/>
      <c r="O1" s="156"/>
      <c r="P1" s="156"/>
      <c r="Q1" s="156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224</v>
      </c>
      <c r="F2" s="124"/>
      <c r="G2" s="124"/>
      <c r="H2" s="126"/>
      <c r="I2" s="126"/>
      <c r="J2" s="157" t="s">
        <v>57</v>
      </c>
      <c r="K2" s="158" t="s">
        <v>225</v>
      </c>
      <c r="L2" s="158"/>
      <c r="M2" s="158"/>
      <c r="N2" s="158"/>
      <c r="O2" s="159"/>
      <c r="P2" s="159"/>
      <c r="Q2" s="170"/>
    </row>
    <row r="3" s="119" customFormat="1" ht="29.1" customHeight="1" spans="1:17">
      <c r="A3" s="127" t="s">
        <v>148</v>
      </c>
      <c r="B3" s="128" t="s">
        <v>226</v>
      </c>
      <c r="C3" s="129"/>
      <c r="D3" s="129"/>
      <c r="E3" s="129"/>
      <c r="F3" s="129"/>
      <c r="G3" s="129"/>
      <c r="H3" s="130"/>
      <c r="I3" s="146"/>
      <c r="J3" s="160" t="s">
        <v>150</v>
      </c>
      <c r="K3" s="161"/>
      <c r="L3" s="161"/>
      <c r="M3" s="161"/>
      <c r="N3" s="161"/>
      <c r="O3" s="162"/>
      <c r="P3" s="162"/>
      <c r="Q3" s="171"/>
    </row>
    <row r="4" s="119" customFormat="1" ht="29.1" customHeight="1" spans="1:17">
      <c r="A4" s="131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46"/>
      <c r="J4" s="163"/>
      <c r="K4" s="132" t="s">
        <v>110</v>
      </c>
      <c r="L4" s="133" t="s">
        <v>111</v>
      </c>
      <c r="M4" s="134" t="s">
        <v>112</v>
      </c>
      <c r="N4" s="133" t="s">
        <v>113</v>
      </c>
      <c r="O4" s="133" t="s">
        <v>114</v>
      </c>
      <c r="P4" s="133" t="s">
        <v>115</v>
      </c>
      <c r="Q4" s="133" t="s">
        <v>116</v>
      </c>
    </row>
    <row r="5" s="119" customFormat="1" ht="29.1" customHeight="1" spans="1:17">
      <c r="A5" s="135"/>
      <c r="B5" s="136" t="s">
        <v>151</v>
      </c>
      <c r="C5" s="137" t="s">
        <v>152</v>
      </c>
      <c r="D5" s="138" t="s">
        <v>153</v>
      </c>
      <c r="E5" s="137" t="s">
        <v>154</v>
      </c>
      <c r="F5" s="137" t="s">
        <v>155</v>
      </c>
      <c r="G5" s="137" t="s">
        <v>156</v>
      </c>
      <c r="H5" s="137" t="s">
        <v>157</v>
      </c>
      <c r="I5" s="146"/>
      <c r="J5" s="163"/>
      <c r="K5" s="164" t="s">
        <v>227</v>
      </c>
      <c r="L5" s="164" t="s">
        <v>228</v>
      </c>
      <c r="M5" s="164" t="s">
        <v>229</v>
      </c>
      <c r="N5" s="164" t="s">
        <v>230</v>
      </c>
      <c r="O5" s="164" t="s">
        <v>231</v>
      </c>
      <c r="P5" s="164" t="s">
        <v>232</v>
      </c>
      <c r="Q5" s="164" t="s">
        <v>233</v>
      </c>
    </row>
    <row r="6" s="119" customFormat="1" ht="29.1" customHeight="1" spans="1:17">
      <c r="A6" s="139" t="s">
        <v>160</v>
      </c>
      <c r="B6" s="140">
        <f>C6-2.1</f>
        <v>92.8</v>
      </c>
      <c r="C6" s="140">
        <f>D6-2.1</f>
        <v>94.9</v>
      </c>
      <c r="D6" s="141">
        <v>97</v>
      </c>
      <c r="E6" s="140">
        <f t="shared" ref="E6:H6" si="0">D6+2.1</f>
        <v>99.1</v>
      </c>
      <c r="F6" s="140">
        <f t="shared" si="0"/>
        <v>101.2</v>
      </c>
      <c r="G6" s="140">
        <f t="shared" si="0"/>
        <v>103.3</v>
      </c>
      <c r="H6" s="140">
        <f t="shared" si="0"/>
        <v>105.4</v>
      </c>
      <c r="I6" s="146"/>
      <c r="J6" s="139" t="s">
        <v>160</v>
      </c>
      <c r="K6" s="166" t="s">
        <v>234</v>
      </c>
      <c r="L6" s="165">
        <f t="shared" ref="L6:P6" si="1">-0.5-1</f>
        <v>-1.5</v>
      </c>
      <c r="M6" s="166" t="s">
        <v>234</v>
      </c>
      <c r="N6" s="165">
        <f t="shared" si="1"/>
        <v>-1.5</v>
      </c>
      <c r="O6" s="166" t="s">
        <v>234</v>
      </c>
      <c r="P6" s="165">
        <f t="shared" si="1"/>
        <v>-1.5</v>
      </c>
      <c r="Q6" s="166"/>
    </row>
    <row r="7" s="119" customFormat="1" ht="29.1" customHeight="1" spans="1:17">
      <c r="A7" s="139" t="s">
        <v>163</v>
      </c>
      <c r="B7" s="140">
        <f>C7-1.5</f>
        <v>65</v>
      </c>
      <c r="C7" s="140">
        <f>D7-1.5</f>
        <v>66.5</v>
      </c>
      <c r="D7" s="141">
        <v>68</v>
      </c>
      <c r="E7" s="140">
        <f t="shared" ref="E7:H7" si="2">D7+1.5</f>
        <v>69.5</v>
      </c>
      <c r="F7" s="140">
        <f t="shared" si="2"/>
        <v>71</v>
      </c>
      <c r="G7" s="140">
        <f t="shared" si="2"/>
        <v>72.5</v>
      </c>
      <c r="H7" s="140">
        <f t="shared" si="2"/>
        <v>74</v>
      </c>
      <c r="I7" s="146"/>
      <c r="J7" s="139" t="s">
        <v>163</v>
      </c>
      <c r="K7" s="166" t="s">
        <v>235</v>
      </c>
      <c r="L7" s="165" t="s">
        <v>236</v>
      </c>
      <c r="M7" s="166" t="s">
        <v>235</v>
      </c>
      <c r="N7" s="165" t="s">
        <v>236</v>
      </c>
      <c r="O7" s="166" t="s">
        <v>235</v>
      </c>
      <c r="P7" s="165" t="s">
        <v>236</v>
      </c>
      <c r="Q7" s="166"/>
    </row>
    <row r="8" s="119" customFormat="1" ht="29.1" customHeight="1" spans="1:17">
      <c r="A8" s="139" t="s">
        <v>165</v>
      </c>
      <c r="B8" s="140">
        <f>C8-4</f>
        <v>66</v>
      </c>
      <c r="C8" s="140">
        <f>D8-4</f>
        <v>70</v>
      </c>
      <c r="D8" s="141" t="s">
        <v>166</v>
      </c>
      <c r="E8" s="140">
        <f t="shared" ref="E8:E10" si="3">D8+4</f>
        <v>78</v>
      </c>
      <c r="F8" s="140">
        <f>E8+5</f>
        <v>83</v>
      </c>
      <c r="G8" s="140">
        <f>F8+6</f>
        <v>89</v>
      </c>
      <c r="H8" s="140">
        <f>G8+6</f>
        <v>95</v>
      </c>
      <c r="I8" s="146"/>
      <c r="J8" s="139" t="s">
        <v>165</v>
      </c>
      <c r="K8" s="148" t="s">
        <v>237</v>
      </c>
      <c r="L8" s="167" t="s">
        <v>238</v>
      </c>
      <c r="M8" s="148" t="s">
        <v>237</v>
      </c>
      <c r="N8" s="167" t="s">
        <v>238</v>
      </c>
      <c r="O8" s="148" t="s">
        <v>237</v>
      </c>
      <c r="P8" s="167" t="s">
        <v>236</v>
      </c>
      <c r="Q8" s="148"/>
    </row>
    <row r="9" s="119" customFormat="1" ht="29.1" customHeight="1" spans="1:17">
      <c r="A9" s="139" t="s">
        <v>239</v>
      </c>
      <c r="B9" s="140">
        <f>C9-4</f>
        <v>74</v>
      </c>
      <c r="C9" s="140">
        <f>D9-4</f>
        <v>78</v>
      </c>
      <c r="D9" s="141" t="s">
        <v>240</v>
      </c>
      <c r="E9" s="140">
        <f t="shared" si="3"/>
        <v>86</v>
      </c>
      <c r="F9" s="140">
        <f>E9+5</f>
        <v>91</v>
      </c>
      <c r="G9" s="140">
        <f>F9+6</f>
        <v>97</v>
      </c>
      <c r="H9" s="140">
        <f>G9+6</f>
        <v>103</v>
      </c>
      <c r="I9" s="146"/>
      <c r="J9" s="139" t="s">
        <v>239</v>
      </c>
      <c r="K9" s="148" t="s">
        <v>241</v>
      </c>
      <c r="L9" s="166" t="s">
        <v>235</v>
      </c>
      <c r="M9" s="148" t="s">
        <v>241</v>
      </c>
      <c r="N9" s="166" t="s">
        <v>235</v>
      </c>
      <c r="O9" s="148" t="s">
        <v>241</v>
      </c>
      <c r="P9" s="166" t="s">
        <v>235</v>
      </c>
      <c r="Q9" s="166"/>
    </row>
    <row r="10" s="119" customFormat="1" ht="29.1" customHeight="1" spans="1:17">
      <c r="A10" s="139" t="s">
        <v>167</v>
      </c>
      <c r="B10" s="140">
        <f>C10-3.6</f>
        <v>90.8</v>
      </c>
      <c r="C10" s="140">
        <f>D10-3.6</f>
        <v>94.4</v>
      </c>
      <c r="D10" s="141" t="s">
        <v>168</v>
      </c>
      <c r="E10" s="140">
        <f t="shared" si="3"/>
        <v>102</v>
      </c>
      <c r="F10" s="140">
        <f t="shared" ref="F10:H10" si="4">E10+4</f>
        <v>106</v>
      </c>
      <c r="G10" s="140">
        <f t="shared" si="4"/>
        <v>110</v>
      </c>
      <c r="H10" s="140">
        <f t="shared" si="4"/>
        <v>114</v>
      </c>
      <c r="I10" s="146"/>
      <c r="J10" s="139" t="s">
        <v>167</v>
      </c>
      <c r="K10" s="166" t="s">
        <v>242</v>
      </c>
      <c r="L10" s="167" t="s">
        <v>238</v>
      </c>
      <c r="M10" s="166" t="s">
        <v>242</v>
      </c>
      <c r="N10" s="167" t="s">
        <v>238</v>
      </c>
      <c r="O10" s="166" t="s">
        <v>242</v>
      </c>
      <c r="P10" s="167" t="s">
        <v>238</v>
      </c>
      <c r="Q10" s="148"/>
    </row>
    <row r="11" s="119" customFormat="1" ht="29.1" customHeight="1" spans="1:17">
      <c r="A11" s="139" t="s">
        <v>169</v>
      </c>
      <c r="B11" s="140">
        <f>C11-2.3/2</f>
        <v>26.7</v>
      </c>
      <c r="C11" s="140">
        <f>D11-2.3/2</f>
        <v>27.85</v>
      </c>
      <c r="D11" s="141">
        <v>29</v>
      </c>
      <c r="E11" s="140">
        <f t="shared" ref="E11:H11" si="5">D11+2.6/2</f>
        <v>30.3</v>
      </c>
      <c r="F11" s="140">
        <f t="shared" si="5"/>
        <v>31.6</v>
      </c>
      <c r="G11" s="140">
        <f t="shared" si="5"/>
        <v>32.9</v>
      </c>
      <c r="H11" s="140">
        <f t="shared" si="5"/>
        <v>34.2</v>
      </c>
      <c r="I11" s="146"/>
      <c r="J11" s="139" t="s">
        <v>169</v>
      </c>
      <c r="K11" s="148" t="s">
        <v>243</v>
      </c>
      <c r="L11" s="167" t="s">
        <v>244</v>
      </c>
      <c r="M11" s="148" t="s">
        <v>243</v>
      </c>
      <c r="N11" s="167" t="s">
        <v>244</v>
      </c>
      <c r="O11" s="148" t="s">
        <v>243</v>
      </c>
      <c r="P11" s="167" t="s">
        <v>244</v>
      </c>
      <c r="Q11" s="148"/>
    </row>
    <row r="12" s="119" customFormat="1" ht="29.1" customHeight="1" spans="1:17">
      <c r="A12" s="139" t="s">
        <v>172</v>
      </c>
      <c r="B12" s="140">
        <f>C12-0.7</f>
        <v>20.1</v>
      </c>
      <c r="C12" s="140">
        <f>D12-0.7</f>
        <v>20.8</v>
      </c>
      <c r="D12" s="141">
        <v>21.5</v>
      </c>
      <c r="E12" s="140">
        <f>D12+0.7</f>
        <v>22.2</v>
      </c>
      <c r="F12" s="140">
        <f>E12+0.7</f>
        <v>22.9</v>
      </c>
      <c r="G12" s="140">
        <f>F12+0.9</f>
        <v>23.8</v>
      </c>
      <c r="H12" s="140">
        <f>G12+0.9</f>
        <v>24.7</v>
      </c>
      <c r="I12" s="146"/>
      <c r="J12" s="139" t="s">
        <v>172</v>
      </c>
      <c r="K12" s="148" t="s">
        <v>245</v>
      </c>
      <c r="L12" s="167" t="s">
        <v>246</v>
      </c>
      <c r="M12" s="148" t="s">
        <v>245</v>
      </c>
      <c r="N12" s="167" t="s">
        <v>246</v>
      </c>
      <c r="O12" s="148" t="s">
        <v>245</v>
      </c>
      <c r="P12" s="167" t="s">
        <v>246</v>
      </c>
      <c r="Q12" s="148"/>
    </row>
    <row r="13" s="119" customFormat="1" ht="29.1" customHeight="1" spans="1:17">
      <c r="A13" s="139" t="s">
        <v>247</v>
      </c>
      <c r="B13" s="140">
        <f>C13-0.5</f>
        <v>17.5</v>
      </c>
      <c r="C13" s="140">
        <f>D13-0.5</f>
        <v>18</v>
      </c>
      <c r="D13" s="141">
        <v>18.5</v>
      </c>
      <c r="E13" s="140">
        <f>D13+0.5</f>
        <v>19</v>
      </c>
      <c r="F13" s="140">
        <f>E13+0.5</f>
        <v>19.5</v>
      </c>
      <c r="G13" s="140">
        <f>F13+0.7</f>
        <v>20.2</v>
      </c>
      <c r="H13" s="140">
        <f t="shared" ref="H13:H15" si="6">G13+0.7</f>
        <v>20.9</v>
      </c>
      <c r="I13" s="146"/>
      <c r="J13" s="139" t="s">
        <v>247</v>
      </c>
      <c r="K13" s="166" t="s">
        <v>235</v>
      </c>
      <c r="L13" s="167" t="s">
        <v>248</v>
      </c>
      <c r="M13" s="166" t="s">
        <v>235</v>
      </c>
      <c r="N13" s="167" t="s">
        <v>248</v>
      </c>
      <c r="O13" s="166" t="s">
        <v>235</v>
      </c>
      <c r="P13" s="167" t="s">
        <v>248</v>
      </c>
      <c r="Q13" s="148"/>
    </row>
    <row r="14" s="119" customFormat="1" ht="29.1" customHeight="1" spans="1:17">
      <c r="A14" s="139" t="s">
        <v>173</v>
      </c>
      <c r="B14" s="140">
        <f>C14-0.5</f>
        <v>13</v>
      </c>
      <c r="C14" s="140">
        <f>D14-0.5</f>
        <v>13.5</v>
      </c>
      <c r="D14" s="141">
        <v>14</v>
      </c>
      <c r="E14" s="140">
        <f>D14+0.5</f>
        <v>14.5</v>
      </c>
      <c r="F14" s="140">
        <f>E14+0.5</f>
        <v>15</v>
      </c>
      <c r="G14" s="140">
        <f>F14+0.7</f>
        <v>15.7</v>
      </c>
      <c r="H14" s="140">
        <f t="shared" si="6"/>
        <v>16.4</v>
      </c>
      <c r="I14" s="146"/>
      <c r="J14" s="139" t="s">
        <v>173</v>
      </c>
      <c r="K14" s="148" t="s">
        <v>249</v>
      </c>
      <c r="L14" s="167" t="s">
        <v>250</v>
      </c>
      <c r="M14" s="148" t="s">
        <v>249</v>
      </c>
      <c r="N14" s="167" t="s">
        <v>250</v>
      </c>
      <c r="O14" s="148" t="s">
        <v>249</v>
      </c>
      <c r="P14" s="167" t="s">
        <v>250</v>
      </c>
      <c r="Q14" s="148"/>
    </row>
    <row r="15" s="119" customFormat="1" ht="29.1" customHeight="1" spans="1:17">
      <c r="A15" s="139" t="s">
        <v>174</v>
      </c>
      <c r="B15" s="140">
        <f>C15-0.7</f>
        <v>26.7</v>
      </c>
      <c r="C15" s="140">
        <f>D15-0.6</f>
        <v>27.4</v>
      </c>
      <c r="D15" s="141">
        <v>28</v>
      </c>
      <c r="E15" s="140">
        <f>D15+0.6</f>
        <v>28.6</v>
      </c>
      <c r="F15" s="140">
        <f>E15+0.7</f>
        <v>29.3</v>
      </c>
      <c r="G15" s="140">
        <f>F15+0.6</f>
        <v>29.9</v>
      </c>
      <c r="H15" s="140">
        <f t="shared" si="6"/>
        <v>30.6</v>
      </c>
      <c r="I15" s="146"/>
      <c r="J15" s="139" t="s">
        <v>174</v>
      </c>
      <c r="K15" s="166" t="s">
        <v>235</v>
      </c>
      <c r="L15" s="166" t="s">
        <v>235</v>
      </c>
      <c r="M15" s="166" t="s">
        <v>235</v>
      </c>
      <c r="N15" s="166" t="s">
        <v>235</v>
      </c>
      <c r="O15" s="166" t="s">
        <v>235</v>
      </c>
      <c r="P15" s="166" t="s">
        <v>235</v>
      </c>
      <c r="Q15" s="148"/>
    </row>
    <row r="16" s="119" customFormat="1" ht="29.1" customHeight="1" spans="1:17">
      <c r="A16" s="139" t="s">
        <v>175</v>
      </c>
      <c r="B16" s="140">
        <f>C16-0.9</f>
        <v>37.2</v>
      </c>
      <c r="C16" s="140">
        <f>D16-0.9</f>
        <v>38.1</v>
      </c>
      <c r="D16" s="141">
        <v>39</v>
      </c>
      <c r="E16" s="140">
        <f t="shared" ref="E16:H16" si="7">D16+1.1</f>
        <v>40.1</v>
      </c>
      <c r="F16" s="140">
        <f t="shared" si="7"/>
        <v>41.2</v>
      </c>
      <c r="G16" s="140">
        <f t="shared" si="7"/>
        <v>42.3</v>
      </c>
      <c r="H16" s="140">
        <f t="shared" si="7"/>
        <v>43.4</v>
      </c>
      <c r="I16" s="146"/>
      <c r="J16" s="139" t="s">
        <v>175</v>
      </c>
      <c r="K16" s="166" t="s">
        <v>235</v>
      </c>
      <c r="L16" s="166" t="s">
        <v>235</v>
      </c>
      <c r="M16" s="166" t="s">
        <v>235</v>
      </c>
      <c r="N16" s="166" t="s">
        <v>235</v>
      </c>
      <c r="O16" s="166" t="s">
        <v>235</v>
      </c>
      <c r="P16" s="166" t="s">
        <v>235</v>
      </c>
      <c r="Q16" s="148"/>
    </row>
    <row r="17" s="119" customFormat="1" ht="29.1" customHeight="1" spans="1:17">
      <c r="A17" s="139" t="s">
        <v>251</v>
      </c>
      <c r="B17" s="140">
        <f>D17-0.5</f>
        <v>13.5</v>
      </c>
      <c r="C17" s="140">
        <f t="shared" ref="C17:H17" si="8">B17</f>
        <v>13.5</v>
      </c>
      <c r="D17" s="141">
        <v>14</v>
      </c>
      <c r="E17" s="140">
        <f t="shared" si="8"/>
        <v>14</v>
      </c>
      <c r="F17" s="140">
        <f>D17+1.5</f>
        <v>15.5</v>
      </c>
      <c r="G17" s="140">
        <f t="shared" si="8"/>
        <v>15.5</v>
      </c>
      <c r="H17" s="140">
        <f t="shared" si="8"/>
        <v>15.5</v>
      </c>
      <c r="I17" s="146"/>
      <c r="J17" s="139" t="s">
        <v>251</v>
      </c>
      <c r="K17" s="148" t="s">
        <v>252</v>
      </c>
      <c r="L17" s="167" t="s">
        <v>253</v>
      </c>
      <c r="M17" s="148" t="s">
        <v>252</v>
      </c>
      <c r="N17" s="167" t="s">
        <v>253</v>
      </c>
      <c r="O17" s="148" t="s">
        <v>252</v>
      </c>
      <c r="P17" s="167" t="s">
        <v>253</v>
      </c>
      <c r="Q17" s="148"/>
    </row>
    <row r="18" s="119" customFormat="1" ht="29.1" customHeight="1" spans="1:17">
      <c r="A18" s="139" t="s">
        <v>254</v>
      </c>
      <c r="B18" s="140">
        <f>D18-0.5</f>
        <v>14.5</v>
      </c>
      <c r="C18" s="140">
        <f t="shared" ref="C18:H18" si="9">B18</f>
        <v>14.5</v>
      </c>
      <c r="D18" s="141">
        <v>15</v>
      </c>
      <c r="E18" s="140">
        <f t="shared" si="9"/>
        <v>15</v>
      </c>
      <c r="F18" s="140">
        <f>D18+1.5</f>
        <v>16.5</v>
      </c>
      <c r="G18" s="140">
        <f t="shared" si="9"/>
        <v>16.5</v>
      </c>
      <c r="H18" s="140">
        <f t="shared" si="9"/>
        <v>16.5</v>
      </c>
      <c r="I18" s="146"/>
      <c r="J18" s="139" t="s">
        <v>254</v>
      </c>
      <c r="K18" s="148" t="s">
        <v>234</v>
      </c>
      <c r="L18" s="167" t="s">
        <v>255</v>
      </c>
      <c r="M18" s="148" t="s">
        <v>234</v>
      </c>
      <c r="N18" s="167" t="s">
        <v>255</v>
      </c>
      <c r="O18" s="148" t="s">
        <v>234</v>
      </c>
      <c r="P18" s="167" t="s">
        <v>255</v>
      </c>
      <c r="Q18" s="148"/>
    </row>
    <row r="19" s="119" customFormat="1" ht="29.1" customHeight="1" spans="1:17">
      <c r="A19" s="142"/>
      <c r="B19" s="143"/>
      <c r="C19" s="144"/>
      <c r="D19" s="145"/>
      <c r="E19" s="144"/>
      <c r="F19" s="144"/>
      <c r="G19" s="144"/>
      <c r="H19" s="146"/>
      <c r="I19" s="146"/>
      <c r="J19" s="148"/>
      <c r="K19" s="148"/>
      <c r="L19" s="148"/>
      <c r="M19" s="148"/>
      <c r="N19" s="167"/>
      <c r="O19" s="148"/>
      <c r="P19" s="148"/>
      <c r="Q19" s="148"/>
    </row>
    <row r="20" s="119" customFormat="1" ht="29.1" customHeight="1" spans="1:17">
      <c r="A20" s="147"/>
      <c r="B20" s="148"/>
      <c r="C20" s="149"/>
      <c r="D20" s="149"/>
      <c r="E20" s="149"/>
      <c r="F20" s="149"/>
      <c r="G20" s="148"/>
      <c r="H20" s="146"/>
      <c r="I20" s="146"/>
      <c r="J20" s="148"/>
      <c r="K20" s="148"/>
      <c r="L20" s="148"/>
      <c r="M20" s="148"/>
      <c r="N20" s="148"/>
      <c r="O20" s="148"/>
      <c r="P20" s="148"/>
      <c r="Q20" s="148"/>
    </row>
    <row r="21" s="119" customFormat="1" ht="29.1" customHeight="1" spans="1:17">
      <c r="A21" s="150"/>
      <c r="B21" s="151"/>
      <c r="C21" s="152"/>
      <c r="D21" s="152"/>
      <c r="E21" s="153"/>
      <c r="F21" s="153"/>
      <c r="G21" s="151"/>
      <c r="H21" s="146"/>
      <c r="I21" s="146"/>
      <c r="J21" s="151"/>
      <c r="K21" s="151"/>
      <c r="L21" s="148"/>
      <c r="M21" s="151"/>
      <c r="N21" s="151"/>
      <c r="O21" s="151"/>
      <c r="P21" s="151"/>
      <c r="Q21" s="151"/>
    </row>
    <row r="22" s="119" customFormat="1" ht="14.25" spans="1:17">
      <c r="A22" s="154" t="s">
        <v>185</v>
      </c>
      <c r="D22" s="155"/>
      <c r="E22" s="155"/>
      <c r="F22" s="155"/>
      <c r="G22" s="155"/>
      <c r="H22" s="155"/>
      <c r="I22" s="155"/>
      <c r="J22" s="155"/>
      <c r="K22" s="168"/>
      <c r="L22" s="168"/>
      <c r="M22" s="168"/>
      <c r="N22" s="168"/>
      <c r="O22" s="168"/>
      <c r="P22" s="168"/>
      <c r="Q22" s="168"/>
    </row>
    <row r="23" s="119" customFormat="1" ht="14.25" spans="1:17">
      <c r="A23" s="119" t="s">
        <v>186</v>
      </c>
      <c r="B23" s="155"/>
      <c r="C23" s="155"/>
      <c r="D23" s="155"/>
      <c r="E23" s="155"/>
      <c r="F23" s="155"/>
      <c r="G23" s="155"/>
      <c r="H23" s="155"/>
      <c r="I23" s="155"/>
      <c r="J23" s="154" t="s">
        <v>256</v>
      </c>
      <c r="K23" s="169"/>
      <c r="L23" s="169" t="s">
        <v>257</v>
      </c>
      <c r="M23" s="169"/>
      <c r="N23" s="169" t="s">
        <v>258</v>
      </c>
      <c r="O23" s="169"/>
      <c r="P23" s="169"/>
      <c r="Q23" s="120"/>
    </row>
    <row r="24" s="119" customFormat="1" customHeight="1" spans="1:17">
      <c r="A24" s="155"/>
      <c r="K24" s="120"/>
      <c r="L24" s="120"/>
      <c r="M24" s="120"/>
      <c r="N24" s="120"/>
      <c r="O24" s="120"/>
      <c r="P24" s="120"/>
      <c r="Q24" s="120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H3" sqref="H3:K3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0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259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 t="s">
        <v>314</v>
      </c>
      <c r="F2" s="180" t="s">
        <v>260</v>
      </c>
      <c r="G2" s="181" t="s">
        <v>224</v>
      </c>
      <c r="H2" s="181"/>
      <c r="I2" s="211" t="s">
        <v>57</v>
      </c>
      <c r="J2" s="181" t="s">
        <v>261</v>
      </c>
      <c r="K2" s="235"/>
    </row>
    <row r="3" s="172" customFormat="1" ht="27" customHeight="1" spans="1:11">
      <c r="A3" s="182" t="s">
        <v>75</v>
      </c>
      <c r="B3" s="183">
        <v>1574</v>
      </c>
      <c r="C3" s="183"/>
      <c r="D3" s="184" t="s">
        <v>262</v>
      </c>
      <c r="E3" s="185" t="s">
        <v>315</v>
      </c>
      <c r="F3" s="186"/>
      <c r="G3" s="186"/>
      <c r="H3" s="187" t="s">
        <v>264</v>
      </c>
      <c r="I3" s="187"/>
      <c r="J3" s="187"/>
      <c r="K3" s="236"/>
    </row>
    <row r="4" s="172" customFormat="1" spans="1:11">
      <c r="A4" s="188" t="s">
        <v>72</v>
      </c>
      <c r="B4" s="189">
        <v>5</v>
      </c>
      <c r="C4" s="189">
        <v>6</v>
      </c>
      <c r="D4" s="190" t="s">
        <v>265</v>
      </c>
      <c r="E4" s="191" t="s">
        <v>266</v>
      </c>
      <c r="F4" s="191"/>
      <c r="G4" s="191"/>
      <c r="H4" s="190" t="s">
        <v>267</v>
      </c>
      <c r="I4" s="190"/>
      <c r="J4" s="204" t="s">
        <v>66</v>
      </c>
      <c r="K4" s="237" t="s">
        <v>67</v>
      </c>
    </row>
    <row r="5" s="172" customFormat="1" spans="1:11">
      <c r="A5" s="188" t="s">
        <v>268</v>
      </c>
      <c r="B5" s="183">
        <v>1</v>
      </c>
      <c r="C5" s="183"/>
      <c r="D5" s="184" t="s">
        <v>269</v>
      </c>
      <c r="E5" s="184" t="s">
        <v>270</v>
      </c>
      <c r="F5" s="184" t="s">
        <v>271</v>
      </c>
      <c r="G5" s="184" t="s">
        <v>272</v>
      </c>
      <c r="H5" s="190" t="s">
        <v>273</v>
      </c>
      <c r="I5" s="190"/>
      <c r="J5" s="204" t="s">
        <v>66</v>
      </c>
      <c r="K5" s="237" t="s">
        <v>67</v>
      </c>
    </row>
    <row r="6" s="172" customFormat="1" ht="15" spans="1:11">
      <c r="A6" s="192" t="s">
        <v>274</v>
      </c>
      <c r="B6" s="193">
        <v>80</v>
      </c>
      <c r="C6" s="193"/>
      <c r="D6" s="194" t="s">
        <v>275</v>
      </c>
      <c r="E6" s="195"/>
      <c r="F6" s="196">
        <v>545</v>
      </c>
      <c r="G6" s="194"/>
      <c r="H6" s="197" t="s">
        <v>276</v>
      </c>
      <c r="I6" s="197"/>
      <c r="J6" s="196" t="s">
        <v>66</v>
      </c>
      <c r="K6" s="238" t="s">
        <v>67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277</v>
      </c>
      <c r="B8" s="180" t="s">
        <v>278</v>
      </c>
      <c r="C8" s="180" t="s">
        <v>279</v>
      </c>
      <c r="D8" s="180" t="s">
        <v>280</v>
      </c>
      <c r="E8" s="180" t="s">
        <v>281</v>
      </c>
      <c r="F8" s="180" t="s">
        <v>282</v>
      </c>
      <c r="G8" s="202" t="s">
        <v>316</v>
      </c>
      <c r="H8" s="203"/>
      <c r="I8" s="203"/>
      <c r="J8" s="203"/>
      <c r="K8" s="239"/>
    </row>
    <row r="9" s="172" customFormat="1" spans="1:11">
      <c r="A9" s="188" t="s">
        <v>284</v>
      </c>
      <c r="B9" s="190"/>
      <c r="C9" s="204" t="s">
        <v>66</v>
      </c>
      <c r="D9" s="204" t="s">
        <v>67</v>
      </c>
      <c r="E9" s="184" t="s">
        <v>285</v>
      </c>
      <c r="F9" s="205" t="s">
        <v>286</v>
      </c>
      <c r="G9" s="206"/>
      <c r="H9" s="207"/>
      <c r="I9" s="207"/>
      <c r="J9" s="207"/>
      <c r="K9" s="240"/>
    </row>
    <row r="10" s="172" customFormat="1" spans="1:11">
      <c r="A10" s="188" t="s">
        <v>287</v>
      </c>
      <c r="B10" s="190"/>
      <c r="C10" s="204" t="s">
        <v>66</v>
      </c>
      <c r="D10" s="204" t="s">
        <v>67</v>
      </c>
      <c r="E10" s="184" t="s">
        <v>288</v>
      </c>
      <c r="F10" s="205" t="s">
        <v>289</v>
      </c>
      <c r="G10" s="206" t="s">
        <v>290</v>
      </c>
      <c r="H10" s="207"/>
      <c r="I10" s="207"/>
      <c r="J10" s="207"/>
      <c r="K10" s="240"/>
    </row>
    <row r="11" s="172" customFormat="1" spans="1:11">
      <c r="A11" s="208" t="s">
        <v>193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41"/>
    </row>
    <row r="12" s="172" customFormat="1" spans="1:11">
      <c r="A12" s="182" t="s">
        <v>88</v>
      </c>
      <c r="B12" s="204" t="s">
        <v>84</v>
      </c>
      <c r="C12" s="204" t="s">
        <v>85</v>
      </c>
      <c r="D12" s="205"/>
      <c r="E12" s="184" t="s">
        <v>86</v>
      </c>
      <c r="F12" s="204" t="s">
        <v>84</v>
      </c>
      <c r="G12" s="204" t="s">
        <v>85</v>
      </c>
      <c r="H12" s="204"/>
      <c r="I12" s="184" t="s">
        <v>291</v>
      </c>
      <c r="J12" s="204" t="s">
        <v>84</v>
      </c>
      <c r="K12" s="237" t="s">
        <v>85</v>
      </c>
    </row>
    <row r="13" s="172" customFormat="1" spans="1:11">
      <c r="A13" s="182" t="s">
        <v>91</v>
      </c>
      <c r="B13" s="204" t="s">
        <v>84</v>
      </c>
      <c r="C13" s="204" t="s">
        <v>85</v>
      </c>
      <c r="D13" s="205"/>
      <c r="E13" s="184" t="s">
        <v>96</v>
      </c>
      <c r="F13" s="204" t="s">
        <v>84</v>
      </c>
      <c r="G13" s="204" t="s">
        <v>85</v>
      </c>
      <c r="H13" s="204"/>
      <c r="I13" s="184" t="s">
        <v>292</v>
      </c>
      <c r="J13" s="204" t="s">
        <v>84</v>
      </c>
      <c r="K13" s="237" t="s">
        <v>85</v>
      </c>
    </row>
    <row r="14" s="172" customFormat="1" ht="15" spans="1:11">
      <c r="A14" s="192" t="s">
        <v>293</v>
      </c>
      <c r="B14" s="196" t="s">
        <v>84</v>
      </c>
      <c r="C14" s="196" t="s">
        <v>85</v>
      </c>
      <c r="D14" s="195"/>
      <c r="E14" s="194" t="s">
        <v>294</v>
      </c>
      <c r="F14" s="196" t="s">
        <v>84</v>
      </c>
      <c r="G14" s="196" t="s">
        <v>85</v>
      </c>
      <c r="H14" s="196"/>
      <c r="I14" s="194" t="s">
        <v>295</v>
      </c>
      <c r="J14" s="196" t="s">
        <v>84</v>
      </c>
      <c r="K14" s="238" t="s">
        <v>85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296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2"/>
    </row>
    <row r="17" s="172" customFormat="1" spans="1:11">
      <c r="A17" s="188" t="s">
        <v>297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3"/>
    </row>
    <row r="18" s="172" customFormat="1" spans="1:11">
      <c r="A18" s="188" t="s">
        <v>298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3"/>
    </row>
    <row r="19" s="172" customFormat="1" spans="1:11">
      <c r="A19" s="212" t="s">
        <v>317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7"/>
    </row>
    <row r="20" s="172" customFormat="1" spans="1:11">
      <c r="A20" s="213" t="s">
        <v>318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4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4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4"/>
    </row>
    <row r="23" s="172" customFormat="1" spans="1:11">
      <c r="A23" s="215"/>
      <c r="B23" s="216"/>
      <c r="C23" s="216"/>
      <c r="D23" s="216"/>
      <c r="E23" s="216"/>
      <c r="F23" s="216"/>
      <c r="G23" s="216"/>
      <c r="H23" s="216"/>
      <c r="I23" s="216"/>
      <c r="J23" s="216"/>
      <c r="K23" s="245"/>
    </row>
    <row r="24" s="172" customFormat="1" spans="1:11">
      <c r="A24" s="188" t="s">
        <v>125</v>
      </c>
      <c r="B24" s="190"/>
      <c r="C24" s="204" t="s">
        <v>66</v>
      </c>
      <c r="D24" s="204" t="s">
        <v>67</v>
      </c>
      <c r="E24" s="187"/>
      <c r="F24" s="187"/>
      <c r="G24" s="187"/>
      <c r="H24" s="187"/>
      <c r="I24" s="187"/>
      <c r="J24" s="187"/>
      <c r="K24" s="236"/>
    </row>
    <row r="25" s="172" customFormat="1" ht="15" spans="1:11">
      <c r="A25" s="217" t="s">
        <v>302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46"/>
    </row>
    <row r="26" s="172" customFormat="1" ht="15" spans="1:11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="172" customFormat="1" spans="1:11">
      <c r="A27" s="220" t="s">
        <v>303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39"/>
    </row>
    <row r="28" s="172" customFormat="1" spans="1:11">
      <c r="A28" s="221" t="s">
        <v>304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47"/>
    </row>
    <row r="29" s="172" customFormat="1" ht="17.25" customHeight="1" spans="1:11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48"/>
    </row>
    <row r="30" s="172" customFormat="1" ht="17.25" customHeight="1" spans="1:1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48"/>
    </row>
    <row r="31" s="172" customFormat="1" ht="17.25" customHeight="1" spans="1:1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48"/>
    </row>
    <row r="32" s="172" customFormat="1" ht="17.25" customHeight="1" spans="1:1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48"/>
    </row>
    <row r="33" s="172" customFormat="1" ht="17.25" customHeight="1" spans="1:11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48"/>
    </row>
    <row r="34" s="172" customFormat="1" ht="17.25" customHeight="1" spans="1:11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48"/>
    </row>
    <row r="35" s="172" customFormat="1" ht="17.25" customHeight="1" spans="1:1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44"/>
    </row>
    <row r="36" s="172" customFormat="1" ht="17.25" customHeight="1" spans="1:11">
      <c r="A36" s="225"/>
      <c r="B36" s="214"/>
      <c r="C36" s="214"/>
      <c r="D36" s="214"/>
      <c r="E36" s="214"/>
      <c r="F36" s="214"/>
      <c r="G36" s="214"/>
      <c r="H36" s="214"/>
      <c r="I36" s="214"/>
      <c r="J36" s="214"/>
      <c r="K36" s="244"/>
    </row>
    <row r="37" s="172" customFormat="1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49"/>
    </row>
    <row r="38" s="172" customFormat="1" ht="18.75" customHeight="1" spans="1:11">
      <c r="A38" s="228" t="s">
        <v>306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50"/>
    </row>
    <row r="39" s="174" customFormat="1" ht="18.75" customHeight="1" spans="1:11">
      <c r="A39" s="188" t="s">
        <v>307</v>
      </c>
      <c r="B39" s="190"/>
      <c r="C39" s="190"/>
      <c r="D39" s="187" t="s">
        <v>308</v>
      </c>
      <c r="E39" s="187"/>
      <c r="F39" s="230" t="s">
        <v>309</v>
      </c>
      <c r="G39" s="231"/>
      <c r="H39" s="190" t="s">
        <v>310</v>
      </c>
      <c r="I39" s="190"/>
      <c r="J39" s="190" t="s">
        <v>311</v>
      </c>
      <c r="K39" s="243"/>
    </row>
    <row r="40" s="172" customFormat="1" ht="18.75" customHeight="1" spans="1:13">
      <c r="A40" s="188" t="s">
        <v>185</v>
      </c>
      <c r="B40" s="190"/>
      <c r="C40" s="190"/>
      <c r="D40" s="190"/>
      <c r="E40" s="190"/>
      <c r="F40" s="190"/>
      <c r="G40" s="190"/>
      <c r="H40" s="190"/>
      <c r="I40" s="190"/>
      <c r="J40" s="190"/>
      <c r="K40" s="243"/>
      <c r="M40" s="174"/>
    </row>
    <row r="41" s="172" customFormat="1" ht="30.95" customHeight="1" spans="1:11">
      <c r="A41" s="188"/>
      <c r="B41" s="190"/>
      <c r="C41" s="190"/>
      <c r="D41" s="190"/>
      <c r="E41" s="190"/>
      <c r="F41" s="190"/>
      <c r="G41" s="190"/>
      <c r="H41" s="190"/>
      <c r="I41" s="190"/>
      <c r="J41" s="190"/>
      <c r="K41" s="243"/>
    </row>
    <row r="42" s="172" customFormat="1" ht="18.7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3"/>
    </row>
    <row r="43" s="172" customFormat="1" ht="32.1" customHeight="1" spans="1:11">
      <c r="A43" s="192" t="s">
        <v>138</v>
      </c>
      <c r="B43" s="232" t="s">
        <v>312</v>
      </c>
      <c r="C43" s="232"/>
      <c r="D43" s="194" t="s">
        <v>313</v>
      </c>
      <c r="E43" s="195" t="s">
        <v>141</v>
      </c>
      <c r="F43" s="194" t="s">
        <v>142</v>
      </c>
      <c r="G43" s="233">
        <v>11.24</v>
      </c>
      <c r="H43" s="234" t="s">
        <v>143</v>
      </c>
      <c r="I43" s="234"/>
      <c r="J43" s="232"/>
      <c r="K43" s="251"/>
    </row>
    <row r="44" s="172" customFormat="1" ht="16.5" customHeight="1"/>
    <row r="45" s="172" customFormat="1" ht="16.5" customHeight="1"/>
    <row r="46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K2" sqref="K2:Q2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6"/>
      <c r="L1" s="156"/>
      <c r="M1" s="156"/>
      <c r="N1" s="156"/>
      <c r="O1" s="156"/>
      <c r="P1" s="156"/>
      <c r="Q1" s="156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224</v>
      </c>
      <c r="F2" s="124"/>
      <c r="G2" s="124"/>
      <c r="H2" s="126"/>
      <c r="I2" s="126"/>
      <c r="J2" s="157" t="s">
        <v>57</v>
      </c>
      <c r="K2" s="158" t="s">
        <v>261</v>
      </c>
      <c r="L2" s="158"/>
      <c r="M2" s="158"/>
      <c r="N2" s="158"/>
      <c r="O2" s="159"/>
      <c r="P2" s="159"/>
      <c r="Q2" s="170"/>
    </row>
    <row r="3" s="119" customFormat="1" ht="29.1" customHeight="1" spans="1:17">
      <c r="A3" s="127" t="s">
        <v>148</v>
      </c>
      <c r="B3" s="128" t="s">
        <v>226</v>
      </c>
      <c r="C3" s="129"/>
      <c r="D3" s="129"/>
      <c r="E3" s="129"/>
      <c r="F3" s="129"/>
      <c r="G3" s="129"/>
      <c r="H3" s="130"/>
      <c r="I3" s="146"/>
      <c r="J3" s="160" t="s">
        <v>150</v>
      </c>
      <c r="K3" s="161"/>
      <c r="L3" s="161"/>
      <c r="M3" s="161"/>
      <c r="N3" s="161"/>
      <c r="O3" s="162"/>
      <c r="P3" s="162"/>
      <c r="Q3" s="171"/>
    </row>
    <row r="4" s="119" customFormat="1" ht="29.1" customHeight="1" spans="1:17">
      <c r="A4" s="131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46"/>
      <c r="J4" s="163"/>
      <c r="K4" s="132" t="s">
        <v>110</v>
      </c>
      <c r="L4" s="133" t="s">
        <v>111</v>
      </c>
      <c r="M4" s="134" t="s">
        <v>112</v>
      </c>
      <c r="N4" s="133" t="s">
        <v>113</v>
      </c>
      <c r="O4" s="133" t="s">
        <v>114</v>
      </c>
      <c r="P4" s="133" t="s">
        <v>115</v>
      </c>
      <c r="Q4" s="133" t="s">
        <v>116</v>
      </c>
    </row>
    <row r="5" s="119" customFormat="1" ht="29.1" customHeight="1" spans="1:17">
      <c r="A5" s="135"/>
      <c r="B5" s="136" t="s">
        <v>151</v>
      </c>
      <c r="C5" s="137" t="s">
        <v>152</v>
      </c>
      <c r="D5" s="138" t="s">
        <v>153</v>
      </c>
      <c r="E5" s="137" t="s">
        <v>154</v>
      </c>
      <c r="F5" s="137" t="s">
        <v>155</v>
      </c>
      <c r="G5" s="137" t="s">
        <v>156</v>
      </c>
      <c r="H5" s="137" t="s">
        <v>157</v>
      </c>
      <c r="I5" s="146"/>
      <c r="J5" s="163"/>
      <c r="K5" s="164" t="s">
        <v>227</v>
      </c>
      <c r="L5" s="164" t="s">
        <v>228</v>
      </c>
      <c r="M5" s="164" t="s">
        <v>229</v>
      </c>
      <c r="N5" s="164" t="s">
        <v>230</v>
      </c>
      <c r="O5" s="164" t="s">
        <v>231</v>
      </c>
      <c r="P5" s="164" t="s">
        <v>232</v>
      </c>
      <c r="Q5" s="164" t="s">
        <v>233</v>
      </c>
    </row>
    <row r="6" s="119" customFormat="1" ht="29.1" customHeight="1" spans="1:17">
      <c r="A6" s="139" t="s">
        <v>160</v>
      </c>
      <c r="B6" s="140">
        <f>C6-2.1</f>
        <v>92.8</v>
      </c>
      <c r="C6" s="140">
        <f>D6-2.1</f>
        <v>94.9</v>
      </c>
      <c r="D6" s="141">
        <v>97</v>
      </c>
      <c r="E6" s="140">
        <f t="shared" ref="E6:H6" si="0">D6+2.1</f>
        <v>99.1</v>
      </c>
      <c r="F6" s="140">
        <f t="shared" si="0"/>
        <v>101.2</v>
      </c>
      <c r="G6" s="140">
        <f t="shared" si="0"/>
        <v>103.3</v>
      </c>
      <c r="H6" s="140">
        <f t="shared" si="0"/>
        <v>105.4</v>
      </c>
      <c r="I6" s="146"/>
      <c r="J6" s="139" t="s">
        <v>160</v>
      </c>
      <c r="K6" s="165">
        <f>-0.5-1</f>
        <v>-1.5</v>
      </c>
      <c r="L6" s="166" t="s">
        <v>235</v>
      </c>
      <c r="M6" s="166" t="s">
        <v>234</v>
      </c>
      <c r="N6" s="165">
        <f t="shared" ref="L6:P6" si="1">-0.5-1</f>
        <v>-1.5</v>
      </c>
      <c r="O6" s="166" t="s">
        <v>234</v>
      </c>
      <c r="P6" s="165">
        <f t="shared" si="1"/>
        <v>-1.5</v>
      </c>
      <c r="Q6" s="166"/>
    </row>
    <row r="7" s="119" customFormat="1" ht="29.1" customHeight="1" spans="1:17">
      <c r="A7" s="139" t="s">
        <v>163</v>
      </c>
      <c r="B7" s="140">
        <f>C7-1.5</f>
        <v>65</v>
      </c>
      <c r="C7" s="140">
        <f>D7-1.5</f>
        <v>66.5</v>
      </c>
      <c r="D7" s="141">
        <v>68</v>
      </c>
      <c r="E7" s="140">
        <f t="shared" ref="E7:H7" si="2">D7+1.5</f>
        <v>69.5</v>
      </c>
      <c r="F7" s="140">
        <f t="shared" si="2"/>
        <v>71</v>
      </c>
      <c r="G7" s="140">
        <f t="shared" si="2"/>
        <v>72.5</v>
      </c>
      <c r="H7" s="140">
        <f t="shared" si="2"/>
        <v>74</v>
      </c>
      <c r="I7" s="146"/>
      <c r="J7" s="139" t="s">
        <v>163</v>
      </c>
      <c r="K7" s="165" t="s">
        <v>236</v>
      </c>
      <c r="L7" s="166" t="s">
        <v>235</v>
      </c>
      <c r="M7" s="166" t="s">
        <v>235</v>
      </c>
      <c r="N7" s="165" t="s">
        <v>236</v>
      </c>
      <c r="O7" s="166" t="s">
        <v>235</v>
      </c>
      <c r="P7" s="165" t="s">
        <v>236</v>
      </c>
      <c r="Q7" s="166"/>
    </row>
    <row r="8" s="119" customFormat="1" ht="29.1" customHeight="1" spans="1:17">
      <c r="A8" s="139" t="s">
        <v>165</v>
      </c>
      <c r="B8" s="140">
        <f>C8-4</f>
        <v>66</v>
      </c>
      <c r="C8" s="140">
        <f>D8-4</f>
        <v>70</v>
      </c>
      <c r="D8" s="141" t="s">
        <v>166</v>
      </c>
      <c r="E8" s="140">
        <f t="shared" ref="E8:E10" si="3">D8+4</f>
        <v>78</v>
      </c>
      <c r="F8" s="140">
        <f>E8+5</f>
        <v>83</v>
      </c>
      <c r="G8" s="140">
        <f>F8+6</f>
        <v>89</v>
      </c>
      <c r="H8" s="140">
        <f>G8+6</f>
        <v>95</v>
      </c>
      <c r="I8" s="146"/>
      <c r="J8" s="139" t="s">
        <v>165</v>
      </c>
      <c r="K8" s="167" t="s">
        <v>238</v>
      </c>
      <c r="L8" s="167" t="s">
        <v>238</v>
      </c>
      <c r="M8" s="148" t="s">
        <v>237</v>
      </c>
      <c r="N8" s="167" t="s">
        <v>238</v>
      </c>
      <c r="O8" s="148" t="s">
        <v>237</v>
      </c>
      <c r="P8" s="167" t="s">
        <v>236</v>
      </c>
      <c r="Q8" s="148"/>
    </row>
    <row r="9" s="119" customFormat="1" ht="29.1" customHeight="1" spans="1:17">
      <c r="A9" s="139" t="s">
        <v>239</v>
      </c>
      <c r="B9" s="140">
        <f>C9-4</f>
        <v>74</v>
      </c>
      <c r="C9" s="140">
        <f>D9-4</f>
        <v>78</v>
      </c>
      <c r="D9" s="141" t="s">
        <v>240</v>
      </c>
      <c r="E9" s="140">
        <f t="shared" si="3"/>
        <v>86</v>
      </c>
      <c r="F9" s="140">
        <f>E9+5</f>
        <v>91</v>
      </c>
      <c r="G9" s="140">
        <f>F9+6</f>
        <v>97</v>
      </c>
      <c r="H9" s="140">
        <f>G9+6</f>
        <v>103</v>
      </c>
      <c r="I9" s="146"/>
      <c r="J9" s="139" t="s">
        <v>239</v>
      </c>
      <c r="K9" s="166" t="s">
        <v>235</v>
      </c>
      <c r="L9" s="166" t="s">
        <v>235</v>
      </c>
      <c r="M9" s="148" t="s">
        <v>241</v>
      </c>
      <c r="N9" s="166" t="s">
        <v>235</v>
      </c>
      <c r="O9" s="148" t="s">
        <v>241</v>
      </c>
      <c r="P9" s="166" t="s">
        <v>235</v>
      </c>
      <c r="Q9" s="166"/>
    </row>
    <row r="10" s="119" customFormat="1" ht="29.1" customHeight="1" spans="1:17">
      <c r="A10" s="139" t="s">
        <v>167</v>
      </c>
      <c r="B10" s="140">
        <f>C10-3.6</f>
        <v>90.8</v>
      </c>
      <c r="C10" s="140">
        <f>D10-3.6</f>
        <v>94.4</v>
      </c>
      <c r="D10" s="141" t="s">
        <v>168</v>
      </c>
      <c r="E10" s="140">
        <f t="shared" si="3"/>
        <v>102</v>
      </c>
      <c r="F10" s="140">
        <f t="shared" ref="F10:H10" si="4">E10+4</f>
        <v>106</v>
      </c>
      <c r="G10" s="140">
        <f t="shared" si="4"/>
        <v>110</v>
      </c>
      <c r="H10" s="140">
        <f t="shared" si="4"/>
        <v>114</v>
      </c>
      <c r="I10" s="146"/>
      <c r="J10" s="139" t="s">
        <v>167</v>
      </c>
      <c r="K10" s="167" t="s">
        <v>238</v>
      </c>
      <c r="L10" s="166" t="s">
        <v>235</v>
      </c>
      <c r="M10" s="166" t="s">
        <v>242</v>
      </c>
      <c r="N10" s="167" t="s">
        <v>238</v>
      </c>
      <c r="O10" s="166" t="s">
        <v>242</v>
      </c>
      <c r="P10" s="167" t="s">
        <v>238</v>
      </c>
      <c r="Q10" s="148"/>
    </row>
    <row r="11" s="119" customFormat="1" ht="29.1" customHeight="1" spans="1:17">
      <c r="A11" s="139" t="s">
        <v>169</v>
      </c>
      <c r="B11" s="140">
        <f>C11-2.3/2</f>
        <v>26.7</v>
      </c>
      <c r="C11" s="140">
        <f>D11-2.3/2</f>
        <v>27.85</v>
      </c>
      <c r="D11" s="141">
        <v>29</v>
      </c>
      <c r="E11" s="140">
        <f t="shared" ref="E11:H11" si="5">D11+2.6/2</f>
        <v>30.3</v>
      </c>
      <c r="F11" s="140">
        <f t="shared" si="5"/>
        <v>31.6</v>
      </c>
      <c r="G11" s="140">
        <f t="shared" si="5"/>
        <v>32.9</v>
      </c>
      <c r="H11" s="140">
        <f t="shared" si="5"/>
        <v>34.2</v>
      </c>
      <c r="I11" s="146"/>
      <c r="J11" s="139" t="s">
        <v>169</v>
      </c>
      <c r="K11" s="167" t="s">
        <v>244</v>
      </c>
      <c r="L11" s="167" t="s">
        <v>244</v>
      </c>
      <c r="M11" s="148" t="s">
        <v>243</v>
      </c>
      <c r="N11" s="167" t="s">
        <v>244</v>
      </c>
      <c r="O11" s="148" t="s">
        <v>243</v>
      </c>
      <c r="P11" s="167" t="s">
        <v>244</v>
      </c>
      <c r="Q11" s="148"/>
    </row>
    <row r="12" s="119" customFormat="1" ht="29.1" customHeight="1" spans="1:17">
      <c r="A12" s="139" t="s">
        <v>172</v>
      </c>
      <c r="B12" s="140">
        <f>C12-0.7</f>
        <v>20.1</v>
      </c>
      <c r="C12" s="140">
        <f>D12-0.7</f>
        <v>20.8</v>
      </c>
      <c r="D12" s="141">
        <v>21.5</v>
      </c>
      <c r="E12" s="140">
        <f>D12+0.7</f>
        <v>22.2</v>
      </c>
      <c r="F12" s="140">
        <f>E12+0.7</f>
        <v>22.9</v>
      </c>
      <c r="G12" s="140">
        <f>F12+0.9</f>
        <v>23.8</v>
      </c>
      <c r="H12" s="140">
        <f>G12+0.9</f>
        <v>24.7</v>
      </c>
      <c r="I12" s="146"/>
      <c r="J12" s="139" t="s">
        <v>172</v>
      </c>
      <c r="K12" s="167" t="s">
        <v>246</v>
      </c>
      <c r="L12" s="167" t="s">
        <v>246</v>
      </c>
      <c r="M12" s="148" t="s">
        <v>245</v>
      </c>
      <c r="N12" s="167" t="s">
        <v>246</v>
      </c>
      <c r="O12" s="148" t="s">
        <v>245</v>
      </c>
      <c r="P12" s="167" t="s">
        <v>246</v>
      </c>
      <c r="Q12" s="148"/>
    </row>
    <row r="13" s="119" customFormat="1" ht="29.1" customHeight="1" spans="1:17">
      <c r="A13" s="139" t="s">
        <v>247</v>
      </c>
      <c r="B13" s="140">
        <f>C13-0.5</f>
        <v>17.5</v>
      </c>
      <c r="C13" s="140">
        <f>D13-0.5</f>
        <v>18</v>
      </c>
      <c r="D13" s="141">
        <v>18.5</v>
      </c>
      <c r="E13" s="140">
        <f>D13+0.5</f>
        <v>19</v>
      </c>
      <c r="F13" s="140">
        <f>E13+0.5</f>
        <v>19.5</v>
      </c>
      <c r="G13" s="140">
        <f>F13+0.7</f>
        <v>20.2</v>
      </c>
      <c r="H13" s="140">
        <f t="shared" ref="H13:H15" si="6">G13+0.7</f>
        <v>20.9</v>
      </c>
      <c r="I13" s="146"/>
      <c r="J13" s="139" t="s">
        <v>247</v>
      </c>
      <c r="K13" s="167" t="s">
        <v>248</v>
      </c>
      <c r="L13" s="167" t="s">
        <v>248</v>
      </c>
      <c r="M13" s="166" t="s">
        <v>235</v>
      </c>
      <c r="N13" s="167" t="s">
        <v>248</v>
      </c>
      <c r="O13" s="166" t="s">
        <v>235</v>
      </c>
      <c r="P13" s="167" t="s">
        <v>248</v>
      </c>
      <c r="Q13" s="148"/>
    </row>
    <row r="14" s="119" customFormat="1" ht="29.1" customHeight="1" spans="1:17">
      <c r="A14" s="139" t="s">
        <v>173</v>
      </c>
      <c r="B14" s="140">
        <f>C14-0.5</f>
        <v>13</v>
      </c>
      <c r="C14" s="140">
        <f>D14-0.5</f>
        <v>13.5</v>
      </c>
      <c r="D14" s="141">
        <v>14</v>
      </c>
      <c r="E14" s="140">
        <f>D14+0.5</f>
        <v>14.5</v>
      </c>
      <c r="F14" s="140">
        <f>E14+0.5</f>
        <v>15</v>
      </c>
      <c r="G14" s="140">
        <f>F14+0.7</f>
        <v>15.7</v>
      </c>
      <c r="H14" s="140">
        <f t="shared" si="6"/>
        <v>16.4</v>
      </c>
      <c r="I14" s="146"/>
      <c r="J14" s="139" t="s">
        <v>173</v>
      </c>
      <c r="K14" s="167" t="s">
        <v>250</v>
      </c>
      <c r="L14" s="166" t="s">
        <v>235</v>
      </c>
      <c r="M14" s="148" t="s">
        <v>249</v>
      </c>
      <c r="N14" s="167" t="s">
        <v>250</v>
      </c>
      <c r="O14" s="148" t="s">
        <v>249</v>
      </c>
      <c r="P14" s="167" t="s">
        <v>250</v>
      </c>
      <c r="Q14" s="148"/>
    </row>
    <row r="15" s="119" customFormat="1" ht="29.1" customHeight="1" spans="1:17">
      <c r="A15" s="139" t="s">
        <v>174</v>
      </c>
      <c r="B15" s="140">
        <f>C15-0.7</f>
        <v>26.7</v>
      </c>
      <c r="C15" s="140">
        <f>D15-0.6</f>
        <v>27.4</v>
      </c>
      <c r="D15" s="141">
        <v>28</v>
      </c>
      <c r="E15" s="140">
        <f>D15+0.6</f>
        <v>28.6</v>
      </c>
      <c r="F15" s="140">
        <f>E15+0.7</f>
        <v>29.3</v>
      </c>
      <c r="G15" s="140">
        <f>F15+0.6</f>
        <v>29.9</v>
      </c>
      <c r="H15" s="140">
        <f t="shared" si="6"/>
        <v>30.6</v>
      </c>
      <c r="I15" s="146"/>
      <c r="J15" s="139" t="s">
        <v>174</v>
      </c>
      <c r="K15" s="166" t="s">
        <v>235</v>
      </c>
      <c r="L15" s="166" t="s">
        <v>235</v>
      </c>
      <c r="M15" s="166" t="s">
        <v>235</v>
      </c>
      <c r="N15" s="166" t="s">
        <v>235</v>
      </c>
      <c r="O15" s="166" t="s">
        <v>235</v>
      </c>
      <c r="P15" s="166" t="s">
        <v>235</v>
      </c>
      <c r="Q15" s="148"/>
    </row>
    <row r="16" s="119" customFormat="1" ht="29.1" customHeight="1" spans="1:17">
      <c r="A16" s="139" t="s">
        <v>175</v>
      </c>
      <c r="B16" s="140">
        <f>C16-0.9</f>
        <v>37.2</v>
      </c>
      <c r="C16" s="140">
        <f>D16-0.9</f>
        <v>38.1</v>
      </c>
      <c r="D16" s="141">
        <v>39</v>
      </c>
      <c r="E16" s="140">
        <f t="shared" ref="E16:H16" si="7">D16+1.1</f>
        <v>40.1</v>
      </c>
      <c r="F16" s="140">
        <f t="shared" si="7"/>
        <v>41.2</v>
      </c>
      <c r="G16" s="140">
        <f t="shared" si="7"/>
        <v>42.3</v>
      </c>
      <c r="H16" s="140">
        <f t="shared" si="7"/>
        <v>43.4</v>
      </c>
      <c r="I16" s="146"/>
      <c r="J16" s="139" t="s">
        <v>175</v>
      </c>
      <c r="K16" s="166" t="s">
        <v>235</v>
      </c>
      <c r="L16" s="166" t="s">
        <v>235</v>
      </c>
      <c r="M16" s="166" t="s">
        <v>235</v>
      </c>
      <c r="N16" s="166" t="s">
        <v>235</v>
      </c>
      <c r="O16" s="166" t="s">
        <v>235</v>
      </c>
      <c r="P16" s="166" t="s">
        <v>235</v>
      </c>
      <c r="Q16" s="148"/>
    </row>
    <row r="17" s="119" customFormat="1" ht="29.1" customHeight="1" spans="1:17">
      <c r="A17" s="139" t="s">
        <v>251</v>
      </c>
      <c r="B17" s="140">
        <f>D17-0.5</f>
        <v>13.5</v>
      </c>
      <c r="C17" s="140">
        <f t="shared" ref="C17:H17" si="8">B17</f>
        <v>13.5</v>
      </c>
      <c r="D17" s="141">
        <v>14</v>
      </c>
      <c r="E17" s="140">
        <f t="shared" si="8"/>
        <v>14</v>
      </c>
      <c r="F17" s="140">
        <f>D17+1.5</f>
        <v>15.5</v>
      </c>
      <c r="G17" s="140">
        <f t="shared" si="8"/>
        <v>15.5</v>
      </c>
      <c r="H17" s="140">
        <f t="shared" si="8"/>
        <v>15.5</v>
      </c>
      <c r="I17" s="146"/>
      <c r="J17" s="139" t="s">
        <v>251</v>
      </c>
      <c r="K17" s="167" t="s">
        <v>253</v>
      </c>
      <c r="L17" s="167" t="s">
        <v>253</v>
      </c>
      <c r="M17" s="148" t="s">
        <v>252</v>
      </c>
      <c r="N17" s="167" t="s">
        <v>253</v>
      </c>
      <c r="O17" s="148" t="s">
        <v>252</v>
      </c>
      <c r="P17" s="167" t="s">
        <v>253</v>
      </c>
      <c r="Q17" s="148"/>
    </row>
    <row r="18" s="119" customFormat="1" ht="29.1" customHeight="1" spans="1:17">
      <c r="A18" s="139" t="s">
        <v>254</v>
      </c>
      <c r="B18" s="140">
        <f>D18-0.5</f>
        <v>14.5</v>
      </c>
      <c r="C18" s="140">
        <f t="shared" ref="C18:H18" si="9">B18</f>
        <v>14.5</v>
      </c>
      <c r="D18" s="141">
        <v>15</v>
      </c>
      <c r="E18" s="140">
        <f t="shared" si="9"/>
        <v>15</v>
      </c>
      <c r="F18" s="140">
        <f>D18+1.5</f>
        <v>16.5</v>
      </c>
      <c r="G18" s="140">
        <f t="shared" si="9"/>
        <v>16.5</v>
      </c>
      <c r="H18" s="140">
        <f t="shared" si="9"/>
        <v>16.5</v>
      </c>
      <c r="I18" s="146"/>
      <c r="J18" s="139" t="s">
        <v>254</v>
      </c>
      <c r="K18" s="167" t="s">
        <v>255</v>
      </c>
      <c r="L18" s="167" t="s">
        <v>255</v>
      </c>
      <c r="M18" s="166" t="s">
        <v>235</v>
      </c>
      <c r="N18" s="166" t="s">
        <v>235</v>
      </c>
      <c r="O18" s="148" t="s">
        <v>234</v>
      </c>
      <c r="P18" s="167" t="s">
        <v>255</v>
      </c>
      <c r="Q18" s="148"/>
    </row>
    <row r="19" s="119" customFormat="1" ht="29.1" customHeight="1" spans="1:17">
      <c r="A19" s="142"/>
      <c r="B19" s="143"/>
      <c r="C19" s="144"/>
      <c r="D19" s="145"/>
      <c r="E19" s="144"/>
      <c r="F19" s="144"/>
      <c r="G19" s="144"/>
      <c r="H19" s="146"/>
      <c r="I19" s="146"/>
      <c r="J19" s="148"/>
      <c r="K19" s="148"/>
      <c r="L19" s="148"/>
      <c r="M19" s="148"/>
      <c r="N19" s="167"/>
      <c r="O19" s="148"/>
      <c r="P19" s="148"/>
      <c r="Q19" s="148"/>
    </row>
    <row r="20" s="119" customFormat="1" ht="29.1" customHeight="1" spans="1:17">
      <c r="A20" s="147"/>
      <c r="B20" s="148"/>
      <c r="C20" s="149"/>
      <c r="D20" s="149"/>
      <c r="E20" s="149"/>
      <c r="F20" s="149"/>
      <c r="G20" s="148"/>
      <c r="H20" s="146"/>
      <c r="I20" s="146"/>
      <c r="J20" s="148"/>
      <c r="K20" s="148"/>
      <c r="L20" s="148"/>
      <c r="M20" s="148"/>
      <c r="N20" s="148"/>
      <c r="O20" s="148"/>
      <c r="P20" s="148"/>
      <c r="Q20" s="148"/>
    </row>
    <row r="21" s="119" customFormat="1" ht="29.1" customHeight="1" spans="1:17">
      <c r="A21" s="150"/>
      <c r="B21" s="151"/>
      <c r="C21" s="152"/>
      <c r="D21" s="152"/>
      <c r="E21" s="153"/>
      <c r="F21" s="153"/>
      <c r="G21" s="151"/>
      <c r="H21" s="146"/>
      <c r="I21" s="146"/>
      <c r="J21" s="151"/>
      <c r="K21" s="151"/>
      <c r="L21" s="148"/>
      <c r="M21" s="151"/>
      <c r="N21" s="151"/>
      <c r="O21" s="151"/>
      <c r="P21" s="151"/>
      <c r="Q21" s="151"/>
    </row>
    <row r="22" s="119" customFormat="1" ht="14.25" spans="1:17">
      <c r="A22" s="154" t="s">
        <v>185</v>
      </c>
      <c r="D22" s="155"/>
      <c r="E22" s="155"/>
      <c r="F22" s="155"/>
      <c r="G22" s="155"/>
      <c r="H22" s="155"/>
      <c r="I22" s="155"/>
      <c r="J22" s="155"/>
      <c r="K22" s="168"/>
      <c r="L22" s="168"/>
      <c r="M22" s="168"/>
      <c r="N22" s="168"/>
      <c r="O22" s="168"/>
      <c r="P22" s="168"/>
      <c r="Q22" s="168"/>
    </row>
    <row r="23" s="119" customFormat="1" ht="14.25" spans="1:17">
      <c r="A23" s="119" t="s">
        <v>186</v>
      </c>
      <c r="B23" s="155"/>
      <c r="C23" s="155"/>
      <c r="D23" s="155"/>
      <c r="E23" s="155"/>
      <c r="F23" s="155"/>
      <c r="G23" s="155"/>
      <c r="H23" s="155"/>
      <c r="I23" s="155"/>
      <c r="J23" s="154" t="s">
        <v>256</v>
      </c>
      <c r="K23" s="169"/>
      <c r="L23" s="169" t="s">
        <v>257</v>
      </c>
      <c r="M23" s="169"/>
      <c r="N23" s="169" t="s">
        <v>258</v>
      </c>
      <c r="O23" s="169"/>
      <c r="P23" s="169"/>
      <c r="Q23" s="120"/>
    </row>
    <row r="24" s="119" customFormat="1" customHeight="1" spans="1:17">
      <c r="A24" s="155"/>
      <c r="K24" s="120"/>
      <c r="L24" s="120"/>
      <c r="M24" s="120"/>
      <c r="N24" s="120"/>
      <c r="O24" s="120"/>
      <c r="P24" s="120"/>
      <c r="Q24" s="120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320</v>
      </c>
      <c r="B2" s="62" t="s">
        <v>321</v>
      </c>
      <c r="C2" s="62" t="s">
        <v>322</v>
      </c>
      <c r="D2" s="62" t="s">
        <v>323</v>
      </c>
      <c r="E2" s="62" t="s">
        <v>324</v>
      </c>
      <c r="F2" s="62" t="s">
        <v>325</v>
      </c>
      <c r="G2" s="62" t="s">
        <v>326</v>
      </c>
      <c r="H2" s="62" t="s">
        <v>327</v>
      </c>
      <c r="I2" s="67" t="s">
        <v>328</v>
      </c>
      <c r="J2" s="67" t="s">
        <v>329</v>
      </c>
      <c r="K2" s="67" t="s">
        <v>330</v>
      </c>
      <c r="L2" s="67" t="s">
        <v>331</v>
      </c>
      <c r="M2" s="67" t="s">
        <v>332</v>
      </c>
      <c r="N2" s="62" t="s">
        <v>333</v>
      </c>
      <c r="O2" s="62" t="s">
        <v>334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335</v>
      </c>
      <c r="J3" s="67" t="s">
        <v>335</v>
      </c>
      <c r="K3" s="67" t="s">
        <v>335</v>
      </c>
      <c r="L3" s="67" t="s">
        <v>335</v>
      </c>
      <c r="M3" s="67" t="s">
        <v>335</v>
      </c>
      <c r="N3" s="65"/>
      <c r="O3" s="65"/>
    </row>
    <row r="4" s="56" customFormat="1" spans="1:15">
      <c r="A4" s="104">
        <v>1</v>
      </c>
      <c r="B4" s="105" t="s">
        <v>336</v>
      </c>
      <c r="C4" s="78" t="s">
        <v>337</v>
      </c>
      <c r="D4" s="104" t="s">
        <v>119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7" si="0">SUM(I4:M4)</f>
        <v>4</v>
      </c>
      <c r="O4" s="78" t="s">
        <v>338</v>
      </c>
    </row>
    <row r="5" s="56" customFormat="1" spans="1:15">
      <c r="A5" s="104">
        <v>2</v>
      </c>
      <c r="B5" s="105" t="s">
        <v>339</v>
      </c>
      <c r="C5" s="78" t="s">
        <v>337</v>
      </c>
      <c r="D5" s="104" t="s">
        <v>119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338</v>
      </c>
    </row>
    <row r="6" s="56" customFormat="1" spans="1:15">
      <c r="A6" s="104">
        <v>3</v>
      </c>
      <c r="B6" s="105" t="s">
        <v>340</v>
      </c>
      <c r="C6" s="78" t="s">
        <v>337</v>
      </c>
      <c r="D6" s="104" t="s">
        <v>341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338</v>
      </c>
    </row>
    <row r="7" s="56" customFormat="1" spans="1:15">
      <c r="A7" s="104">
        <v>4</v>
      </c>
      <c r="B7" s="105" t="s">
        <v>342</v>
      </c>
      <c r="C7" s="78" t="s">
        <v>337</v>
      </c>
      <c r="D7" s="104" t="s">
        <v>341</v>
      </c>
      <c r="E7" s="104" t="s">
        <v>63</v>
      </c>
      <c r="F7" s="78" t="s">
        <v>54</v>
      </c>
      <c r="G7" s="104"/>
      <c r="H7" s="104"/>
      <c r="I7" s="104">
        <v>1</v>
      </c>
      <c r="J7" s="104"/>
      <c r="K7" s="104"/>
      <c r="L7" s="104">
        <v>1</v>
      </c>
      <c r="M7" s="104">
        <v>1</v>
      </c>
      <c r="N7" s="78">
        <f t="shared" si="0"/>
        <v>3</v>
      </c>
      <c r="O7" s="78" t="s">
        <v>338</v>
      </c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343</v>
      </c>
      <c r="B20" s="86"/>
      <c r="C20" s="86"/>
      <c r="D20" s="87"/>
      <c r="E20" s="88"/>
      <c r="F20" s="90"/>
      <c r="G20" s="90"/>
      <c r="H20" s="90"/>
      <c r="I20" s="89"/>
      <c r="J20" s="85" t="s">
        <v>344</v>
      </c>
      <c r="K20" s="86"/>
      <c r="L20" s="86"/>
      <c r="M20" s="87"/>
      <c r="N20" s="86"/>
      <c r="O20" s="100"/>
    </row>
    <row r="21" s="60" customFormat="1" ht="16.5" spans="1:15">
      <c r="A21" s="91" t="s">
        <v>345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320</v>
      </c>
      <c r="B2" s="62" t="s">
        <v>325</v>
      </c>
      <c r="C2" s="102" t="s">
        <v>321</v>
      </c>
      <c r="D2" s="62" t="s">
        <v>322</v>
      </c>
      <c r="E2" s="62" t="s">
        <v>323</v>
      </c>
      <c r="F2" s="62" t="s">
        <v>324</v>
      </c>
      <c r="G2" s="63" t="s">
        <v>347</v>
      </c>
      <c r="H2" s="93"/>
      <c r="I2" s="63" t="s">
        <v>348</v>
      </c>
      <c r="J2" s="93"/>
      <c r="K2" s="111" t="s">
        <v>349</v>
      </c>
      <c r="L2" s="112" t="s">
        <v>350</v>
      </c>
      <c r="M2" s="113" t="s">
        <v>351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352</v>
      </c>
      <c r="H3" s="67" t="s">
        <v>353</v>
      </c>
      <c r="I3" s="67" t="s">
        <v>352</v>
      </c>
      <c r="J3" s="67" t="s">
        <v>353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336</v>
      </c>
      <c r="D4" s="78" t="s">
        <v>337</v>
      </c>
      <c r="E4" s="104" t="s">
        <v>119</v>
      </c>
      <c r="F4" s="104" t="s">
        <v>63</v>
      </c>
      <c r="G4" s="106" t="s">
        <v>354</v>
      </c>
      <c r="H4" s="107">
        <v>0.02</v>
      </c>
      <c r="I4" s="107"/>
      <c r="J4" s="107"/>
      <c r="K4" s="107"/>
      <c r="L4" s="78"/>
      <c r="M4" s="78" t="s">
        <v>338</v>
      </c>
    </row>
    <row r="5" s="56" customFormat="1" spans="1:13">
      <c r="A5" s="104"/>
      <c r="B5" s="105" t="s">
        <v>54</v>
      </c>
      <c r="C5" s="105" t="s">
        <v>339</v>
      </c>
      <c r="D5" s="78" t="s">
        <v>337</v>
      </c>
      <c r="E5" s="104" t="s">
        <v>119</v>
      </c>
      <c r="F5" s="104" t="s">
        <v>63</v>
      </c>
      <c r="G5" s="106" t="s">
        <v>354</v>
      </c>
      <c r="H5" s="107">
        <v>0.02</v>
      </c>
      <c r="I5" s="107"/>
      <c r="J5" s="107"/>
      <c r="K5" s="107"/>
      <c r="L5" s="78"/>
      <c r="M5" s="78" t="s">
        <v>338</v>
      </c>
    </row>
    <row r="6" s="56" customFormat="1" spans="1:13">
      <c r="A6" s="104"/>
      <c r="B6" s="105" t="s">
        <v>54</v>
      </c>
      <c r="C6" s="105" t="s">
        <v>340</v>
      </c>
      <c r="D6" s="78" t="s">
        <v>337</v>
      </c>
      <c r="E6" s="104" t="s">
        <v>341</v>
      </c>
      <c r="F6" s="104" t="s">
        <v>63</v>
      </c>
      <c r="G6" s="106" t="s">
        <v>354</v>
      </c>
      <c r="H6" s="107">
        <v>0.02</v>
      </c>
      <c r="I6" s="107"/>
      <c r="J6" s="107"/>
      <c r="K6" s="107"/>
      <c r="L6" s="78"/>
      <c r="M6" s="78" t="s">
        <v>338</v>
      </c>
    </row>
    <row r="7" s="56" customFormat="1" spans="1:13">
      <c r="A7" s="104"/>
      <c r="B7" s="105" t="s">
        <v>54</v>
      </c>
      <c r="C7" s="105" t="s">
        <v>342</v>
      </c>
      <c r="D7" s="78" t="s">
        <v>337</v>
      </c>
      <c r="E7" s="104" t="s">
        <v>341</v>
      </c>
      <c r="F7" s="104" t="s">
        <v>63</v>
      </c>
      <c r="G7" s="106" t="s">
        <v>354</v>
      </c>
      <c r="H7" s="107">
        <v>0.02</v>
      </c>
      <c r="I7" s="104"/>
      <c r="J7" s="104"/>
      <c r="K7" s="104"/>
      <c r="L7" s="104"/>
      <c r="M7" s="78" t="s">
        <v>338</v>
      </c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355</v>
      </c>
      <c r="B20" s="86"/>
      <c r="C20" s="86"/>
      <c r="D20" s="86"/>
      <c r="E20" s="87"/>
      <c r="F20" s="88"/>
      <c r="G20" s="89"/>
      <c r="H20" s="85" t="s">
        <v>344</v>
      </c>
      <c r="I20" s="86"/>
      <c r="J20" s="86"/>
      <c r="K20" s="87"/>
      <c r="L20" s="117"/>
      <c r="M20" s="100"/>
    </row>
    <row r="21" s="60" customFormat="1" ht="16.5" spans="1:13">
      <c r="A21" s="109" t="s">
        <v>356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357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358</v>
      </c>
      <c r="B2" s="62" t="s">
        <v>325</v>
      </c>
      <c r="C2" s="62" t="s">
        <v>321</v>
      </c>
      <c r="D2" s="62" t="s">
        <v>322</v>
      </c>
      <c r="E2" s="62" t="s">
        <v>323</v>
      </c>
      <c r="F2" s="62" t="s">
        <v>324</v>
      </c>
      <c r="G2" s="63" t="s">
        <v>359</v>
      </c>
      <c r="H2" s="64"/>
      <c r="I2" s="93"/>
      <c r="J2" s="63" t="s">
        <v>360</v>
      </c>
      <c r="K2" s="64"/>
      <c r="L2" s="93"/>
      <c r="M2" s="63" t="s">
        <v>361</v>
      </c>
      <c r="N2" s="64"/>
      <c r="O2" s="93"/>
      <c r="P2" s="63" t="s">
        <v>362</v>
      </c>
      <c r="Q2" s="64"/>
      <c r="R2" s="93"/>
      <c r="S2" s="64" t="s">
        <v>363</v>
      </c>
      <c r="T2" s="64"/>
      <c r="U2" s="93"/>
      <c r="V2" s="96" t="s">
        <v>364</v>
      </c>
      <c r="W2" s="96" t="s">
        <v>334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365</v>
      </c>
      <c r="H3" s="67" t="s">
        <v>68</v>
      </c>
      <c r="I3" s="67" t="s">
        <v>325</v>
      </c>
      <c r="J3" s="67" t="s">
        <v>365</v>
      </c>
      <c r="K3" s="67" t="s">
        <v>68</v>
      </c>
      <c r="L3" s="67" t="s">
        <v>325</v>
      </c>
      <c r="M3" s="67" t="s">
        <v>365</v>
      </c>
      <c r="N3" s="67" t="s">
        <v>68</v>
      </c>
      <c r="O3" s="67" t="s">
        <v>325</v>
      </c>
      <c r="P3" s="67" t="s">
        <v>365</v>
      </c>
      <c r="Q3" s="67" t="s">
        <v>68</v>
      </c>
      <c r="R3" s="67" t="s">
        <v>325</v>
      </c>
      <c r="S3" s="67" t="s">
        <v>365</v>
      </c>
      <c r="T3" s="67" t="s">
        <v>68</v>
      </c>
      <c r="U3" s="67" t="s">
        <v>325</v>
      </c>
      <c r="V3" s="97"/>
      <c r="W3" s="97"/>
    </row>
    <row r="4" s="56" customFormat="1" spans="1:23">
      <c r="A4" s="68" t="s">
        <v>366</v>
      </c>
      <c r="B4" s="68" t="s">
        <v>367</v>
      </c>
      <c r="C4" s="69" t="s">
        <v>336</v>
      </c>
      <c r="D4" s="70" t="s">
        <v>337</v>
      </c>
      <c r="E4" s="68" t="s">
        <v>119</v>
      </c>
      <c r="F4" s="68" t="s">
        <v>63</v>
      </c>
      <c r="G4" s="71"/>
      <c r="H4" s="71" t="s">
        <v>368</v>
      </c>
      <c r="I4" s="71" t="s">
        <v>54</v>
      </c>
      <c r="J4" s="71"/>
      <c r="K4" s="94" t="s">
        <v>369</v>
      </c>
      <c r="L4" s="71" t="s">
        <v>54</v>
      </c>
      <c r="N4" s="95" t="s">
        <v>370</v>
      </c>
      <c r="O4" s="71" t="s">
        <v>54</v>
      </c>
      <c r="P4" s="71"/>
      <c r="Q4" s="95" t="s">
        <v>371</v>
      </c>
      <c r="R4" s="71" t="s">
        <v>54</v>
      </c>
      <c r="S4" s="71"/>
      <c r="T4" s="95" t="s">
        <v>372</v>
      </c>
      <c r="U4" s="71" t="s">
        <v>54</v>
      </c>
      <c r="V4" s="68" t="s">
        <v>373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374</v>
      </c>
      <c r="H5" s="64"/>
      <c r="I5" s="93"/>
      <c r="J5" s="63" t="s">
        <v>375</v>
      </c>
      <c r="K5" s="64"/>
      <c r="L5" s="93"/>
      <c r="M5" s="63" t="s">
        <v>376</v>
      </c>
      <c r="N5" s="64"/>
      <c r="O5" s="93"/>
      <c r="P5" s="63" t="s">
        <v>377</v>
      </c>
      <c r="Q5" s="64"/>
      <c r="R5" s="93"/>
      <c r="S5" s="64" t="s">
        <v>378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365</v>
      </c>
      <c r="H6" s="67" t="s">
        <v>68</v>
      </c>
      <c r="I6" s="67" t="s">
        <v>325</v>
      </c>
      <c r="J6" s="67" t="s">
        <v>365</v>
      </c>
      <c r="K6" s="67" t="s">
        <v>68</v>
      </c>
      <c r="L6" s="67" t="s">
        <v>325</v>
      </c>
      <c r="M6" s="67" t="s">
        <v>365</v>
      </c>
      <c r="N6" s="67" t="s">
        <v>68</v>
      </c>
      <c r="O6" s="67" t="s">
        <v>325</v>
      </c>
      <c r="P6" s="67" t="s">
        <v>365</v>
      </c>
      <c r="Q6" s="67" t="s">
        <v>68</v>
      </c>
      <c r="R6" s="67" t="s">
        <v>325</v>
      </c>
      <c r="S6" s="67" t="s">
        <v>365</v>
      </c>
      <c r="T6" s="67" t="s">
        <v>68</v>
      </c>
      <c r="U6" s="67" t="s">
        <v>325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379</v>
      </c>
      <c r="H8" s="64"/>
      <c r="I8" s="93"/>
      <c r="J8" s="63" t="s">
        <v>380</v>
      </c>
      <c r="K8" s="64"/>
      <c r="L8" s="93"/>
      <c r="M8" s="63" t="s">
        <v>381</v>
      </c>
      <c r="N8" s="64"/>
      <c r="O8" s="93"/>
      <c r="P8" s="63" t="s">
        <v>382</v>
      </c>
      <c r="Q8" s="64"/>
      <c r="R8" s="93"/>
      <c r="S8" s="64" t="s">
        <v>383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365</v>
      </c>
      <c r="H9" s="67" t="s">
        <v>68</v>
      </c>
      <c r="I9" s="67" t="s">
        <v>325</v>
      </c>
      <c r="J9" s="67" t="s">
        <v>365</v>
      </c>
      <c r="K9" s="67" t="s">
        <v>68</v>
      </c>
      <c r="L9" s="67" t="s">
        <v>325</v>
      </c>
      <c r="M9" s="67" t="s">
        <v>365</v>
      </c>
      <c r="N9" s="67" t="s">
        <v>68</v>
      </c>
      <c r="O9" s="67" t="s">
        <v>325</v>
      </c>
      <c r="P9" s="67" t="s">
        <v>365</v>
      </c>
      <c r="Q9" s="67" t="s">
        <v>68</v>
      </c>
      <c r="R9" s="67" t="s">
        <v>325</v>
      </c>
      <c r="S9" s="67" t="s">
        <v>365</v>
      </c>
      <c r="T9" s="67" t="s">
        <v>68</v>
      </c>
      <c r="U9" s="67" t="s">
        <v>325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379</v>
      </c>
      <c r="H11" s="64"/>
      <c r="I11" s="93"/>
      <c r="J11" s="63" t="s">
        <v>380</v>
      </c>
      <c r="K11" s="64"/>
      <c r="L11" s="93"/>
      <c r="M11" s="63" t="s">
        <v>381</v>
      </c>
      <c r="N11" s="64"/>
      <c r="O11" s="93"/>
      <c r="P11" s="63" t="s">
        <v>382</v>
      </c>
      <c r="Q11" s="64"/>
      <c r="R11" s="93"/>
      <c r="S11" s="64" t="s">
        <v>383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365</v>
      </c>
      <c r="H12" s="67" t="s">
        <v>68</v>
      </c>
      <c r="I12" s="67" t="s">
        <v>325</v>
      </c>
      <c r="J12" s="67" t="s">
        <v>365</v>
      </c>
      <c r="K12" s="67" t="s">
        <v>68</v>
      </c>
      <c r="L12" s="67" t="s">
        <v>325</v>
      </c>
      <c r="M12" s="67" t="s">
        <v>365</v>
      </c>
      <c r="N12" s="67" t="s">
        <v>68</v>
      </c>
      <c r="O12" s="67" t="s">
        <v>325</v>
      </c>
      <c r="P12" s="67" t="s">
        <v>365</v>
      </c>
      <c r="Q12" s="67" t="s">
        <v>68</v>
      </c>
      <c r="R12" s="67" t="s">
        <v>325</v>
      </c>
      <c r="S12" s="67" t="s">
        <v>365</v>
      </c>
      <c r="T12" s="67" t="s">
        <v>68</v>
      </c>
      <c r="U12" s="67" t="s">
        <v>325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spans="1:23">
      <c r="A14" s="68" t="s">
        <v>384</v>
      </c>
      <c r="B14" s="68" t="s">
        <v>367</v>
      </c>
      <c r="C14" s="69" t="s">
        <v>340</v>
      </c>
      <c r="D14" s="70" t="s">
        <v>337</v>
      </c>
      <c r="E14" s="68" t="s">
        <v>341</v>
      </c>
      <c r="F14" s="68" t="s">
        <v>63</v>
      </c>
      <c r="G14" s="71"/>
      <c r="H14" s="71" t="s">
        <v>368</v>
      </c>
      <c r="I14" s="71" t="s">
        <v>54</v>
      </c>
      <c r="J14" s="71"/>
      <c r="K14" s="94" t="s">
        <v>369</v>
      </c>
      <c r="L14" s="71" t="s">
        <v>54</v>
      </c>
      <c r="N14" s="95" t="s">
        <v>370</v>
      </c>
      <c r="O14" s="71" t="s">
        <v>54</v>
      </c>
      <c r="P14" s="71"/>
      <c r="Q14" s="95" t="s">
        <v>371</v>
      </c>
      <c r="R14" s="71" t="s">
        <v>54</v>
      </c>
      <c r="S14" s="71"/>
      <c r="T14" s="95" t="s">
        <v>372</v>
      </c>
      <c r="U14" s="71" t="s">
        <v>54</v>
      </c>
      <c r="V14" s="68" t="s">
        <v>373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374</v>
      </c>
      <c r="H15" s="64"/>
      <c r="I15" s="93"/>
      <c r="J15" s="63" t="s">
        <v>375</v>
      </c>
      <c r="K15" s="64"/>
      <c r="L15" s="93"/>
      <c r="M15" s="63" t="s">
        <v>376</v>
      </c>
      <c r="N15" s="64"/>
      <c r="O15" s="93"/>
      <c r="P15" s="63" t="s">
        <v>377</v>
      </c>
      <c r="Q15" s="64"/>
      <c r="R15" s="93"/>
      <c r="S15" s="64" t="s">
        <v>378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365</v>
      </c>
      <c r="H16" s="67" t="s">
        <v>68</v>
      </c>
      <c r="I16" s="67" t="s">
        <v>325</v>
      </c>
      <c r="J16" s="67" t="s">
        <v>365</v>
      </c>
      <c r="K16" s="67" t="s">
        <v>68</v>
      </c>
      <c r="L16" s="67" t="s">
        <v>325</v>
      </c>
      <c r="M16" s="67" t="s">
        <v>365</v>
      </c>
      <c r="N16" s="67" t="s">
        <v>68</v>
      </c>
      <c r="O16" s="67" t="s">
        <v>325</v>
      </c>
      <c r="P16" s="67" t="s">
        <v>365</v>
      </c>
      <c r="Q16" s="67" t="s">
        <v>68</v>
      </c>
      <c r="R16" s="67" t="s">
        <v>325</v>
      </c>
      <c r="S16" s="67" t="s">
        <v>365</v>
      </c>
      <c r="T16" s="67" t="s">
        <v>68</v>
      </c>
      <c r="U16" s="67" t="s">
        <v>325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379</v>
      </c>
      <c r="H18" s="64"/>
      <c r="I18" s="93"/>
      <c r="J18" s="63" t="s">
        <v>380</v>
      </c>
      <c r="K18" s="64"/>
      <c r="L18" s="93"/>
      <c r="M18" s="63" t="s">
        <v>381</v>
      </c>
      <c r="N18" s="64"/>
      <c r="O18" s="93"/>
      <c r="P18" s="63" t="s">
        <v>382</v>
      </c>
      <c r="Q18" s="64"/>
      <c r="R18" s="93"/>
      <c r="S18" s="64" t="s">
        <v>383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365</v>
      </c>
      <c r="H19" s="67" t="s">
        <v>68</v>
      </c>
      <c r="I19" s="67" t="s">
        <v>325</v>
      </c>
      <c r="J19" s="67" t="s">
        <v>365</v>
      </c>
      <c r="K19" s="67" t="s">
        <v>68</v>
      </c>
      <c r="L19" s="67" t="s">
        <v>325</v>
      </c>
      <c r="M19" s="67" t="s">
        <v>365</v>
      </c>
      <c r="N19" s="67" t="s">
        <v>68</v>
      </c>
      <c r="O19" s="67" t="s">
        <v>325</v>
      </c>
      <c r="P19" s="67" t="s">
        <v>365</v>
      </c>
      <c r="Q19" s="67" t="s">
        <v>68</v>
      </c>
      <c r="R19" s="67" t="s">
        <v>325</v>
      </c>
      <c r="S19" s="67" t="s">
        <v>365</v>
      </c>
      <c r="T19" s="67" t="s">
        <v>68</v>
      </c>
      <c r="U19" s="67" t="s">
        <v>325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379</v>
      </c>
      <c r="H21" s="64"/>
      <c r="I21" s="93"/>
      <c r="J21" s="63" t="s">
        <v>380</v>
      </c>
      <c r="K21" s="64"/>
      <c r="L21" s="93"/>
      <c r="M21" s="63" t="s">
        <v>381</v>
      </c>
      <c r="N21" s="64"/>
      <c r="O21" s="93"/>
      <c r="P21" s="63" t="s">
        <v>382</v>
      </c>
      <c r="Q21" s="64"/>
      <c r="R21" s="93"/>
      <c r="S21" s="64" t="s">
        <v>383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365</v>
      </c>
      <c r="H22" s="67" t="s">
        <v>68</v>
      </c>
      <c r="I22" s="67" t="s">
        <v>325</v>
      </c>
      <c r="J22" s="67" t="s">
        <v>365</v>
      </c>
      <c r="K22" s="67" t="s">
        <v>68</v>
      </c>
      <c r="L22" s="67" t="s">
        <v>325</v>
      </c>
      <c r="M22" s="67" t="s">
        <v>365</v>
      </c>
      <c r="N22" s="67" t="s">
        <v>68</v>
      </c>
      <c r="O22" s="67" t="s">
        <v>325</v>
      </c>
      <c r="P22" s="67" t="s">
        <v>365</v>
      </c>
      <c r="Q22" s="67" t="s">
        <v>68</v>
      </c>
      <c r="R22" s="67" t="s">
        <v>325</v>
      </c>
      <c r="S22" s="67" t="s">
        <v>365</v>
      </c>
      <c r="T22" s="67" t="s">
        <v>68</v>
      </c>
      <c r="U22" s="67" t="s">
        <v>325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355</v>
      </c>
      <c r="B28" s="86"/>
      <c r="C28" s="86"/>
      <c r="D28" s="86"/>
      <c r="E28" s="87"/>
      <c r="F28" s="88"/>
      <c r="G28" s="89"/>
      <c r="H28" s="90"/>
      <c r="I28" s="90"/>
      <c r="J28" s="85" t="s">
        <v>344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385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387</v>
      </c>
      <c r="B2" s="39" t="s">
        <v>388</v>
      </c>
      <c r="C2" s="40" t="s">
        <v>365</v>
      </c>
      <c r="D2" s="40" t="s">
        <v>323</v>
      </c>
      <c r="E2" s="41" t="s">
        <v>324</v>
      </c>
      <c r="F2" s="41" t="s">
        <v>325</v>
      </c>
      <c r="G2" s="42" t="s">
        <v>389</v>
      </c>
      <c r="H2" s="42" t="s">
        <v>390</v>
      </c>
      <c r="I2" s="42" t="s">
        <v>391</v>
      </c>
      <c r="J2" s="42" t="s">
        <v>390</v>
      </c>
      <c r="K2" s="42" t="s">
        <v>392</v>
      </c>
      <c r="L2" s="42" t="s">
        <v>390</v>
      </c>
      <c r="M2" s="41" t="s">
        <v>364</v>
      </c>
      <c r="N2" s="41" t="s">
        <v>334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373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373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373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373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373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373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373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373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373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373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373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373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373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373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373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373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373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373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373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373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373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373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373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373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373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373</v>
      </c>
      <c r="N28" s="27"/>
    </row>
    <row r="29" s="2" customFormat="1" ht="18.75" spans="1:14">
      <c r="A29" s="11" t="s">
        <v>355</v>
      </c>
      <c r="B29" s="12"/>
      <c r="C29" s="12"/>
      <c r="D29" s="13"/>
      <c r="E29" s="14"/>
      <c r="F29" s="52"/>
      <c r="G29" s="36"/>
      <c r="H29" s="52"/>
      <c r="I29" s="11" t="s">
        <v>393</v>
      </c>
      <c r="J29" s="12"/>
      <c r="K29" s="12"/>
      <c r="L29" s="12"/>
      <c r="M29" s="12"/>
      <c r="N29" s="19"/>
    </row>
    <row r="30" ht="53" customHeight="1" spans="1:14">
      <c r="A30" s="15" t="s">
        <v>394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395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358</v>
      </c>
      <c r="B2" s="5" t="s">
        <v>325</v>
      </c>
      <c r="C2" s="23" t="s">
        <v>321</v>
      </c>
      <c r="D2" s="5" t="s">
        <v>322</v>
      </c>
      <c r="E2" s="5" t="s">
        <v>323</v>
      </c>
      <c r="F2" s="5" t="s">
        <v>324</v>
      </c>
      <c r="G2" s="4" t="s">
        <v>396</v>
      </c>
      <c r="H2" s="4" t="s">
        <v>397</v>
      </c>
      <c r="I2" s="4" t="s">
        <v>398</v>
      </c>
      <c r="J2" s="4" t="s">
        <v>399</v>
      </c>
      <c r="K2" s="5" t="s">
        <v>364</v>
      </c>
      <c r="L2" s="5" t="s">
        <v>334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355</v>
      </c>
      <c r="B11" s="12"/>
      <c r="C11" s="35"/>
      <c r="D11" s="12"/>
      <c r="E11" s="13"/>
      <c r="F11" s="14"/>
      <c r="G11" s="36"/>
      <c r="H11" s="11" t="s">
        <v>393</v>
      </c>
      <c r="I11" s="12"/>
      <c r="J11" s="12"/>
      <c r="K11" s="12"/>
      <c r="L11" s="19"/>
    </row>
    <row r="12" ht="69" customHeight="1" spans="1:12">
      <c r="A12" s="15" t="s">
        <v>400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320</v>
      </c>
      <c r="B2" s="5" t="s">
        <v>325</v>
      </c>
      <c r="C2" s="5" t="s">
        <v>365</v>
      </c>
      <c r="D2" s="5" t="s">
        <v>323</v>
      </c>
      <c r="E2" s="5" t="s">
        <v>324</v>
      </c>
      <c r="F2" s="4" t="s">
        <v>402</v>
      </c>
      <c r="G2" s="4" t="s">
        <v>348</v>
      </c>
      <c r="H2" s="6" t="s">
        <v>349</v>
      </c>
      <c r="I2" s="17" t="s">
        <v>351</v>
      </c>
    </row>
    <row r="3" s="1" customFormat="1" ht="16.5" spans="1:9">
      <c r="A3" s="4"/>
      <c r="B3" s="7"/>
      <c r="C3" s="7"/>
      <c r="D3" s="7"/>
      <c r="E3" s="7"/>
      <c r="F3" s="4" t="s">
        <v>403</v>
      </c>
      <c r="G3" s="4" t="s">
        <v>352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355</v>
      </c>
      <c r="B12" s="12"/>
      <c r="C12" s="12"/>
      <c r="D12" s="13"/>
      <c r="E12" s="14"/>
      <c r="F12" s="11" t="s">
        <v>393</v>
      </c>
      <c r="G12" s="12"/>
      <c r="H12" s="13"/>
      <c r="I12" s="19"/>
    </row>
    <row r="13" ht="16.5" spans="1:9">
      <c r="A13" s="15" t="s">
        <v>404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2022-11-25T09:24:07Z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