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<sst xmlns="http://schemas.openxmlformats.org/spreadsheetml/2006/main" count="190" uniqueCount="135">
  <si>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</si>
  <si>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</si>
  <si>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</si>
  <si>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</si>
  <si>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</si>
  <si>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</si>
  <si>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</si>
  <si>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</si>
  <si>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</si>
  <si>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</si>
  <si>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</si>
  <si>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</si>
  <si>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</si>
  <si>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</si>
  <si>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</si>
  <si>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</si>
  <si>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</si>
  <si>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</si>
  <si>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</si>
  <si>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TAMMAL81538</t>
  </si>
  <si>
    <t>品名</t>
  </si>
  <si>
    <t>男式旅行裤</t>
  </si>
  <si>
    <t>生产工厂</t>
  </si>
  <si>
    <t>金缕衣-博扬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</si>
  <si>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</si>
  <si>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</si>
  <si>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</si>
  <si>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</si>
  <si>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</si>
  <si>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</si>
  <si>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</si>
  <si>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</si>
  <si>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</si>
  <si>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</si>
  <si>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黑色</t>
  </si>
  <si>
    <t>军绿</t>
  </si>
  <si>
    <t>165/80B</t>
  </si>
  <si>
    <t>170/84B</t>
  </si>
  <si>
    <t>175/88B</t>
  </si>
  <si>
    <t>180/92B</t>
  </si>
  <si>
    <t>185/96B</t>
  </si>
  <si>
    <t>190/100B</t>
  </si>
  <si>
    <t>195/104B</t>
  </si>
  <si>
    <t>S洗前/洗后</t>
  </si>
  <si>
    <t>M洗前/洗后</t>
  </si>
  <si>
    <t>L洗前/洗后</t>
  </si>
  <si>
    <t>XL洗前/洗后</t>
  </si>
  <si>
    <t>XXL洗前/洗后</t>
  </si>
  <si>
    <t>XXXL洗前/洗后</t>
  </si>
  <si>
    <t>裤外侧长</t>
  </si>
  <si>
    <t>-0.8/-0.8</t>
  </si>
  <si>
    <t>0.6/0</t>
  </si>
  <si>
    <t>0.5/+1</t>
  </si>
  <si>
    <t>1/-0.6</t>
  </si>
  <si>
    <t>1/1</t>
  </si>
  <si>
    <t>0.2/1</t>
  </si>
  <si>
    <t>内裆长</t>
  </si>
  <si>
    <t>-0.5/-1</t>
  </si>
  <si>
    <t>0/-0.5</t>
  </si>
  <si>
    <t>-0.5/0</t>
  </si>
  <si>
    <t>0.5/-0.5</t>
  </si>
  <si>
    <t>-0.6/0</t>
  </si>
  <si>
    <t>0.5/0.5</t>
  </si>
  <si>
    <t>腰围 平量</t>
  </si>
  <si>
    <t>84</t>
  </si>
  <si>
    <t>-2/-2</t>
  </si>
  <si>
    <t>1/0</t>
  </si>
  <si>
    <t>0/0</t>
  </si>
  <si>
    <t>-1/-2</t>
  </si>
  <si>
    <t>-1/-3</t>
  </si>
  <si>
    <t>臀围</t>
  </si>
  <si>
    <t>108</t>
  </si>
  <si>
    <t>-0.8/-0.4</t>
  </si>
  <si>
    <t>0/-1</t>
  </si>
  <si>
    <t>-1/-1</t>
  </si>
  <si>
    <t>0/-2</t>
  </si>
  <si>
    <t>腿围/2</t>
  </si>
  <si>
    <t>-0.7/-0.2</t>
  </si>
  <si>
    <t>0/-0.4</t>
  </si>
  <si>
    <t>1/-1</t>
  </si>
  <si>
    <t>-0.9/-1.5</t>
  </si>
  <si>
    <t>膝围/2</t>
  </si>
  <si>
    <t>-0.2/0</t>
  </si>
  <si>
    <t>-0.4/-0.5</t>
  </si>
  <si>
    <t>0/-0.3</t>
  </si>
  <si>
    <t>-0.4/-0.8</t>
  </si>
  <si>
    <t>-1/-0.5</t>
  </si>
  <si>
    <t>脚口/2（平量）</t>
  </si>
  <si>
    <t>0/0.5</t>
  </si>
  <si>
    <t>-0.3/0</t>
  </si>
  <si>
    <t>-0.5/-0.5</t>
  </si>
  <si>
    <t>0.5/0</t>
  </si>
  <si>
    <t>-0.4/-0.2</t>
  </si>
  <si>
    <t>前裆长 含腰</t>
  </si>
  <si>
    <t>0.3/0.5</t>
  </si>
  <si>
    <t>1/0.6</t>
  </si>
  <si>
    <t>0.5/1</t>
  </si>
  <si>
    <t>0.8/0.8</t>
  </si>
  <si>
    <t>1.2/+0.7</t>
  </si>
  <si>
    <t>1/+0.6</t>
  </si>
  <si>
    <t>后裆长 含腰</t>
  </si>
  <si>
    <t>-1.2/-1.2</t>
  </si>
  <si>
    <t>-0.4/-0.6</t>
  </si>
  <si>
    <t>-0.7/-1</t>
  </si>
  <si>
    <t>0.3/-0.3</t>
  </si>
  <si>
    <t>-0.8/-1/8</t>
  </si>
  <si>
    <t>问题点：</t>
  </si>
  <si>
    <t>1，腰松紧褶皱量要均匀，不能斜绺，下口灌缝线迹不能外漏。</t>
  </si>
  <si>
    <t>7，脚口褶皱量要均匀，不能斜绺。</t>
  </si>
  <si>
    <t>2，后档少加固线，大货不能接受，请立即改进。</t>
  </si>
  <si>
    <t>8，清理干净内外线毛，脏污划粉印。</t>
  </si>
  <si>
    <t>3，下档加固线偏短，请加至腿中，请及时改进。</t>
  </si>
  <si>
    <t>9，熨烫平整，不能有死折痕迹，左右腿折量一致。</t>
  </si>
  <si>
    <t>4，规格围度部分偏小，请及时改进，保证洗前洗后在误差范围内。</t>
  </si>
  <si>
    <t>5，右腿合缝均有吃纵不匀现象，请及时改进，否则大货不能接受。</t>
  </si>
  <si>
    <t>6，保证口袋上下口要平服，不能出窝现象。</t>
  </si>
  <si>
    <t>备注：</t>
  </si>
  <si>
    <t xml:space="preserve">     初期请洗测2-3件，有问题的另加测量数量。</t>
  </si>
  <si>
    <t>验货时间：10-31</t>
  </si>
  <si>
    <t>跟单QC:周苑</t>
  </si>
  <si>
    <t>工厂负责人：刘文哲</t>
  </si>
  <si>
    <t>指示规格  FINAL SPEC（外件）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</si>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</sst>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1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30" fillId="16" borderId="1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</cellStyleXfs>
  <cellXfs count="83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4" applyFont="1" applyFill="1" applyBorder="1" applyAlignment="1">
      <alignment horizontal="center"/>
    </xf>
    <xf numFmtId="0" fontId="9" fillId="3" borderId="4" xfId="54" applyFont="1" applyFill="1" applyBorder="1" applyAlignment="1">
      <alignment horizontal="center"/>
    </xf>
    <xf numFmtId="0" fontId="10" fillId="0" borderId="4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176" fontId="11" fillId="0" borderId="4" xfId="54" applyNumberFormat="1" applyFont="1" applyFill="1" applyBorder="1" applyAlignment="1">
      <alignment horizontal="center"/>
    </xf>
    <xf numFmtId="176" fontId="11" fillId="3" borderId="4" xfId="54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0" fontId="9" fillId="0" borderId="3" xfId="54" applyFont="1" applyFill="1" applyBorder="1" applyAlignment="1">
      <alignment horizontal="center"/>
    </xf>
    <xf numFmtId="0" fontId="6" fillId="0" borderId="10" xfId="53" applyFont="1" applyFill="1" applyBorder="1" applyAlignment="1">
      <alignment horizontal="left"/>
    </xf>
    <xf numFmtId="0" fontId="6" fillId="0" borderId="11" xfId="53" applyFont="1" applyFill="1" applyBorder="1" applyAlignment="1">
      <alignment horizontal="left"/>
    </xf>
    <xf numFmtId="0" fontId="6" fillId="0" borderId="9" xfId="53" applyFont="1" applyFill="1" applyBorder="1" applyAlignment="1">
      <alignment horizontal="left"/>
    </xf>
    <xf numFmtId="0" fontId="9" fillId="0" borderId="7" xfId="54" applyFont="1" applyFill="1" applyBorder="1" applyAlignment="1">
      <alignment horizontal="center"/>
    </xf>
    <xf numFmtId="49" fontId="12" fillId="2" borderId="4" xfId="53" applyNumberFormat="1" applyFont="1" applyFill="1" applyBorder="1" applyAlignment="1">
      <alignment horizontal="center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3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3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62" t="s">
        <v>0</v>
      </c>
      <c r="C2" s="63"/>
      <c r="D2" s="63"/>
      <c r="E2" s="63"/>
      <c r="F2" s="63"/>
      <c r="G2" s="63"/>
      <c r="H2" s="63"/>
      <c r="I2" s="78"/>
    </row>
    <row r="3" ht="28" customHeight="1" spans="2:9">
      <c r="B3" s="64"/>
      <c r="C3" s="65"/>
      <c r="D3" s="66" t="s">
        <v>1</v>
      </c>
      <c r="E3" s="67"/>
      <c r="F3" s="68" t="s">
        <v>2</v>
      </c>
      <c r="G3" s="69"/>
      <c r="H3" s="66" t="s">
        <v>3</v>
      </c>
      <c r="I3" s="79"/>
    </row>
    <row r="4" ht="28" customHeight="1" spans="2:9">
      <c r="B4" s="64" t="s">
        <v>4</v>
      </c>
      <c r="C4" s="65" t="s">
        <v>5</v>
      </c>
      <c r="D4" s="65" t="s">
        <v>6</v>
      </c>
      <c r="E4" s="65" t="s">
        <v>7</v>
      </c>
      <c r="F4" s="70" t="s">
        <v>6</v>
      </c>
      <c r="G4" s="70" t="s">
        <v>7</v>
      </c>
      <c r="H4" s="65" t="s">
        <v>6</v>
      </c>
      <c r="I4" s="80" t="s">
        <v>7</v>
      </c>
    </row>
    <row r="5" ht="28" customHeight="1" spans="2:9">
      <c r="B5" s="71" t="s">
        <v>8</v>
      </c>
      <c r="C5" s="72">
        <v>13</v>
      </c>
      <c r="D5" s="72">
        <v>0</v>
      </c>
      <c r="E5" s="72">
        <v>1</v>
      </c>
      <c r="F5" s="73">
        <v>0</v>
      </c>
      <c r="G5" s="73">
        <v>1</v>
      </c>
      <c r="H5" s="72">
        <v>1</v>
      </c>
      <c r="I5" s="81">
        <v>2</v>
      </c>
    </row>
    <row r="6" ht="28" customHeight="1" spans="2:9">
      <c r="B6" s="71" t="s">
        <v>9</v>
      </c>
      <c r="C6" s="72">
        <v>20</v>
      </c>
      <c r="D6" s="72">
        <v>0</v>
      </c>
      <c r="E6" s="72">
        <v>1</v>
      </c>
      <c r="F6" s="73">
        <v>1</v>
      </c>
      <c r="G6" s="73">
        <v>2</v>
      </c>
      <c r="H6" s="72">
        <v>2</v>
      </c>
      <c r="I6" s="81">
        <v>3</v>
      </c>
    </row>
    <row r="7" ht="28" customHeight="1" spans="2:9">
      <c r="B7" s="71" t="s">
        <v>10</v>
      </c>
      <c r="C7" s="72">
        <v>32</v>
      </c>
      <c r="D7" s="72">
        <v>0</v>
      </c>
      <c r="E7" s="72">
        <v>1</v>
      </c>
      <c r="F7" s="73">
        <v>2</v>
      </c>
      <c r="G7" s="73">
        <v>3</v>
      </c>
      <c r="H7" s="72">
        <v>3</v>
      </c>
      <c r="I7" s="81">
        <v>4</v>
      </c>
    </row>
    <row r="8" ht="28" customHeight="1" spans="2:9">
      <c r="B8" s="71" t="s">
        <v>11</v>
      </c>
      <c r="C8" s="72">
        <v>50</v>
      </c>
      <c r="D8" s="72">
        <v>1</v>
      </c>
      <c r="E8" s="72">
        <v>2</v>
      </c>
      <c r="F8" s="73">
        <v>3</v>
      </c>
      <c r="G8" s="73">
        <v>4</v>
      </c>
      <c r="H8" s="72">
        <v>5</v>
      </c>
      <c r="I8" s="81">
        <v>6</v>
      </c>
    </row>
    <row r="9" ht="28" customHeight="1" spans="2:9">
      <c r="B9" s="71" t="s">
        <v>12</v>
      </c>
      <c r="C9" s="72">
        <v>80</v>
      </c>
      <c r="D9" s="72">
        <v>2</v>
      </c>
      <c r="E9" s="72">
        <v>3</v>
      </c>
      <c r="F9" s="73">
        <v>5</v>
      </c>
      <c r="G9" s="73">
        <v>6</v>
      </c>
      <c r="H9" s="72">
        <v>7</v>
      </c>
      <c r="I9" s="81">
        <v>8</v>
      </c>
    </row>
    <row r="10" ht="28" customHeight="1" spans="2:9">
      <c r="B10" s="71" t="s">
        <v>13</v>
      </c>
      <c r="C10" s="72">
        <v>125</v>
      </c>
      <c r="D10" s="72">
        <v>3</v>
      </c>
      <c r="E10" s="72">
        <v>4</v>
      </c>
      <c r="F10" s="73">
        <v>7</v>
      </c>
      <c r="G10" s="73">
        <v>8</v>
      </c>
      <c r="H10" s="72">
        <v>10</v>
      </c>
      <c r="I10" s="81">
        <v>11</v>
      </c>
    </row>
    <row r="11" ht="28" customHeight="1" spans="2:9">
      <c r="B11" s="71" t="s">
        <v>14</v>
      </c>
      <c r="C11" s="72">
        <v>200</v>
      </c>
      <c r="D11" s="72">
        <v>5</v>
      </c>
      <c r="E11" s="72">
        <v>6</v>
      </c>
      <c r="F11" s="73">
        <v>10</v>
      </c>
      <c r="G11" s="73">
        <v>11</v>
      </c>
      <c r="H11" s="72">
        <v>14</v>
      </c>
      <c r="I11" s="81">
        <v>15</v>
      </c>
    </row>
    <row r="12" ht="28" customHeight="1" spans="2:9">
      <c r="B12" s="74" t="s">
        <v>15</v>
      </c>
      <c r="C12" s="75">
        <v>315</v>
      </c>
      <c r="D12" s="75">
        <v>7</v>
      </c>
      <c r="E12" s="75">
        <v>8</v>
      </c>
      <c r="F12" s="76">
        <v>14</v>
      </c>
      <c r="G12" s="76">
        <v>15</v>
      </c>
      <c r="H12" s="75">
        <v>21</v>
      </c>
      <c r="I12" s="82">
        <v>22</v>
      </c>
    </row>
    <row r="14" spans="2:4">
      <c r="B14" s="77" t="s">
        <v>16</v>
      </c>
      <c r="C14" s="77"/>
      <c r="D14" s="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R1" sqref="R1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0.9" style="1" customWidth="1"/>
    <col min="11" max="11" width="11" style="1" customWidth="1"/>
    <col min="12" max="12" width="11.6" style="1" customWidth="1"/>
    <col min="13" max="13" width="11.7" style="1" customWidth="1"/>
    <col min="14" max="14" width="11.8" style="1" customWidth="1"/>
    <col min="15" max="15" width="13.4" style="1" customWidth="1"/>
    <col min="16" max="16" width="8.5" style="1" customWidth="1"/>
    <col min="17" max="16384" width="9" style="1"/>
  </cols>
  <sheetData>
    <row r="1" s="1" customFormat="1" ht="16" customHeight="1" spans="1:16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" customHeight="1" spans="1:16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5"/>
      <c r="P2" s="25"/>
    </row>
    <row r="3" s="1" customFormat="1" ht="16" customHeight="1" spans="1:16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7"/>
      <c r="P3" s="28"/>
    </row>
    <row r="4" s="1" customFormat="1" ht="16" customHeight="1" spans="1:16">
      <c r="A4" s="7"/>
      <c r="B4" s="42" t="s">
        <v>27</v>
      </c>
      <c r="C4" s="43" t="s">
        <v>28</v>
      </c>
      <c r="D4" s="44" t="s">
        <v>29</v>
      </c>
      <c r="E4" s="45" t="s">
        <v>30</v>
      </c>
      <c r="F4" s="45" t="s">
        <v>31</v>
      </c>
      <c r="G4" s="45" t="s">
        <v>32</v>
      </c>
      <c r="H4" s="45" t="s">
        <v>33</v>
      </c>
      <c r="I4" s="26"/>
      <c r="J4" s="29" t="s">
        <v>34</v>
      </c>
      <c r="K4" s="29" t="s">
        <v>35</v>
      </c>
      <c r="L4" s="29" t="s">
        <v>35</v>
      </c>
      <c r="M4" s="29" t="s">
        <v>34</v>
      </c>
      <c r="N4" s="29" t="s">
        <v>35</v>
      </c>
      <c r="O4" s="29" t="s">
        <v>34</v>
      </c>
      <c r="P4" s="30"/>
    </row>
    <row r="5" s="1" customFormat="1" ht="16" customHeight="1" spans="1:16">
      <c r="A5" s="7"/>
      <c r="B5" s="42" t="s">
        <v>36</v>
      </c>
      <c r="C5" s="43" t="s">
        <v>37</v>
      </c>
      <c r="D5" s="44" t="s">
        <v>38</v>
      </c>
      <c r="E5" s="45" t="s">
        <v>39</v>
      </c>
      <c r="F5" s="43" t="s">
        <v>40</v>
      </c>
      <c r="G5" s="45" t="s">
        <v>41</v>
      </c>
      <c r="H5" s="45" t="s">
        <v>42</v>
      </c>
      <c r="I5" s="26"/>
      <c r="J5" s="42" t="s">
        <v>43</v>
      </c>
      <c r="K5" s="45" t="s">
        <v>44</v>
      </c>
      <c r="L5" s="45" t="s">
        <v>45</v>
      </c>
      <c r="M5" s="45" t="s">
        <v>46</v>
      </c>
      <c r="N5" s="45" t="s">
        <v>47</v>
      </c>
      <c r="O5" s="45" t="s">
        <v>48</v>
      </c>
      <c r="P5" s="54" t="s">
        <v>33</v>
      </c>
    </row>
    <row r="6" s="1" customFormat="1" ht="16" customHeight="1" spans="1:16">
      <c r="A6" s="45" t="s">
        <v>49</v>
      </c>
      <c r="B6" s="46">
        <f>C6-2.1</f>
        <v>95.3</v>
      </c>
      <c r="C6" s="47">
        <f>D6-2.1</f>
        <v>97.4</v>
      </c>
      <c r="D6" s="48">
        <v>99.5</v>
      </c>
      <c r="E6" s="46">
        <f t="shared" ref="E6:H6" si="0">D6+2.1</f>
        <v>101.6</v>
      </c>
      <c r="F6" s="47">
        <f t="shared" si="0"/>
        <v>103.7</v>
      </c>
      <c r="G6" s="46">
        <f t="shared" si="0"/>
        <v>105.8</v>
      </c>
      <c r="H6" s="46">
        <f t="shared" si="0"/>
        <v>107.9</v>
      </c>
      <c r="I6" s="26"/>
      <c r="J6" s="35" t="s">
        <v>50</v>
      </c>
      <c r="K6" s="35" t="s">
        <v>51</v>
      </c>
      <c r="L6" s="35" t="s">
        <v>52</v>
      </c>
      <c r="M6" s="35" t="s">
        <v>53</v>
      </c>
      <c r="N6" s="35" t="s">
        <v>54</v>
      </c>
      <c r="O6" s="35" t="s">
        <v>55</v>
      </c>
      <c r="P6" s="36"/>
    </row>
    <row r="7" s="1" customFormat="1" ht="16" customHeight="1" spans="1:16">
      <c r="A7" s="45" t="s">
        <v>56</v>
      </c>
      <c r="B7" s="46">
        <f>C7-1.5</f>
        <v>68</v>
      </c>
      <c r="C7" s="47">
        <f>D7-1.5</f>
        <v>69.5</v>
      </c>
      <c r="D7" s="48">
        <v>71</v>
      </c>
      <c r="E7" s="46">
        <f t="shared" ref="E7:H7" si="1">D7+1.5</f>
        <v>72.5</v>
      </c>
      <c r="F7" s="47">
        <f t="shared" si="1"/>
        <v>74</v>
      </c>
      <c r="G7" s="46">
        <f t="shared" si="1"/>
        <v>75.5</v>
      </c>
      <c r="H7" s="46">
        <f t="shared" si="1"/>
        <v>77</v>
      </c>
      <c r="I7" s="26"/>
      <c r="J7" s="35" t="s">
        <v>57</v>
      </c>
      <c r="K7" s="35" t="s">
        <v>58</v>
      </c>
      <c r="L7" s="35" t="s">
        <v>59</v>
      </c>
      <c r="M7" s="35" t="s">
        <v>60</v>
      </c>
      <c r="N7" s="35" t="s">
        <v>61</v>
      </c>
      <c r="O7" s="35" t="s">
        <v>62</v>
      </c>
      <c r="P7" s="36"/>
    </row>
    <row r="8" s="1" customFormat="1" ht="16" customHeight="1" spans="1:16">
      <c r="A8" s="45" t="s">
        <v>63</v>
      </c>
      <c r="B8" s="46">
        <f>C8-4</f>
        <v>76</v>
      </c>
      <c r="C8" s="47">
        <f>D8-4</f>
        <v>80</v>
      </c>
      <c r="D8" s="48" t="s">
        <v>64</v>
      </c>
      <c r="E8" s="46">
        <f>D8+4</f>
        <v>88</v>
      </c>
      <c r="F8" s="47">
        <f>E8+5</f>
        <v>93</v>
      </c>
      <c r="G8" s="46">
        <f>F8+6</f>
        <v>99</v>
      </c>
      <c r="H8" s="46">
        <f>G8+6</f>
        <v>105</v>
      </c>
      <c r="I8" s="26"/>
      <c r="J8" s="55" t="s">
        <v>65</v>
      </c>
      <c r="K8" s="35" t="s">
        <v>66</v>
      </c>
      <c r="L8" s="35" t="s">
        <v>67</v>
      </c>
      <c r="M8" s="55" t="s">
        <v>65</v>
      </c>
      <c r="N8" s="55" t="s">
        <v>68</v>
      </c>
      <c r="O8" s="55" t="s">
        <v>69</v>
      </c>
      <c r="P8" s="36"/>
    </row>
    <row r="9" s="1" customFormat="1" ht="16" customHeight="1" spans="1:16">
      <c r="A9" s="45" t="s">
        <v>70</v>
      </c>
      <c r="B9" s="46">
        <f>C9-3.6</f>
        <v>100.8</v>
      </c>
      <c r="C9" s="47">
        <f>D9-3.6</f>
        <v>104.4</v>
      </c>
      <c r="D9" s="48" t="s">
        <v>71</v>
      </c>
      <c r="E9" s="46">
        <f>D9+4</f>
        <v>112</v>
      </c>
      <c r="F9" s="47">
        <f t="shared" ref="F9:H9" si="2">E9+4</f>
        <v>116</v>
      </c>
      <c r="G9" s="46">
        <f t="shared" si="2"/>
        <v>120</v>
      </c>
      <c r="H9" s="46">
        <f t="shared" si="2"/>
        <v>124</v>
      </c>
      <c r="I9" s="26"/>
      <c r="J9" s="35" t="s">
        <v>50</v>
      </c>
      <c r="K9" s="35" t="s">
        <v>72</v>
      </c>
      <c r="L9" s="35" t="s">
        <v>73</v>
      </c>
      <c r="M9" s="35" t="s">
        <v>74</v>
      </c>
      <c r="N9" s="55" t="s">
        <v>75</v>
      </c>
      <c r="O9" s="55" t="s">
        <v>75</v>
      </c>
      <c r="P9" s="36"/>
    </row>
    <row r="10" s="1" customFormat="1" ht="16" customHeight="1" spans="1:16">
      <c r="A10" s="49" t="s">
        <v>76</v>
      </c>
      <c r="B10" s="46">
        <f>C10-2.3/2</f>
        <v>30.7</v>
      </c>
      <c r="C10" s="47">
        <f>D10-2.3/2</f>
        <v>31.85</v>
      </c>
      <c r="D10" s="48">
        <v>33</v>
      </c>
      <c r="E10" s="46">
        <f t="shared" ref="E10:H10" si="3">D10+2.6/2</f>
        <v>34.3</v>
      </c>
      <c r="F10" s="47">
        <f t="shared" si="3"/>
        <v>35.6</v>
      </c>
      <c r="G10" s="46">
        <f t="shared" si="3"/>
        <v>36.9</v>
      </c>
      <c r="H10" s="46">
        <f t="shared" si="3"/>
        <v>38.2</v>
      </c>
      <c r="I10" s="26"/>
      <c r="J10" s="35" t="s">
        <v>77</v>
      </c>
      <c r="K10" s="35" t="s">
        <v>78</v>
      </c>
      <c r="L10" s="35" t="s">
        <v>57</v>
      </c>
      <c r="M10" s="35" t="s">
        <v>50</v>
      </c>
      <c r="N10" s="35" t="s">
        <v>79</v>
      </c>
      <c r="O10" s="35" t="s">
        <v>80</v>
      </c>
      <c r="P10" s="36"/>
    </row>
    <row r="11" s="1" customFormat="1" ht="16" customHeight="1" spans="1:16">
      <c r="A11" s="49" t="s">
        <v>81</v>
      </c>
      <c r="B11" s="46">
        <f>C11-0.7</f>
        <v>22.1</v>
      </c>
      <c r="C11" s="47">
        <f>D11-0.7</f>
        <v>22.8</v>
      </c>
      <c r="D11" s="48">
        <v>23.5</v>
      </c>
      <c r="E11" s="46">
        <f>D11+0.7</f>
        <v>24.2</v>
      </c>
      <c r="F11" s="47">
        <f>E11+0.7</f>
        <v>24.9</v>
      </c>
      <c r="G11" s="46">
        <f>F11+0.9</f>
        <v>25.8</v>
      </c>
      <c r="H11" s="46">
        <f>G11+0.9</f>
        <v>26.7</v>
      </c>
      <c r="I11" s="26"/>
      <c r="J11" s="35" t="s">
        <v>82</v>
      </c>
      <c r="K11" s="35" t="s">
        <v>83</v>
      </c>
      <c r="L11" s="35" t="s">
        <v>74</v>
      </c>
      <c r="M11" s="35" t="s">
        <v>84</v>
      </c>
      <c r="N11" s="35" t="s">
        <v>85</v>
      </c>
      <c r="O11" s="35" t="s">
        <v>86</v>
      </c>
      <c r="P11" s="36"/>
    </row>
    <row r="12" s="1" customFormat="1" ht="16" customHeight="1" spans="1:16">
      <c r="A12" s="50" t="s">
        <v>87</v>
      </c>
      <c r="B12" s="46">
        <f>C12-0.5</f>
        <v>13.5</v>
      </c>
      <c r="C12" s="47">
        <f>D12-0.5</f>
        <v>14</v>
      </c>
      <c r="D12" s="48">
        <v>14.5</v>
      </c>
      <c r="E12" s="46">
        <f>D12+0.5</f>
        <v>15</v>
      </c>
      <c r="F12" s="47">
        <f>E12+0.5</f>
        <v>15.5</v>
      </c>
      <c r="G12" s="46">
        <f>F12+0.7</f>
        <v>16.2</v>
      </c>
      <c r="H12" s="46">
        <f>G12+0.7</f>
        <v>16.9</v>
      </c>
      <c r="I12" s="26"/>
      <c r="J12" s="35" t="s">
        <v>67</v>
      </c>
      <c r="K12" s="35" t="s">
        <v>88</v>
      </c>
      <c r="L12" s="35" t="s">
        <v>89</v>
      </c>
      <c r="M12" s="35" t="s">
        <v>90</v>
      </c>
      <c r="N12" s="35" t="s">
        <v>91</v>
      </c>
      <c r="O12" s="35" t="s">
        <v>92</v>
      </c>
      <c r="P12" s="36"/>
    </row>
    <row r="13" s="1" customFormat="1" ht="16" customHeight="1" spans="1:16">
      <c r="A13" s="50" t="s">
        <v>93</v>
      </c>
      <c r="B13" s="46">
        <f>C13-0.7</f>
        <v>27.2</v>
      </c>
      <c r="C13" s="47">
        <f>D13-0.6</f>
        <v>27.9</v>
      </c>
      <c r="D13" s="48">
        <v>28.5</v>
      </c>
      <c r="E13" s="46">
        <f>D13+0.6</f>
        <v>29.1</v>
      </c>
      <c r="F13" s="47">
        <f>E13+0.7</f>
        <v>29.8</v>
      </c>
      <c r="G13" s="46">
        <f>F13+0.6</f>
        <v>30.4</v>
      </c>
      <c r="H13" s="46">
        <f>G13+0.7</f>
        <v>31.1</v>
      </c>
      <c r="I13" s="26"/>
      <c r="J13" s="35" t="s">
        <v>94</v>
      </c>
      <c r="K13" s="35" t="s">
        <v>95</v>
      </c>
      <c r="L13" s="35" t="s">
        <v>96</v>
      </c>
      <c r="M13" s="35" t="s">
        <v>97</v>
      </c>
      <c r="N13" s="35" t="s">
        <v>98</v>
      </c>
      <c r="O13" s="35" t="s">
        <v>99</v>
      </c>
      <c r="P13" s="36"/>
    </row>
    <row r="14" s="1" customFormat="1" ht="16" customHeight="1" spans="1:16">
      <c r="A14" s="50" t="s">
        <v>100</v>
      </c>
      <c r="B14" s="46">
        <f>C14-0.9</f>
        <v>41.2</v>
      </c>
      <c r="C14" s="47">
        <f>D14-0.9</f>
        <v>42.1</v>
      </c>
      <c r="D14" s="48">
        <v>43</v>
      </c>
      <c r="E14" s="46">
        <f t="shared" ref="E14:H14" si="4">D14+1.1</f>
        <v>44.1</v>
      </c>
      <c r="F14" s="47">
        <f t="shared" si="4"/>
        <v>45.2</v>
      </c>
      <c r="G14" s="46">
        <f t="shared" si="4"/>
        <v>46.3</v>
      </c>
      <c r="H14" s="46">
        <f t="shared" si="4"/>
        <v>47.4</v>
      </c>
      <c r="I14" s="26"/>
      <c r="J14" s="35" t="s">
        <v>101</v>
      </c>
      <c r="K14" s="35" t="s">
        <v>102</v>
      </c>
      <c r="L14" s="35" t="s">
        <v>74</v>
      </c>
      <c r="M14" s="35" t="s">
        <v>103</v>
      </c>
      <c r="N14" s="35" t="s">
        <v>104</v>
      </c>
      <c r="O14" s="35" t="s">
        <v>105</v>
      </c>
      <c r="P14" s="36"/>
    </row>
    <row r="15" s="1" customFormat="1" ht="16" customHeight="1" spans="1:16">
      <c r="A15" s="12"/>
      <c r="B15" s="16"/>
      <c r="C15" s="16"/>
      <c r="D15" s="16"/>
      <c r="E15" s="16"/>
      <c r="F15" s="16"/>
      <c r="G15" s="16"/>
      <c r="H15" s="16"/>
      <c r="I15" s="26"/>
      <c r="J15" s="33"/>
      <c r="K15" s="35"/>
      <c r="L15" s="35"/>
      <c r="M15" s="35"/>
      <c r="N15" s="35"/>
      <c r="O15" s="35"/>
      <c r="P15" s="36"/>
    </row>
    <row r="16" s="1" customFormat="1" ht="16" customHeight="1" spans="1:16">
      <c r="A16" s="51" t="s">
        <v>106</v>
      </c>
      <c r="B16" s="52"/>
      <c r="C16" s="52"/>
      <c r="D16" s="52"/>
      <c r="E16" s="52"/>
      <c r="F16" s="52"/>
      <c r="G16" s="52"/>
      <c r="H16" s="53"/>
      <c r="I16" s="26"/>
      <c r="J16" s="56"/>
      <c r="K16" s="57"/>
      <c r="L16" s="57"/>
      <c r="M16" s="57"/>
      <c r="N16" s="57"/>
      <c r="O16" s="57"/>
      <c r="P16" s="58"/>
    </row>
    <row r="17" s="1" customFormat="1" ht="16" customHeight="1" spans="1:16">
      <c r="A17" s="51" t="s">
        <v>107</v>
      </c>
      <c r="B17" s="52"/>
      <c r="C17" s="52"/>
      <c r="D17" s="52"/>
      <c r="E17" s="52"/>
      <c r="F17" s="52"/>
      <c r="G17" s="52"/>
      <c r="H17" s="53"/>
      <c r="I17" s="26"/>
      <c r="J17" s="59" t="s">
        <v>108</v>
      </c>
      <c r="K17" s="60"/>
      <c r="L17" s="60"/>
      <c r="M17" s="60"/>
      <c r="N17" s="60"/>
      <c r="O17" s="60"/>
      <c r="P17" s="61"/>
    </row>
    <row r="18" s="1" customFormat="1" ht="16" customHeight="1" spans="1:16">
      <c r="A18" s="51" t="s">
        <v>109</v>
      </c>
      <c r="B18" s="52"/>
      <c r="C18" s="52"/>
      <c r="D18" s="52"/>
      <c r="E18" s="52"/>
      <c r="F18" s="52"/>
      <c r="G18" s="52"/>
      <c r="H18" s="53"/>
      <c r="I18" s="26"/>
      <c r="J18" s="59" t="s">
        <v>110</v>
      </c>
      <c r="K18" s="60"/>
      <c r="L18" s="60"/>
      <c r="M18" s="60"/>
      <c r="N18" s="60"/>
      <c r="O18" s="60"/>
      <c r="P18" s="61"/>
    </row>
    <row r="19" s="1" customFormat="1" ht="16" customHeight="1" spans="1:16">
      <c r="A19" s="51" t="s">
        <v>111</v>
      </c>
      <c r="B19" s="52"/>
      <c r="C19" s="52"/>
      <c r="D19" s="52"/>
      <c r="E19" s="52"/>
      <c r="F19" s="52"/>
      <c r="G19" s="52"/>
      <c r="H19" s="53"/>
      <c r="I19" s="26"/>
      <c r="J19" s="59" t="s">
        <v>112</v>
      </c>
      <c r="K19" s="60"/>
      <c r="L19" s="60"/>
      <c r="M19" s="60"/>
      <c r="N19" s="60"/>
      <c r="O19" s="60"/>
      <c r="P19" s="61"/>
    </row>
    <row r="20" s="1" customFormat="1" ht="16" customHeight="1" spans="1:16">
      <c r="A20" s="51" t="s">
        <v>113</v>
      </c>
      <c r="B20" s="52"/>
      <c r="C20" s="52"/>
      <c r="D20" s="52"/>
      <c r="E20" s="52"/>
      <c r="F20" s="52"/>
      <c r="G20" s="52"/>
      <c r="H20" s="53"/>
      <c r="I20" s="26"/>
      <c r="J20" s="59"/>
      <c r="K20" s="60"/>
      <c r="L20" s="60"/>
      <c r="M20" s="60"/>
      <c r="N20" s="60"/>
      <c r="O20" s="60"/>
      <c r="P20" s="61"/>
    </row>
    <row r="21" s="1" customFormat="1" ht="16" customHeight="1" spans="1:16">
      <c r="A21" s="51" t="s">
        <v>114</v>
      </c>
      <c r="B21" s="52"/>
      <c r="C21" s="52"/>
      <c r="D21" s="52"/>
      <c r="E21" s="52"/>
      <c r="F21" s="52"/>
      <c r="G21" s="52"/>
      <c r="H21" s="53"/>
      <c r="I21" s="26"/>
      <c r="J21" s="59"/>
      <c r="K21" s="60"/>
      <c r="L21" s="60"/>
      <c r="M21" s="60"/>
      <c r="N21" s="60"/>
      <c r="O21" s="60"/>
      <c r="P21" s="61"/>
    </row>
    <row r="22" s="1" customFormat="1" ht="16" customHeight="1" spans="1:16">
      <c r="A22" s="51" t="s">
        <v>115</v>
      </c>
      <c r="B22" s="52"/>
      <c r="C22" s="52"/>
      <c r="D22" s="52"/>
      <c r="E22" s="52"/>
      <c r="F22" s="52"/>
      <c r="G22" s="52"/>
      <c r="H22" s="53"/>
      <c r="I22" s="37"/>
      <c r="J22" s="59"/>
      <c r="K22" s="60"/>
      <c r="L22" s="60"/>
      <c r="M22" s="60"/>
      <c r="N22" s="60"/>
      <c r="O22" s="60"/>
      <c r="P22" s="61"/>
    </row>
    <row r="23" s="1" customFormat="1" ht="15.6" spans="1:16">
      <c r="A23" s="21" t="s">
        <v>116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="1" customFormat="1" ht="15.6" spans="1:16">
      <c r="A24" s="1" t="s">
        <v>117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="1" customFormat="1" ht="15.6" spans="1:15">
      <c r="A25" s="22"/>
      <c r="B25" s="22"/>
      <c r="C25" s="22"/>
      <c r="D25" s="22"/>
      <c r="E25" s="22"/>
      <c r="F25" s="22"/>
      <c r="G25" s="22"/>
      <c r="H25" s="22"/>
      <c r="I25" s="22"/>
      <c r="J25" s="21" t="s">
        <v>118</v>
      </c>
      <c r="K25" s="41"/>
      <c r="L25" s="41"/>
      <c r="M25" s="21" t="s">
        <v>119</v>
      </c>
      <c r="N25" s="21"/>
      <c r="O25" s="21" t="s">
        <v>120</v>
      </c>
    </row>
  </sheetData>
  <mergeCells count="21">
    <mergeCell ref="A1:P1"/>
    <mergeCell ref="B2:C2"/>
    <mergeCell ref="E2:H2"/>
    <mergeCell ref="K2:P2"/>
    <mergeCell ref="B3:H3"/>
    <mergeCell ref="J3:P3"/>
    <mergeCell ref="A16:H16"/>
    <mergeCell ref="J16:P16"/>
    <mergeCell ref="A17:H17"/>
    <mergeCell ref="J17:P17"/>
    <mergeCell ref="A18:H18"/>
    <mergeCell ref="J18:P18"/>
    <mergeCell ref="A19:H19"/>
    <mergeCell ref="J19:P19"/>
    <mergeCell ref="A20:H20"/>
    <mergeCell ref="J20:P20"/>
    <mergeCell ref="A21:H21"/>
    <mergeCell ref="J21:P21"/>
    <mergeCell ref="A22:H22"/>
    <mergeCell ref="J22:P22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K22" sqref="K2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121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122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123</v>
      </c>
      <c r="C5" s="11" t="s">
        <v>124</v>
      </c>
      <c r="D5" s="11" t="s">
        <v>125</v>
      </c>
      <c r="E5" s="11" t="s">
        <v>126</v>
      </c>
      <c r="F5" s="11" t="s">
        <v>127</v>
      </c>
      <c r="G5" s="11" t="s">
        <v>128</v>
      </c>
      <c r="H5" s="11" t="s">
        <v>129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/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/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/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/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/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/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/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/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18"/>
      <c r="B19" s="19"/>
      <c r="C19" s="19"/>
      <c r="D19" s="20"/>
      <c r="E19" s="19"/>
      <c r="F19" s="19"/>
      <c r="G19" s="19"/>
      <c r="H19" s="19"/>
      <c r="I19" s="37"/>
      <c r="J19" s="38"/>
      <c r="K19" s="38"/>
      <c r="L19" s="39"/>
      <c r="M19" s="38"/>
      <c r="N19" s="38"/>
      <c r="O19" s="40"/>
    </row>
    <row r="20" s="1" customFormat="1" ht="15.6" spans="1:15">
      <c r="A20" s="21" t="s">
        <v>116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1" t="s">
        <v>130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="1" customFormat="1" ht="15.6" spans="1:14">
      <c r="A22" s="22"/>
      <c r="B22" s="22"/>
      <c r="C22" s="22"/>
      <c r="D22" s="22"/>
      <c r="E22" s="22"/>
      <c r="F22" s="22"/>
      <c r="G22" s="22"/>
      <c r="H22" s="22"/>
      <c r="I22" s="22"/>
      <c r="J22" s="21" t="s">
        <v>131</v>
      </c>
      <c r="K22" s="41"/>
      <c r="L22" s="21" t="s">
        <v>132</v>
      </c>
      <c r="M22" s="21"/>
      <c r="N22" s="21" t="s">
        <v>133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C24" sqref="C2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121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122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123</v>
      </c>
      <c r="C5" s="11" t="s">
        <v>124</v>
      </c>
      <c r="D5" s="11" t="s">
        <v>125</v>
      </c>
      <c r="E5" s="11" t="s">
        <v>126</v>
      </c>
      <c r="F5" s="11" t="s">
        <v>127</v>
      </c>
      <c r="G5" s="11" t="s">
        <v>128</v>
      </c>
      <c r="H5" s="11" t="s">
        <v>129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/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/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/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/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/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/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/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/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18"/>
      <c r="B19" s="19"/>
      <c r="C19" s="19"/>
      <c r="D19" s="20"/>
      <c r="E19" s="19"/>
      <c r="F19" s="19"/>
      <c r="G19" s="19"/>
      <c r="H19" s="19"/>
      <c r="I19" s="37"/>
      <c r="J19" s="38"/>
      <c r="K19" s="38"/>
      <c r="L19" s="39"/>
      <c r="M19" s="38"/>
      <c r="N19" s="38"/>
      <c r="O19" s="40"/>
    </row>
    <row r="20" s="1" customFormat="1" ht="15.6" spans="1:15">
      <c r="A20" s="21" t="s">
        <v>116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1" t="s">
        <v>134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="1" customFormat="1" ht="15.6" spans="1:14">
      <c r="A22" s="22"/>
      <c r="B22" s="22"/>
      <c r="C22" s="22"/>
      <c r="D22" s="22"/>
      <c r="E22" s="22"/>
      <c r="F22" s="22"/>
      <c r="G22" s="22"/>
      <c r="H22" s="22"/>
      <c r="I22" s="22"/>
      <c r="J22" s="21" t="s">
        <v>131</v>
      </c>
      <c r="K22" s="41"/>
      <c r="L22" s="21" t="s">
        <v>132</v>
      </c>
      <c r="M22" s="21"/>
      <c r="N22" s="21" t="s">
        <v>133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2022-11-02T02:35:04Z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