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855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<sst xmlns="http://schemas.openxmlformats.org/spreadsheetml/2006/main" count="1521" uniqueCount="398">
  <si>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</si>
  <si>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</si>
  <si>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</si>
  <si>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</si>
  <si>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</si>
  <si>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</si>
  <si>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</si>
  <si>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</si>
  <si>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</si>
  <si>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</si>
  <si>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</si>
  <si>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</si>
  <si>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</si>
  <si>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</si>
  <si>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</si>
  <si>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</si>
  <si>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</si>
  <si>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</si>
  <si>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</si>
  <si>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</si>
  <si>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</si>
  <si>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</si>
  <si>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</si>
  <si>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</si>
  <si>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</si>
  <si>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</si>
  <si>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</si>
  <si>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</si>
  <si>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</si>
  <si>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</si>
  <si>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</si>
  <si>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</si>
  <si>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</si>
  <si>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</si>
  <si>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</si>
  <si>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</si>
  <si>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</si>
  <si>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</si>
  <si>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</si>
  <si>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</si>
  <si>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</si>
  <si>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</si>
  <si>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</si>
  <si>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</si>
  <si>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</si>
  <si>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</si>
  <si>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</si>
  <si>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</si>
  <si>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</si>
  <si>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</si>
  <si>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</si>
  <si>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</si>
  <si>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</si>
  <si>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</si>
  <si>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</si>
  <si>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</si>
  <si>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</si>
  <si>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</si>
  <si>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博杨</t>
  </si>
  <si>
    <t>订单基础信息</t>
  </si>
  <si>
    <t>生产•出货进度</t>
  </si>
  <si>
    <t>指示•确认资料</t>
  </si>
  <si>
    <t>款号</t>
  </si>
  <si>
    <t>TAWWAK91877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</si>
  <si>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</si>
  <si>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</si>
  <si>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</si>
  <si>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</si>
  <si>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</si>
  <si>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</si>
  <si>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</si>
  <si>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</si>
  <si>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</si>
  <si>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</si>
  <si>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</si>
  <si>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</si>
  <si>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</si>
  <si>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</si>
  <si>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</si>
  <si>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</si>
  <si>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</si>
  <si>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</si>
  <si>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</si>
  <si>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</si>
  <si>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</si>
  <si>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</si>
  <si>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</si>
  <si>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</si>
  <si>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</si>
  <si>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</si>
  <si>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</si>
  <si>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</si>
  <si>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</si>
  <si>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</si>
  <si>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</si>
  <si>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</si>
  <si>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</si>
  <si>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</si>
  <si>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</si>
  <si>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</si>
  <si>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</si>
  <si>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</si>
  <si>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</si>
  <si>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</si>
  <si>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</si>
  <si>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</si>
  <si>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</si>
  <si>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</si>
  <si>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</si>
  <si>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</si>
  <si>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</si>
  <si>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</si>
  <si>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</si>
  <si>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</si>
  <si>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</si>
  <si>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</si>
  <si>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</si>
  <si>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</si>
  <si>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</si>
  <si>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</si>
  <si>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已裁完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</si>
  <si>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</si>
  <si>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</si>
  <si>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</si>
  <si>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</si>
  <si>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</si>
  <si>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</si>
  <si>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</si>
  <si>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</si>
  <si>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1.底边不平</t>
  </si>
  <si>
    <t>2.外门禁偏长，下摆掉角</t>
  </si>
  <si>
    <t>3.脏污</t>
  </si>
  <si>
    <t>4.帽口双面胶褶皱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</si>
  <si>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</si>
  <si>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</si>
  <si>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</si>
  <si>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</si>
  <si>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</si>
  <si>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</si>
  <si>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</si>
  <si>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</si>
  <si>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</si>
  <si>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</si>
  <si>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</si>
  <si>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</si>
  <si>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</si>
  <si>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</si>
  <si>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</si>
  <si>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青岛金缕衣</t>
  </si>
  <si>
    <t>部位名称</t>
  </si>
  <si>
    <t>指示规格  FINAL SPEC</t>
  </si>
  <si>
    <t>样品规格  SAMPLE SPEC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</si>
  <si>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</si>
  <si>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</si>
  <si>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</si>
  <si>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</si>
  <si>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</si>
  <si>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</si>
  <si>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</si>
  <si>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</si>
  <si>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</si>
  <si>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-0.5-0.5</t>
  </si>
  <si>
    <t>-0.5√</t>
  </si>
  <si>
    <t>前中长</t>
  </si>
  <si>
    <t>√√</t>
  </si>
  <si>
    <t>-1-1</t>
  </si>
  <si>
    <t>内主项拉链</t>
  </si>
  <si>
    <t>-2-1</t>
  </si>
  <si>
    <t>-2-2</t>
  </si>
  <si>
    <t>胸围</t>
  </si>
  <si>
    <t>√+1</t>
  </si>
  <si>
    <t>腰围</t>
  </si>
  <si>
    <t>-2√</t>
  </si>
  <si>
    <t>摆围</t>
  </si>
  <si>
    <t>-0.5-1</t>
  </si>
  <si>
    <t>-1.2-0.3</t>
  </si>
  <si>
    <t>-1.5-1</t>
  </si>
  <si>
    <t>肩宽</t>
  </si>
  <si>
    <t>-0.7-1</t>
  </si>
  <si>
    <t>肩点袖长</t>
  </si>
  <si>
    <t>+0.4-0.3</t>
  </si>
  <si>
    <t>-0.5-0.2</t>
  </si>
  <si>
    <t>后中袖长</t>
  </si>
  <si>
    <t>√-0.2</t>
  </si>
  <si>
    <t>-0.7-0.7</t>
  </si>
  <si>
    <t>-1.4-0.4</t>
  </si>
  <si>
    <t>袖肥/2（参考值见注解）</t>
  </si>
  <si>
    <t>+0.3√</t>
  </si>
  <si>
    <t>袖肘围/2</t>
  </si>
  <si>
    <t>袖口围/2</t>
  </si>
  <si>
    <t>-1-1.5</t>
  </si>
  <si>
    <t>前领高</t>
  </si>
  <si>
    <t>+0.5√</t>
  </si>
  <si>
    <t>-1.5-0.75</t>
  </si>
  <si>
    <t>上领围</t>
  </si>
  <si>
    <t>下领围</t>
  </si>
  <si>
    <t>帽高</t>
  </si>
  <si>
    <t>帽宽</t>
  </si>
  <si>
    <t>插手袋长（包含1.5cm）</t>
  </si>
  <si>
    <t>胸袋</t>
  </si>
  <si>
    <t>备注：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</si>
  <si>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</si>
  <si>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</si>
  <si>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</si>
  <si>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</si>
  <si>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</si>
  <si>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</si>
  <si>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</si>
  <si>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</si>
  <si>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</si>
  <si>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</si>
  <si>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黑色全码各3件</t>
  </si>
  <si>
    <t>藏蓝全码各3件</t>
  </si>
  <si>
    <t>【耐水洗测试】：耐洗水测试明细（要求齐色、齐号）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</si>
  <si>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</si>
  <si>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</si>
  <si>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1.袖子压胶不平</t>
  </si>
  <si>
    <t>2.内胆线毛、脏污问题</t>
  </si>
  <si>
    <t>【整改的严重缺陷及整改复核时间】</t>
  </si>
  <si>
    <t>珲春博杨</t>
  </si>
  <si>
    <t>QC出货报告书</t>
  </si>
  <si>
    <t>产品名称</t>
  </si>
  <si>
    <t>合同日期</t>
  </si>
  <si>
    <t>9.30号4037件，10.15号3328件，10.26号56件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</si>
  <si>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</si>
  <si>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</si>
  <si>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</si>
  <si>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</si>
  <si>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</si>
  <si>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</si>
  <si>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</si>
  <si>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</si>
  <si>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</si>
  <si>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</si>
  <si>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</si>
  <si>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</si>
  <si>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</si>
  <si>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</si>
  <si>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</si>
  <si>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</si>
  <si>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</si>
  <si>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</si>
  <si>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</si>
  <si>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</si>
  <si>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</si>
  <si>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</si>
  <si>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</si>
  <si>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</si>
  <si>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</si>
  <si>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</si>
  <si>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</si>
  <si>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</si>
  <si>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</si>
  <si>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</si>
  <si>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</si>
  <si>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</si>
  <si>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</si>
  <si>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</si>
  <si>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10#/15#/20#/26#/30#/36#/38#/40#/68#/78#/88#</t>
  </si>
  <si>
    <t>情况说明：</t>
  </si>
  <si>
    <t xml:space="preserve">【问题点描述】  </t>
  </si>
  <si>
    <t>外件</t>
  </si>
  <si>
    <t>1.脏污-1件</t>
  </si>
  <si>
    <t>2.帽绳两边松紧未调好-1件</t>
  </si>
  <si>
    <t>3.线毛-1件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</si>
  <si>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</si>
  <si>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</si>
  <si>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</si>
  <si>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</si>
  <si>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</si>
  <si>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</si>
  <si>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</si>
  <si>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</si>
  <si>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-0.3√</t>
  </si>
  <si>
    <t>-0.8√</t>
  </si>
  <si>
    <t>√-1</t>
  </si>
  <si>
    <t>-1√</t>
  </si>
  <si>
    <t>√-0.5</t>
  </si>
  <si>
    <t>跟单QC:全昌根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</si>
  <si>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</si>
  <si>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</si>
  <si>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</si>
  <si>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</si>
  <si>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</si>
  <si>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</si>
  <si>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</si>
  <si>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</si>
  <si>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</si>
  <si>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</si>
  <si>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</si>
  <si>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</si>
  <si>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</si>
  <si>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</si>
  <si>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</si>
  <si>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</si>
  <si>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</si>
  <si>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0955</t>
  </si>
  <si>
    <t>T800/50D*50D TPU贴膜0.015 5K/3K</t>
  </si>
  <si>
    <t>YES</t>
  </si>
  <si>
    <t>0957</t>
  </si>
  <si>
    <t>0959</t>
  </si>
  <si>
    <t>0961</t>
  </si>
  <si>
    <t>藏蓝色</t>
  </si>
  <si>
    <t>0963</t>
  </si>
  <si>
    <t>0965</t>
  </si>
  <si>
    <t>制表时间：10/15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</si>
  <si>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</si>
  <si>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</si>
  <si>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</si>
  <si>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</si>
  <si>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</si>
  <si>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</si>
  <si>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</si>
  <si>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</si>
  <si>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</si>
  <si>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</si>
  <si>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</si>
  <si>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制表时间：10/27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</si>
  <si>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</si>
  <si>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</si>
  <si>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</si>
  <si>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</si>
  <si>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</si>
  <si>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</si>
  <si>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</si>
  <si>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</si>
  <si>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</si>
  <si>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</si>
  <si>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</si>
  <si>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</si>
  <si>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0955#</t>
  </si>
  <si>
    <t>230T涤丝纺</t>
  </si>
  <si>
    <t>5#尼龙反装拉链，TR074拉头，含注塑上下止</t>
  </si>
  <si>
    <t>探路者金属标-四周车缝</t>
  </si>
  <si>
    <t>莹凯</t>
  </si>
  <si>
    <t>单耳花边卡扣</t>
  </si>
  <si>
    <t>喷漆四合扣 13mm</t>
  </si>
  <si>
    <t>合格</t>
  </si>
  <si>
    <t>物料6</t>
  </si>
  <si>
    <t>物料7</t>
  </si>
  <si>
    <t>物料8</t>
  </si>
  <si>
    <t>物料9</t>
  </si>
  <si>
    <t>物料10</t>
  </si>
  <si>
    <t xml:space="preserve"> G19SSCS039</t>
  </si>
  <si>
    <t>弹力绳</t>
  </si>
  <si>
    <t>6mm订卡织带</t>
  </si>
  <si>
    <t>魔术贴</t>
  </si>
  <si>
    <t>喷漆气眼</t>
  </si>
  <si>
    <t>物料11</t>
  </si>
  <si>
    <t>物料12</t>
  </si>
  <si>
    <t>物料13</t>
  </si>
  <si>
    <t>物料14</t>
  </si>
  <si>
    <t>物料15</t>
  </si>
  <si>
    <t>洗测2次</t>
  </si>
  <si>
    <t>印花</t>
  </si>
  <si>
    <t>G16FWZD002</t>
  </si>
  <si>
    <t>磁扣</t>
  </si>
  <si>
    <t>定卡织带</t>
  </si>
  <si>
    <t xml:space="preserve">顺色喷漆气眼      </t>
  </si>
  <si>
    <t>制表时间：4-10</t>
  </si>
  <si>
    <t>测试人签名：宋红丽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</si>
  <si>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</si>
  <si>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</si>
  <si>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</si>
  <si>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</si>
  <si>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</si>
  <si>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</si>
  <si>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</si>
  <si>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</si>
  <si>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</si>
  <si>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3218</t>
  </si>
  <si>
    <t>T800 棉感，斜纹</t>
  </si>
  <si>
    <t>TAWWAK91505</t>
  </si>
  <si>
    <t>2720</t>
  </si>
  <si>
    <t>2612</t>
  </si>
  <si>
    <t>2732</t>
  </si>
  <si>
    <t>空变T800</t>
  </si>
  <si>
    <t>TAWWAK91509</t>
  </si>
  <si>
    <t>3217</t>
  </si>
  <si>
    <t>灰湖绿</t>
  </si>
  <si>
    <t>制表时间：10/28</t>
  </si>
  <si>
    <t>测试人签名：高玉军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</si>
  <si>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</si>
  <si>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</si>
  <si>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</si>
  <si>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</si>
  <si>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</si>
  <si>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</si>
  <si>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</si>
  <si>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</si>
  <si>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制表时间：11/1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</si>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</sst>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37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75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13" borderId="76" applyNumberFormat="0" applyFon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77" applyNumberFormat="0" applyFill="0" applyAlignment="0" applyProtection="0">
      <alignment vertical="center"/>
    </xf>
    <xf numFmtId="0" fontId="49" fillId="0" borderId="77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4" fillId="0" borderId="78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50" fillId="17" borderId="79" applyNumberFormat="0" applyAlignment="0" applyProtection="0">
      <alignment vertical="center"/>
    </xf>
    <xf numFmtId="0" fontId="51" fillId="17" borderId="75" applyNumberFormat="0" applyAlignment="0" applyProtection="0">
      <alignment vertical="center"/>
    </xf>
    <xf numFmtId="0" fontId="52" fillId="18" borderId="80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3" fillId="0" borderId="81" applyNumberFormat="0" applyFill="0" applyAlignment="0" applyProtection="0">
      <alignment vertical="center"/>
    </xf>
    <xf numFmtId="0" fontId="54" fillId="0" borderId="82" applyNumberFormat="0" applyFill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57" fillId="0" borderId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7" fillId="0" borderId="0">
      <alignment vertical="center"/>
    </xf>
    <xf numFmtId="0" fontId="0" fillId="0" borderId="0"/>
  </cellStyleXfs>
  <cellXfs count="44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wrapText="1"/>
    </xf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49" fontId="11" fillId="3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3" fillId="0" borderId="9" xfId="36" applyFont="1" applyFill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10" xfId="52" applyFont="1" applyFill="1" applyBorder="1" applyAlignment="1">
      <alignment horizontal="left" vertical="center"/>
    </xf>
    <xf numFmtId="0" fontId="14" fillId="3" borderId="11" xfId="52" applyFont="1" applyFill="1" applyBorder="1" applyAlignment="1">
      <alignment horizontal="center" vertical="center"/>
    </xf>
    <xf numFmtId="0" fontId="17" fillId="3" borderId="11" xfId="52" applyFont="1" applyFill="1" applyBorder="1" applyAlignment="1">
      <alignment vertical="center"/>
    </xf>
    <xf numFmtId="0" fontId="14" fillId="3" borderId="11" xfId="53" applyFont="1" applyFill="1" applyBorder="1" applyAlignment="1">
      <alignment horizontal="center"/>
    </xf>
    <xf numFmtId="0" fontId="17" fillId="3" borderId="12" xfId="53" applyFont="1" applyFill="1" applyBorder="1" applyAlignment="1" applyProtection="1">
      <alignment horizontal="center" vertical="center"/>
    </xf>
    <xf numFmtId="0" fontId="17" fillId="3" borderId="5" xfId="53" applyFont="1" applyFill="1" applyBorder="1" applyAlignment="1">
      <alignment horizontal="center" vertical="center"/>
    </xf>
    <xf numFmtId="0" fontId="17" fillId="3" borderId="6" xfId="53" applyFont="1" applyFill="1" applyBorder="1" applyAlignment="1">
      <alignment horizontal="center" vertical="center"/>
    </xf>
    <xf numFmtId="0" fontId="17" fillId="3" borderId="7" xfId="53" applyFont="1" applyFill="1" applyBorder="1" applyAlignment="1">
      <alignment horizontal="center" vertical="center"/>
    </xf>
    <xf numFmtId="0" fontId="17" fillId="3" borderId="13" xfId="53" applyFont="1" applyFill="1" applyBorder="1" applyAlignment="1" applyProtection="1">
      <alignment horizontal="center" vertical="center"/>
    </xf>
    <xf numFmtId="0" fontId="18" fillId="0" borderId="2" xfId="39" applyNumberFormat="1" applyFont="1" applyFill="1" applyBorder="1" applyAlignment="1">
      <alignment horizontal="center" vertical="center"/>
    </xf>
    <xf numFmtId="0" fontId="17" fillId="3" borderId="14" xfId="53" applyFont="1" applyFill="1" applyBorder="1" applyAlignment="1" applyProtection="1">
      <alignment horizontal="center" vertical="center"/>
    </xf>
    <xf numFmtId="0" fontId="19" fillId="0" borderId="2" xfId="39" applyNumberFormat="1" applyFont="1" applyFill="1" applyBorder="1" applyAlignment="1">
      <alignment horizontal="left" vertical="center"/>
    </xf>
    <xf numFmtId="0" fontId="19" fillId="0" borderId="2" xfId="39" applyNumberFormat="1" applyFont="1" applyFill="1" applyBorder="1" applyAlignment="1">
      <alignment horizontal="center" vertical="center"/>
    </xf>
    <xf numFmtId="0" fontId="19" fillId="4" borderId="2" xfId="39" applyNumberFormat="1" applyFont="1" applyFill="1" applyBorder="1" applyAlignment="1">
      <alignment horizontal="center" vertical="center"/>
    </xf>
    <xf numFmtId="0" fontId="18" fillId="0" borderId="2" xfId="39" applyNumberFormat="1" applyFont="1" applyFill="1" applyBorder="1" applyAlignment="1">
      <alignment horizontal="left" vertical="center"/>
    </xf>
    <xf numFmtId="0" fontId="19" fillId="0" borderId="2" xfId="39" applyNumberFormat="1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>
      <alignment horizont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7" fillId="3" borderId="11" xfId="52" applyFont="1" applyFill="1" applyBorder="1" applyAlignment="1">
      <alignment horizontal="left" vertical="center"/>
    </xf>
    <xf numFmtId="49" fontId="14" fillId="3" borderId="11" xfId="52" applyNumberFormat="1" applyFont="1" applyFill="1" applyBorder="1" applyAlignment="1">
      <alignment horizontal="center" vertical="center"/>
    </xf>
    <xf numFmtId="49" fontId="14" fillId="3" borderId="15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1" fillId="3" borderId="2" xfId="0" applyNumberFormat="1" applyFont="1" applyFill="1" applyBorder="1" applyAlignment="1">
      <alignment horizontal="center"/>
    </xf>
    <xf numFmtId="49" fontId="18" fillId="0" borderId="2" xfId="39" applyNumberFormat="1" applyFont="1" applyFill="1" applyBorder="1" applyAlignment="1">
      <alignment horizontal="center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6" xfId="52" applyNumberFormat="1" applyFont="1" applyFill="1" applyBorder="1" applyAlignment="1">
      <alignment horizontal="center" vertical="center"/>
    </xf>
    <xf numFmtId="49" fontId="17" fillId="3" borderId="17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/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11" fillId="0" borderId="0" xfId="52" applyFill="1" applyAlignment="1">
      <alignment horizontal="left" vertical="center"/>
    </xf>
    <xf numFmtId="0" fontId="22" fillId="0" borderId="18" xfId="52" applyFont="1" applyFill="1" applyBorder="1" applyAlignment="1">
      <alignment horizontal="center" vertical="top"/>
    </xf>
    <xf numFmtId="0" fontId="23" fillId="0" borderId="19" xfId="52" applyFont="1" applyFill="1" applyBorder="1" applyAlignment="1">
      <alignment horizontal="left" vertical="center"/>
    </xf>
    <xf numFmtId="0" fontId="24" fillId="0" borderId="20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center" vertical="center"/>
    </xf>
    <xf numFmtId="0" fontId="13" fillId="0" borderId="20" xfId="52" applyFont="1" applyFill="1" applyBorder="1" applyAlignment="1">
      <alignment vertical="center"/>
    </xf>
    <xf numFmtId="0" fontId="23" fillId="0" borderId="20" xfId="52" applyFont="1" applyFill="1" applyBorder="1" applyAlignment="1">
      <alignment vertical="center"/>
    </xf>
    <xf numFmtId="0" fontId="13" fillId="0" borderId="20" xfId="52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vertical="center"/>
    </xf>
    <xf numFmtId="0" fontId="24" fillId="0" borderId="22" xfId="52" applyFont="1" applyFill="1" applyBorder="1" applyAlignment="1">
      <alignment horizontal="center" vertical="center"/>
    </xf>
    <xf numFmtId="0" fontId="23" fillId="0" borderId="22" xfId="52" applyFont="1" applyFill="1" applyBorder="1" applyAlignment="1">
      <alignment vertical="center"/>
    </xf>
    <xf numFmtId="58" fontId="13" fillId="0" borderId="22" xfId="52" applyNumberFormat="1" applyFont="1" applyFill="1" applyBorder="1" applyAlignment="1">
      <alignment horizontal="center" vertical="center" wrapText="1"/>
    </xf>
    <xf numFmtId="0" fontId="13" fillId="0" borderId="22" xfId="52" applyFont="1" applyFill="1" applyBorder="1" applyAlignment="1">
      <alignment horizontal="center" vertical="center" wrapText="1"/>
    </xf>
    <xf numFmtId="0" fontId="23" fillId="0" borderId="22" xfId="52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right" vertical="center"/>
    </xf>
    <xf numFmtId="0" fontId="23" fillId="0" borderId="22" xfId="52" applyFont="1" applyFill="1" applyBorder="1" applyAlignment="1">
      <alignment horizontal="left" vertical="center"/>
    </xf>
    <xf numFmtId="0" fontId="13" fillId="0" borderId="22" xfId="52" applyFont="1" applyFill="1" applyBorder="1" applyAlignment="1">
      <alignment horizontal="center" vertical="center"/>
    </xf>
    <xf numFmtId="0" fontId="23" fillId="0" borderId="23" xfId="52" applyFont="1" applyFill="1" applyBorder="1" applyAlignment="1">
      <alignment vertical="center"/>
    </xf>
    <xf numFmtId="0" fontId="24" fillId="0" borderId="24" xfId="52" applyFont="1" applyFill="1" applyBorder="1" applyAlignment="1">
      <alignment horizontal="right" vertical="center"/>
    </xf>
    <xf numFmtId="0" fontId="23" fillId="0" borderId="24" xfId="52" applyFont="1" applyFill="1" applyBorder="1" applyAlignment="1">
      <alignment vertical="center"/>
    </xf>
    <xf numFmtId="0" fontId="13" fillId="0" borderId="24" xfId="52" applyFont="1" applyFill="1" applyBorder="1" applyAlignment="1">
      <alignment vertical="center"/>
    </xf>
    <xf numFmtId="0" fontId="13" fillId="0" borderId="24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left" vertical="center"/>
    </xf>
    <xf numFmtId="0" fontId="23" fillId="0" borderId="0" xfId="52" applyFont="1" applyFill="1" applyBorder="1" applyAlignment="1">
      <alignment vertical="center"/>
    </xf>
    <xf numFmtId="0" fontId="13" fillId="0" borderId="0" xfId="52" applyFont="1" applyFill="1" applyBorder="1" applyAlignment="1">
      <alignment vertical="center"/>
    </xf>
    <xf numFmtId="0" fontId="13" fillId="0" borderId="0" xfId="52" applyFont="1" applyFill="1" applyAlignment="1">
      <alignment horizontal="left" vertical="center"/>
    </xf>
    <xf numFmtId="0" fontId="23" fillId="0" borderId="19" xfId="52" applyFont="1" applyFill="1" applyBorder="1" applyAlignment="1">
      <alignment vertical="center"/>
    </xf>
    <xf numFmtId="0" fontId="23" fillId="0" borderId="25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13" fillId="0" borderId="22" xfId="52" applyFont="1" applyFill="1" applyBorder="1" applyAlignment="1">
      <alignment horizontal="left" vertical="center"/>
    </xf>
    <xf numFmtId="0" fontId="13" fillId="0" borderId="22" xfId="52" applyFont="1" applyFill="1" applyBorder="1" applyAlignment="1">
      <alignment vertical="center"/>
    </xf>
    <xf numFmtId="0" fontId="13" fillId="0" borderId="27" xfId="52" applyFont="1" applyFill="1" applyBorder="1" applyAlignment="1">
      <alignment horizontal="center" vertical="center"/>
    </xf>
    <xf numFmtId="0" fontId="13" fillId="0" borderId="28" xfId="52" applyFont="1" applyFill="1" applyBorder="1" applyAlignment="1">
      <alignment horizontal="center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13" fillId="0" borderId="0" xfId="52" applyFont="1" applyFill="1" applyBorder="1" applyAlignment="1">
      <alignment horizontal="left" vertical="center"/>
    </xf>
    <xf numFmtId="0" fontId="23" fillId="0" borderId="20" xfId="52" applyFont="1" applyFill="1" applyBorder="1" applyAlignment="1">
      <alignment horizontal="left" vertical="center"/>
    </xf>
    <xf numFmtId="49" fontId="13" fillId="0" borderId="21" xfId="52" applyNumberFormat="1" applyFont="1" applyFill="1" applyBorder="1" applyAlignment="1">
      <alignment horizontal="left" vertical="center"/>
    </xf>
    <xf numFmtId="49" fontId="13" fillId="0" borderId="22" xfId="52" applyNumberFormat="1" applyFont="1" applyFill="1" applyBorder="1" applyAlignment="1">
      <alignment horizontal="left" vertical="center"/>
    </xf>
    <xf numFmtId="0" fontId="13" fillId="0" borderId="29" xfId="52" applyFont="1" applyFill="1" applyBorder="1" applyAlignment="1">
      <alignment horizontal="left" vertical="center"/>
    </xf>
    <xf numFmtId="0" fontId="13" fillId="0" borderId="28" xfId="52" applyFont="1" applyFill="1" applyBorder="1" applyAlignment="1">
      <alignment horizontal="left" vertical="center"/>
    </xf>
    <xf numFmtId="0" fontId="13" fillId="0" borderId="21" xfId="52" applyFont="1" applyFill="1" applyBorder="1" applyAlignment="1">
      <alignment horizontal="left" vertical="center" wrapText="1"/>
    </xf>
    <xf numFmtId="0" fontId="13" fillId="0" borderId="22" xfId="52" applyFont="1" applyFill="1" applyBorder="1" applyAlignment="1">
      <alignment horizontal="left" vertical="center" wrapText="1"/>
    </xf>
    <xf numFmtId="0" fontId="23" fillId="0" borderId="23" xfId="52" applyFont="1" applyFill="1" applyBorder="1" applyAlignment="1">
      <alignment horizontal="left" vertical="center"/>
    </xf>
    <xf numFmtId="0" fontId="11" fillId="0" borderId="24" xfId="52" applyFill="1" applyBorder="1" applyAlignment="1">
      <alignment horizontal="center" vertical="center"/>
    </xf>
    <xf numFmtId="0" fontId="23" fillId="0" borderId="30" xfId="52" applyFont="1" applyFill="1" applyBorder="1" applyAlignment="1">
      <alignment horizontal="center" vertical="center"/>
    </xf>
    <xf numFmtId="0" fontId="23" fillId="0" borderId="31" xfId="52" applyFont="1" applyFill="1" applyBorder="1" applyAlignment="1">
      <alignment horizontal="left" vertical="center"/>
    </xf>
    <xf numFmtId="0" fontId="23" fillId="0" borderId="32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11" fillId="0" borderId="29" xfId="52" applyFont="1" applyFill="1" applyBorder="1" applyAlignment="1">
      <alignment horizontal="left" vertical="center"/>
    </xf>
    <xf numFmtId="0" fontId="11" fillId="0" borderId="28" xfId="52" applyFont="1" applyFill="1" applyBorder="1" applyAlignment="1">
      <alignment horizontal="left" vertical="center"/>
    </xf>
    <xf numFmtId="0" fontId="25" fillId="0" borderId="29" xfId="52" applyFont="1" applyFill="1" applyBorder="1" applyAlignment="1">
      <alignment horizontal="left" vertical="center"/>
    </xf>
    <xf numFmtId="0" fontId="13" fillId="0" borderId="34" xfId="52" applyFont="1" applyFill="1" applyBorder="1" applyAlignment="1">
      <alignment horizontal="left" vertical="center"/>
    </xf>
    <xf numFmtId="0" fontId="13" fillId="0" borderId="35" xfId="52" applyFont="1" applyFill="1" applyBorder="1" applyAlignment="1">
      <alignment horizontal="left" vertical="center"/>
    </xf>
    <xf numFmtId="0" fontId="21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36" xfId="52" applyFont="1" applyFill="1" applyBorder="1" applyAlignment="1">
      <alignment horizontal="left" vertical="center"/>
    </xf>
    <xf numFmtId="0" fontId="13" fillId="0" borderId="24" xfId="52" applyFont="1" applyFill="1" applyBorder="1" applyAlignment="1">
      <alignment horizontal="center" vertical="center"/>
    </xf>
    <xf numFmtId="58" fontId="13" fillId="0" borderId="24" xfId="52" applyNumberFormat="1" applyFont="1" applyFill="1" applyBorder="1" applyAlignment="1">
      <alignment vertical="center"/>
    </xf>
    <xf numFmtId="0" fontId="23" fillId="0" borderId="24" xfId="52" applyFont="1" applyFill="1" applyBorder="1" applyAlignment="1">
      <alignment horizontal="center" vertical="center"/>
    </xf>
    <xf numFmtId="0" fontId="13" fillId="0" borderId="37" xfId="52" applyFont="1" applyFill="1" applyBorder="1" applyAlignment="1">
      <alignment horizontal="center" vertical="center"/>
    </xf>
    <xf numFmtId="0" fontId="23" fillId="0" borderId="38" xfId="52" applyFont="1" applyFill="1" applyBorder="1" applyAlignment="1">
      <alignment horizontal="center" vertical="center"/>
    </xf>
    <xf numFmtId="0" fontId="13" fillId="0" borderId="38" xfId="52" applyFont="1" applyFill="1" applyBorder="1" applyAlignment="1">
      <alignment horizontal="left" vertical="center"/>
    </xf>
    <xf numFmtId="0" fontId="13" fillId="0" borderId="39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left" vertical="center"/>
    </xf>
    <xf numFmtId="0" fontId="13" fillId="0" borderId="41" xfId="52" applyFont="1" applyFill="1" applyBorder="1" applyAlignment="1">
      <alignment horizontal="center" vertical="center"/>
    </xf>
    <xf numFmtId="0" fontId="21" fillId="0" borderId="41" xfId="52" applyFont="1" applyFill="1" applyBorder="1" applyAlignment="1">
      <alignment horizontal="left" vertical="center"/>
    </xf>
    <xf numFmtId="0" fontId="23" fillId="0" borderId="37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49" fontId="13" fillId="0" borderId="38" xfId="52" applyNumberFormat="1" applyFont="1" applyFill="1" applyBorder="1" applyAlignment="1">
      <alignment horizontal="left" vertical="center"/>
    </xf>
    <xf numFmtId="0" fontId="13" fillId="0" borderId="41" xfId="52" applyFont="1" applyFill="1" applyBorder="1" applyAlignment="1">
      <alignment horizontal="left" vertical="center"/>
    </xf>
    <xf numFmtId="0" fontId="13" fillId="0" borderId="38" xfId="52" applyFont="1" applyFill="1" applyBorder="1" applyAlignment="1">
      <alignment horizontal="left" vertical="center" wrapText="1"/>
    </xf>
    <xf numFmtId="0" fontId="11" fillId="0" borderId="39" xfId="52" applyFill="1" applyBorder="1" applyAlignment="1">
      <alignment horizontal="center" vertical="center"/>
    </xf>
    <xf numFmtId="0" fontId="23" fillId="0" borderId="42" xfId="52" applyFont="1" applyFill="1" applyBorder="1" applyAlignment="1">
      <alignment horizontal="left" vertical="center"/>
    </xf>
    <xf numFmtId="0" fontId="11" fillId="0" borderId="41" xfId="52" applyFont="1" applyFill="1" applyBorder="1" applyAlignment="1">
      <alignment horizontal="left" vertical="center"/>
    </xf>
    <xf numFmtId="0" fontId="13" fillId="0" borderId="43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13" fillId="0" borderId="39" xfId="52" applyFont="1" applyFill="1" applyBorder="1" applyAlignment="1">
      <alignment horizontal="center" vertical="center"/>
    </xf>
    <xf numFmtId="0" fontId="11" fillId="0" borderId="0" xfId="52" applyFont="1" applyAlignment="1">
      <alignment horizontal="left" vertical="center"/>
    </xf>
    <xf numFmtId="0" fontId="26" fillId="0" borderId="18" xfId="52" applyFont="1" applyBorder="1" applyAlignment="1">
      <alignment horizontal="center" vertical="top"/>
    </xf>
    <xf numFmtId="0" fontId="25" fillId="0" borderId="44" xfId="52" applyFont="1" applyBorder="1" applyAlignment="1">
      <alignment horizontal="left" vertical="center"/>
    </xf>
    <xf numFmtId="0" fontId="24" fillId="0" borderId="45" xfId="52" applyFont="1" applyBorder="1" applyAlignment="1">
      <alignment horizontal="center" vertical="center"/>
    </xf>
    <xf numFmtId="0" fontId="25" fillId="0" borderId="45" xfId="52" applyFont="1" applyBorder="1" applyAlignment="1">
      <alignment horizontal="center" vertical="center"/>
    </xf>
    <xf numFmtId="0" fontId="21" fillId="0" borderId="45" xfId="52" applyFont="1" applyBorder="1" applyAlignment="1">
      <alignment horizontal="left" vertical="center"/>
    </xf>
    <xf numFmtId="0" fontId="21" fillId="0" borderId="19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21" fillId="0" borderId="37" xfId="52" applyFont="1" applyBorder="1" applyAlignment="1">
      <alignment horizontal="center" vertical="center"/>
    </xf>
    <xf numFmtId="0" fontId="25" fillId="0" borderId="19" xfId="52" applyFont="1" applyBorder="1" applyAlignment="1">
      <alignment horizontal="center" vertical="center"/>
    </xf>
    <xf numFmtId="0" fontId="25" fillId="0" borderId="20" xfId="52" applyFont="1" applyBorder="1" applyAlignment="1">
      <alignment horizontal="center" vertical="center"/>
    </xf>
    <xf numFmtId="0" fontId="25" fillId="0" borderId="37" xfId="52" applyFont="1" applyBorder="1" applyAlignment="1">
      <alignment horizontal="center" vertical="center"/>
    </xf>
    <xf numFmtId="0" fontId="21" fillId="0" borderId="21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0" fontId="24" fillId="0" borderId="38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14" fontId="24" fillId="0" borderId="22" xfId="52" applyNumberFormat="1" applyFont="1" applyBorder="1" applyAlignment="1">
      <alignment horizontal="center" vertical="center"/>
    </xf>
    <xf numFmtId="14" fontId="24" fillId="0" borderId="38" xfId="52" applyNumberFormat="1" applyFont="1" applyBorder="1" applyAlignment="1">
      <alignment horizontal="center" vertical="center"/>
    </xf>
    <xf numFmtId="0" fontId="21" fillId="0" borderId="21" xfId="52" applyFont="1" applyBorder="1" applyAlignment="1">
      <alignment vertical="center"/>
    </xf>
    <xf numFmtId="0" fontId="24" fillId="0" borderId="22" xfId="52" applyFont="1" applyBorder="1" applyAlignment="1">
      <alignment vertical="center"/>
    </xf>
    <xf numFmtId="0" fontId="24" fillId="0" borderId="38" xfId="52" applyFont="1" applyBorder="1" applyAlignment="1">
      <alignment vertical="center"/>
    </xf>
    <xf numFmtId="0" fontId="21" fillId="0" borderId="22" xfId="52" applyFont="1" applyBorder="1" applyAlignment="1">
      <alignment vertical="center"/>
    </xf>
    <xf numFmtId="14" fontId="24" fillId="0" borderId="22" xfId="52" applyNumberFormat="1" applyFont="1" applyFill="1" applyBorder="1" applyAlignment="1">
      <alignment horizontal="center" vertical="center"/>
    </xf>
    <xf numFmtId="14" fontId="24" fillId="0" borderId="38" xfId="52" applyNumberFormat="1" applyFont="1" applyFill="1" applyBorder="1" applyAlignment="1">
      <alignment horizontal="center" vertical="center"/>
    </xf>
    <xf numFmtId="0" fontId="21" fillId="0" borderId="21" xfId="52" applyFont="1" applyBorder="1" applyAlignment="1">
      <alignment horizontal="center" vertical="center"/>
    </xf>
    <xf numFmtId="0" fontId="24" fillId="0" borderId="27" xfId="52" applyFont="1" applyBorder="1" applyAlignment="1">
      <alignment horizontal="left" vertical="center"/>
    </xf>
    <xf numFmtId="0" fontId="24" fillId="0" borderId="41" xfId="52" applyFont="1" applyBorder="1" applyAlignment="1">
      <alignment horizontal="left" vertical="center"/>
    </xf>
    <xf numFmtId="0" fontId="11" fillId="0" borderId="22" xfId="52" applyFont="1" applyBorder="1" applyAlignment="1">
      <alignment vertical="center"/>
    </xf>
    <xf numFmtId="0" fontId="24" fillId="0" borderId="21" xfId="52" applyFont="1" applyBorder="1" applyAlignment="1">
      <alignment horizontal="left" vertical="center"/>
    </xf>
    <xf numFmtId="0" fontId="27" fillId="0" borderId="23" xfId="52" applyFont="1" applyBorder="1" applyAlignment="1">
      <alignment vertical="center"/>
    </xf>
    <xf numFmtId="0" fontId="24" fillId="0" borderId="24" xfId="52" applyFont="1" applyBorder="1" applyAlignment="1">
      <alignment horizontal="center" vertical="center"/>
    </xf>
    <xf numFmtId="0" fontId="24" fillId="0" borderId="39" xfId="52" applyFont="1" applyBorder="1" applyAlignment="1">
      <alignment horizontal="center" vertical="center"/>
    </xf>
    <xf numFmtId="0" fontId="21" fillId="0" borderId="23" xfId="52" applyFont="1" applyBorder="1" applyAlignment="1">
      <alignment horizontal="left" vertical="center"/>
    </xf>
    <xf numFmtId="0" fontId="21" fillId="0" borderId="24" xfId="52" applyFont="1" applyBorder="1" applyAlignment="1">
      <alignment horizontal="left" vertical="center"/>
    </xf>
    <xf numFmtId="14" fontId="24" fillId="0" borderId="24" xfId="52" applyNumberFormat="1" applyFont="1" applyFill="1" applyBorder="1" applyAlignment="1">
      <alignment horizontal="center" vertical="center"/>
    </xf>
    <xf numFmtId="14" fontId="24" fillId="0" borderId="39" xfId="52" applyNumberFormat="1" applyFont="1" applyFill="1" applyBorder="1" applyAlignment="1">
      <alignment horizontal="center" vertical="center"/>
    </xf>
    <xf numFmtId="0" fontId="25" fillId="0" borderId="0" xfId="52" applyFont="1" applyBorder="1" applyAlignment="1">
      <alignment horizontal="left" vertical="center"/>
    </xf>
    <xf numFmtId="0" fontId="21" fillId="0" borderId="19" xfId="52" applyFont="1" applyBorder="1" applyAlignment="1">
      <alignment vertical="center"/>
    </xf>
    <xf numFmtId="0" fontId="11" fillId="0" borderId="20" xfId="52" applyFont="1" applyBorder="1" applyAlignment="1">
      <alignment horizontal="left" vertical="center"/>
    </xf>
    <xf numFmtId="0" fontId="24" fillId="0" borderId="20" xfId="52" applyFont="1" applyBorder="1" applyAlignment="1">
      <alignment horizontal="left" vertical="center"/>
    </xf>
    <xf numFmtId="0" fontId="11" fillId="0" borderId="20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11" fillId="0" borderId="22" xfId="52" applyFont="1" applyBorder="1" applyAlignment="1">
      <alignment horizontal="left" vertical="center"/>
    </xf>
    <xf numFmtId="0" fontId="21" fillId="0" borderId="0" xfId="52" applyFont="1" applyBorder="1" applyAlignment="1">
      <alignment horizontal="left" vertical="center"/>
    </xf>
    <xf numFmtId="0" fontId="13" fillId="0" borderId="19" xfId="52" applyFont="1" applyBorder="1" applyAlignment="1">
      <alignment horizontal="left" vertical="center"/>
    </xf>
    <xf numFmtId="0" fontId="13" fillId="0" borderId="20" xfId="52" applyFont="1" applyBorder="1" applyAlignment="1">
      <alignment horizontal="left" vertical="center"/>
    </xf>
    <xf numFmtId="0" fontId="13" fillId="0" borderId="29" xfId="52" applyFont="1" applyBorder="1" applyAlignment="1">
      <alignment horizontal="left" vertical="center"/>
    </xf>
    <xf numFmtId="0" fontId="13" fillId="0" borderId="28" xfId="52" applyFont="1" applyBorder="1" applyAlignment="1">
      <alignment horizontal="left" vertical="center"/>
    </xf>
    <xf numFmtId="0" fontId="13" fillId="0" borderId="36" xfId="52" applyFont="1" applyBorder="1" applyAlignment="1">
      <alignment horizontal="left" vertical="center"/>
    </xf>
    <xf numFmtId="0" fontId="13" fillId="0" borderId="27" xfId="52" applyFont="1" applyBorder="1" applyAlignment="1">
      <alignment horizontal="left" vertical="center"/>
    </xf>
    <xf numFmtId="0" fontId="13" fillId="0" borderId="46" xfId="52" applyFont="1" applyBorder="1" applyAlignment="1">
      <alignment horizontal="left" vertical="center"/>
    </xf>
    <xf numFmtId="0" fontId="13" fillId="0" borderId="47" xfId="52" applyFont="1" applyBorder="1" applyAlignment="1">
      <alignment horizontal="left" vertical="center"/>
    </xf>
    <xf numFmtId="0" fontId="13" fillId="0" borderId="48" xfId="52" applyFont="1" applyBorder="1" applyAlignment="1">
      <alignment horizontal="left" vertical="center"/>
    </xf>
    <xf numFmtId="0" fontId="13" fillId="0" borderId="49" xfId="52" applyFont="1" applyBorder="1" applyAlignment="1">
      <alignment horizontal="left" vertical="center"/>
    </xf>
    <xf numFmtId="0" fontId="24" fillId="0" borderId="23" xfId="52" applyFont="1" applyBorder="1" applyAlignment="1">
      <alignment horizontal="left" vertical="center"/>
    </xf>
    <xf numFmtId="0" fontId="24" fillId="0" borderId="24" xfId="52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1" fillId="0" borderId="21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1" fillId="0" borderId="23" xfId="52" applyFont="1" applyBorder="1" applyAlignment="1">
      <alignment horizontal="center" vertical="center"/>
    </xf>
    <xf numFmtId="0" fontId="21" fillId="0" borderId="24" xfId="52" applyFont="1" applyBorder="1" applyAlignment="1">
      <alignment horizontal="center" vertical="center"/>
    </xf>
    <xf numFmtId="0" fontId="21" fillId="0" borderId="22" xfId="52" applyFont="1" applyBorder="1" applyAlignment="1">
      <alignment horizontal="center" vertical="center"/>
    </xf>
    <xf numFmtId="0" fontId="23" fillId="0" borderId="22" xfId="52" applyFont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/>
    </xf>
    <xf numFmtId="0" fontId="21" fillId="0" borderId="29" xfId="52" applyFont="1" applyBorder="1" applyAlignment="1">
      <alignment horizontal="left" vertical="center"/>
    </xf>
    <xf numFmtId="0" fontId="21" fillId="0" borderId="28" xfId="52" applyFont="1" applyBorder="1" applyAlignment="1">
      <alignment horizontal="left" vertical="center"/>
    </xf>
    <xf numFmtId="0" fontId="25" fillId="0" borderId="50" xfId="52" applyFont="1" applyBorder="1" applyAlignment="1">
      <alignment vertical="center"/>
    </xf>
    <xf numFmtId="0" fontId="24" fillId="0" borderId="51" xfId="52" applyFont="1" applyBorder="1" applyAlignment="1">
      <alignment horizontal="center" vertical="center"/>
    </xf>
    <xf numFmtId="0" fontId="25" fillId="0" borderId="51" xfId="52" applyFont="1" applyBorder="1" applyAlignment="1">
      <alignment vertical="center"/>
    </xf>
    <xf numFmtId="0" fontId="24" fillId="0" borderId="51" xfId="52" applyFont="1" applyBorder="1" applyAlignment="1">
      <alignment vertical="center"/>
    </xf>
    <xf numFmtId="58" fontId="11" fillId="0" borderId="51" xfId="52" applyNumberFormat="1" applyFont="1" applyBorder="1" applyAlignment="1">
      <alignment vertical="center"/>
    </xf>
    <xf numFmtId="0" fontId="25" fillId="0" borderId="51" xfId="52" applyFont="1" applyBorder="1" applyAlignment="1">
      <alignment horizontal="center" vertical="center"/>
    </xf>
    <xf numFmtId="0" fontId="25" fillId="0" borderId="52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53" xfId="52" applyFont="1" applyFill="1" applyBorder="1" applyAlignment="1">
      <alignment horizontal="center" vertical="center"/>
    </xf>
    <xf numFmtId="0" fontId="25" fillId="0" borderId="54" xfId="52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horizontal="center" vertical="center"/>
    </xf>
    <xf numFmtId="0" fontId="25" fillId="0" borderId="24" xfId="52" applyFont="1" applyFill="1" applyBorder="1" applyAlignment="1">
      <alignment horizontal="center" vertical="center"/>
    </xf>
    <xf numFmtId="0" fontId="11" fillId="0" borderId="45" xfId="52" applyFont="1" applyBorder="1" applyAlignment="1">
      <alignment horizontal="center" vertical="center"/>
    </xf>
    <xf numFmtId="0" fontId="11" fillId="0" borderId="55" xfId="52" applyFont="1" applyBorder="1" applyAlignment="1">
      <alignment horizontal="center" vertical="center"/>
    </xf>
    <xf numFmtId="0" fontId="21" fillId="0" borderId="38" xfId="52" applyFont="1" applyBorder="1" applyAlignment="1">
      <alignment horizontal="center" vertical="center"/>
    </xf>
    <xf numFmtId="0" fontId="21" fillId="0" borderId="39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3" fillId="0" borderId="41" xfId="52" applyFont="1" applyBorder="1" applyAlignment="1">
      <alignment horizontal="left" vertical="center"/>
    </xf>
    <xf numFmtId="0" fontId="23" fillId="0" borderId="49" xfId="52" applyFont="1" applyBorder="1" applyAlignment="1">
      <alignment horizontal="left" vertical="center"/>
    </xf>
    <xf numFmtId="0" fontId="23" fillId="0" borderId="47" xfId="52" applyFont="1" applyBorder="1" applyAlignment="1">
      <alignment horizontal="left" vertical="center"/>
    </xf>
    <xf numFmtId="0" fontId="23" fillId="0" borderId="56" xfId="52" applyFont="1" applyBorder="1" applyAlignment="1">
      <alignment horizontal="left" vertical="center"/>
    </xf>
    <xf numFmtId="0" fontId="24" fillId="0" borderId="39" xfId="52" applyFont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1" fillId="0" borderId="39" xfId="52" applyFont="1" applyBorder="1" applyAlignment="1">
      <alignment horizontal="center" vertical="center"/>
    </xf>
    <xf numFmtId="0" fontId="23" fillId="0" borderId="38" xfId="52" applyFont="1" applyBorder="1" applyAlignment="1">
      <alignment horizontal="left" vertical="center"/>
    </xf>
    <xf numFmtId="0" fontId="21" fillId="0" borderId="43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21" fillId="0" borderId="41" xfId="52" applyFont="1" applyBorder="1" applyAlignment="1">
      <alignment horizontal="left" vertical="center"/>
    </xf>
    <xf numFmtId="0" fontId="24" fillId="0" borderId="57" xfId="52" applyFont="1" applyBorder="1" applyAlignment="1">
      <alignment horizontal="center" vertical="center"/>
    </xf>
    <xf numFmtId="0" fontId="25" fillId="0" borderId="58" xfId="52" applyFont="1" applyFill="1" applyBorder="1" applyAlignment="1">
      <alignment horizontal="left" vertical="center"/>
    </xf>
    <xf numFmtId="0" fontId="25" fillId="0" borderId="59" xfId="52" applyFont="1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center" vertical="center"/>
    </xf>
    <xf numFmtId="0" fontId="11" fillId="0" borderId="51" xfId="52" applyFont="1" applyBorder="1" applyAlignment="1">
      <alignment horizontal="center" vertical="center"/>
    </xf>
    <xf numFmtId="0" fontId="11" fillId="0" borderId="57" xfId="52" applyFont="1" applyBorder="1" applyAlignment="1">
      <alignment horizontal="center" vertical="center"/>
    </xf>
    <xf numFmtId="0" fontId="11" fillId="0" borderId="0" xfId="52" applyFont="1" applyBorder="1" applyAlignment="1">
      <alignment horizontal="left" vertical="center"/>
    </xf>
    <xf numFmtId="0" fontId="28" fillId="0" borderId="18" xfId="52" applyFont="1" applyBorder="1" applyAlignment="1">
      <alignment horizontal="center" vertical="top"/>
    </xf>
    <xf numFmtId="0" fontId="25" fillId="0" borderId="19" xfId="52" applyFont="1" applyFill="1" applyBorder="1" applyAlignment="1">
      <alignment horizontal="center" vertical="center"/>
    </xf>
    <xf numFmtId="0" fontId="21" fillId="0" borderId="23" xfId="52" applyFont="1" applyFill="1" applyBorder="1" applyAlignment="1">
      <alignment horizontal="left" vertical="center"/>
    </xf>
    <xf numFmtId="0" fontId="21" fillId="0" borderId="60" xfId="52" applyFont="1" applyBorder="1" applyAlignment="1">
      <alignment horizontal="left" vertical="center"/>
    </xf>
    <xf numFmtId="0" fontId="21" fillId="0" borderId="30" xfId="52" applyFont="1" applyBorder="1" applyAlignment="1">
      <alignment horizontal="left" vertical="center"/>
    </xf>
    <xf numFmtId="0" fontId="25" fillId="0" borderId="52" xfId="52" applyFont="1" applyBorder="1" applyAlignment="1">
      <alignment horizontal="left" vertical="center"/>
    </xf>
    <xf numFmtId="0" fontId="25" fillId="0" borderId="51" xfId="52" applyFont="1" applyBorder="1" applyAlignment="1">
      <alignment horizontal="left" vertical="center"/>
    </xf>
    <xf numFmtId="0" fontId="21" fillId="0" borderId="53" xfId="52" applyFont="1" applyBorder="1" applyAlignment="1">
      <alignment vertical="center"/>
    </xf>
    <xf numFmtId="0" fontId="11" fillId="0" borderId="54" xfId="52" applyFont="1" applyBorder="1" applyAlignment="1">
      <alignment horizontal="left" vertical="center"/>
    </xf>
    <xf numFmtId="0" fontId="24" fillId="0" borderId="54" xfId="52" applyFont="1" applyBorder="1" applyAlignment="1">
      <alignment horizontal="left" vertical="center"/>
    </xf>
    <xf numFmtId="0" fontId="11" fillId="0" borderId="54" xfId="52" applyFont="1" applyBorder="1" applyAlignment="1">
      <alignment vertical="center"/>
    </xf>
    <xf numFmtId="0" fontId="21" fillId="0" borderId="54" xfId="52" applyFont="1" applyBorder="1" applyAlignment="1">
      <alignment vertical="center"/>
    </xf>
    <xf numFmtId="0" fontId="21" fillId="0" borderId="53" xfId="52" applyFont="1" applyBorder="1" applyAlignment="1">
      <alignment horizontal="center" vertical="center"/>
    </xf>
    <xf numFmtId="0" fontId="24" fillId="0" borderId="54" xfId="52" applyFont="1" applyBorder="1" applyAlignment="1">
      <alignment horizontal="center" vertical="center"/>
    </xf>
    <xf numFmtId="0" fontId="21" fillId="0" borderId="54" xfId="52" applyFont="1" applyBorder="1" applyAlignment="1">
      <alignment horizontal="center" vertical="center"/>
    </xf>
    <xf numFmtId="0" fontId="11" fillId="0" borderId="54" xfId="52" applyFont="1" applyBorder="1" applyAlignment="1">
      <alignment horizontal="center" vertical="center"/>
    </xf>
    <xf numFmtId="0" fontId="24" fillId="0" borderId="22" xfId="52" applyFont="1" applyBorder="1" applyAlignment="1">
      <alignment horizontal="center" vertical="center"/>
    </xf>
    <xf numFmtId="0" fontId="11" fillId="0" borderId="22" xfId="52" applyFont="1" applyBorder="1" applyAlignment="1">
      <alignment horizontal="center" vertical="center"/>
    </xf>
    <xf numFmtId="0" fontId="21" fillId="0" borderId="34" xfId="52" applyFont="1" applyBorder="1" applyAlignment="1">
      <alignment horizontal="left" vertical="center" wrapText="1"/>
    </xf>
    <xf numFmtId="0" fontId="21" fillId="0" borderId="35" xfId="52" applyFont="1" applyBorder="1" applyAlignment="1">
      <alignment horizontal="left" vertical="center" wrapText="1"/>
    </xf>
    <xf numFmtId="0" fontId="21" fillId="0" borderId="53" xfId="52" applyFont="1" applyBorder="1" applyAlignment="1">
      <alignment horizontal="left" vertical="center"/>
    </xf>
    <xf numFmtId="0" fontId="21" fillId="0" borderId="54" xfId="52" applyFont="1" applyBorder="1" applyAlignment="1">
      <alignment horizontal="left" vertical="center"/>
    </xf>
    <xf numFmtId="0" fontId="29" fillId="0" borderId="61" xfId="52" applyFont="1" applyBorder="1" applyAlignment="1">
      <alignment horizontal="left" vertical="center" wrapText="1"/>
    </xf>
    <xf numFmtId="9" fontId="24" fillId="0" borderId="22" xfId="52" applyNumberFormat="1" applyFont="1" applyBorder="1" applyAlignment="1">
      <alignment horizontal="center" vertical="center"/>
    </xf>
    <xf numFmtId="0" fontId="25" fillId="0" borderId="52" xfId="0" applyFont="1" applyBorder="1" applyAlignment="1">
      <alignment horizontal="left" vertical="center"/>
    </xf>
    <xf numFmtId="0" fontId="25" fillId="0" borderId="51" xfId="0" applyFont="1" applyBorder="1" applyAlignment="1">
      <alignment horizontal="left" vertical="center"/>
    </xf>
    <xf numFmtId="9" fontId="24" fillId="0" borderId="31" xfId="52" applyNumberFormat="1" applyFont="1" applyBorder="1" applyAlignment="1">
      <alignment horizontal="left" vertical="center"/>
    </xf>
    <xf numFmtId="9" fontId="24" fillId="0" borderId="26" xfId="52" applyNumberFormat="1" applyFont="1" applyBorder="1" applyAlignment="1">
      <alignment horizontal="left" vertical="center"/>
    </xf>
    <xf numFmtId="9" fontId="24" fillId="0" borderId="34" xfId="52" applyNumberFormat="1" applyFont="1" applyBorder="1" applyAlignment="1">
      <alignment horizontal="left" vertical="center"/>
    </xf>
    <xf numFmtId="9" fontId="24" fillId="0" borderId="35" xfId="52" applyNumberFormat="1" applyFont="1" applyBorder="1" applyAlignment="1">
      <alignment horizontal="left" vertical="center"/>
    </xf>
    <xf numFmtId="0" fontId="23" fillId="0" borderId="53" xfId="52" applyFont="1" applyFill="1" applyBorder="1" applyAlignment="1">
      <alignment horizontal="left" vertical="center"/>
    </xf>
    <xf numFmtId="0" fontId="23" fillId="0" borderId="54" xfId="52" applyFont="1" applyFill="1" applyBorder="1" applyAlignment="1">
      <alignment horizontal="left" vertical="center"/>
    </xf>
    <xf numFmtId="0" fontId="23" fillId="0" borderId="62" xfId="52" applyFont="1" applyFill="1" applyBorder="1" applyAlignment="1">
      <alignment horizontal="left" vertical="center"/>
    </xf>
    <xf numFmtId="0" fontId="23" fillId="0" borderId="35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5" fillId="0" borderId="44" xfId="52" applyFont="1" applyBorder="1" applyAlignment="1">
      <alignment vertical="center"/>
    </xf>
    <xf numFmtId="0" fontId="30" fillId="0" borderId="51" xfId="52" applyFont="1" applyBorder="1" applyAlignment="1">
      <alignment horizontal="center" vertical="center"/>
    </xf>
    <xf numFmtId="0" fontId="25" fillId="0" borderId="45" xfId="52" applyFont="1" applyBorder="1" applyAlignment="1">
      <alignment vertical="center"/>
    </xf>
    <xf numFmtId="0" fontId="24" fillId="0" borderId="63" xfId="52" applyFont="1" applyBorder="1" applyAlignment="1">
      <alignment vertical="center"/>
    </xf>
    <xf numFmtId="0" fontId="25" fillId="0" borderId="63" xfId="52" applyFont="1" applyBorder="1" applyAlignment="1">
      <alignment vertical="center"/>
    </xf>
    <xf numFmtId="58" fontId="11" fillId="0" borderId="45" xfId="52" applyNumberFormat="1" applyFont="1" applyBorder="1" applyAlignment="1">
      <alignment vertical="center"/>
    </xf>
    <xf numFmtId="0" fontId="25" fillId="0" borderId="30" xfId="52" applyFont="1" applyBorder="1" applyAlignment="1">
      <alignment horizontal="center" vertical="center"/>
    </xf>
    <xf numFmtId="0" fontId="24" fillId="0" borderId="60" xfId="52" applyFont="1" applyFill="1" applyBorder="1" applyAlignment="1">
      <alignment horizontal="left" vertical="center"/>
    </xf>
    <xf numFmtId="0" fontId="24" fillId="0" borderId="30" xfId="52" applyFont="1" applyFill="1" applyBorder="1" applyAlignment="1">
      <alignment horizontal="left" vertical="center"/>
    </xf>
    <xf numFmtId="0" fontId="11" fillId="0" borderId="63" xfId="52" applyFont="1" applyBorder="1" applyAlignment="1">
      <alignment vertical="center"/>
    </xf>
    <xf numFmtId="0" fontId="25" fillId="0" borderId="20" xfId="52" applyFont="1" applyFill="1" applyBorder="1" applyAlignment="1">
      <alignment horizontal="center" vertical="center"/>
    </xf>
    <xf numFmtId="0" fontId="25" fillId="0" borderId="37" xfId="52" applyFont="1" applyFill="1" applyBorder="1" applyAlignment="1">
      <alignment horizontal="center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4" fillId="0" borderId="39" xfId="52" applyFont="1" applyFill="1" applyBorder="1" applyAlignment="1">
      <alignment horizontal="left" vertical="center"/>
    </xf>
    <xf numFmtId="0" fontId="21" fillId="0" borderId="64" xfId="52" applyFont="1" applyBorder="1" applyAlignment="1">
      <alignment horizontal="left" vertical="center"/>
    </xf>
    <xf numFmtId="0" fontId="25" fillId="0" borderId="58" xfId="52" applyFont="1" applyBorder="1" applyAlignment="1">
      <alignment horizontal="left" vertical="center"/>
    </xf>
    <xf numFmtId="0" fontId="24" fillId="0" borderId="59" xfId="52" applyFont="1" applyBorder="1" applyAlignment="1">
      <alignment horizontal="left" vertical="center"/>
    </xf>
    <xf numFmtId="0" fontId="21" fillId="0" borderId="0" xfId="52" applyFont="1" applyBorder="1" applyAlignment="1">
      <alignment vertical="center"/>
    </xf>
    <xf numFmtId="0" fontId="21" fillId="0" borderId="43" xfId="52" applyFont="1" applyBorder="1" applyAlignment="1">
      <alignment horizontal="left" vertical="center" wrapText="1"/>
    </xf>
    <xf numFmtId="0" fontId="21" fillId="0" borderId="59" xfId="52" applyFont="1" applyBorder="1" applyAlignment="1">
      <alignment horizontal="left" vertical="center"/>
    </xf>
    <xf numFmtId="0" fontId="31" fillId="0" borderId="38" xfId="52" applyFont="1" applyBorder="1" applyAlignment="1">
      <alignment horizontal="left" vertical="center"/>
    </xf>
    <xf numFmtId="0" fontId="13" fillId="0" borderId="38" xfId="52" applyFont="1" applyBorder="1" applyAlignment="1">
      <alignment horizontal="left" vertical="center"/>
    </xf>
    <xf numFmtId="0" fontId="25" fillId="0" borderId="58" xfId="0" applyFont="1" applyBorder="1" applyAlignment="1">
      <alignment horizontal="left" vertical="center"/>
    </xf>
    <xf numFmtId="9" fontId="24" fillId="0" borderId="40" xfId="52" applyNumberFormat="1" applyFont="1" applyBorder="1" applyAlignment="1">
      <alignment horizontal="left" vertical="center"/>
    </xf>
    <xf numFmtId="9" fontId="24" fillId="0" borderId="43" xfId="52" applyNumberFormat="1" applyFont="1" applyBorder="1" applyAlignment="1">
      <alignment horizontal="left" vertical="center"/>
    </xf>
    <xf numFmtId="0" fontId="23" fillId="0" borderId="59" xfId="52" applyFont="1" applyFill="1" applyBorder="1" applyAlignment="1">
      <alignment horizontal="left" vertical="center"/>
    </xf>
    <xf numFmtId="0" fontId="23" fillId="0" borderId="43" xfId="52" applyFont="1" applyFill="1" applyBorder="1" applyAlignment="1">
      <alignment horizontal="left" vertical="center"/>
    </xf>
    <xf numFmtId="0" fontId="24" fillId="0" borderId="42" xfId="52" applyFont="1" applyFill="1" applyBorder="1" applyAlignment="1">
      <alignment horizontal="left" vertical="center"/>
    </xf>
    <xf numFmtId="0" fontId="25" fillId="0" borderId="65" xfId="52" applyFont="1" applyBorder="1" applyAlignment="1">
      <alignment horizontal="center" vertical="center"/>
    </xf>
    <xf numFmtId="0" fontId="24" fillId="0" borderId="63" xfId="52" applyFont="1" applyBorder="1" applyAlignment="1">
      <alignment horizontal="center" vertical="center"/>
    </xf>
    <xf numFmtId="0" fontId="24" fillId="0" borderId="64" xfId="52" applyFont="1" applyBorder="1" applyAlignment="1">
      <alignment horizontal="center" vertical="center"/>
    </xf>
    <xf numFmtId="0" fontId="24" fillId="0" borderId="64" xfId="52" applyFont="1" applyFill="1" applyBorder="1" applyAlignment="1">
      <alignment horizontal="left" vertical="center"/>
    </xf>
    <xf numFmtId="0" fontId="32" fillId="0" borderId="66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 wrapText="1"/>
    </xf>
    <xf numFmtId="0" fontId="33" fillId="0" borderId="68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2" xfId="0" applyFont="1" applyFill="1" applyBorder="1"/>
    <xf numFmtId="0" fontId="0" fillId="0" borderId="68" xfId="0" applyBorder="1"/>
    <xf numFmtId="0" fontId="0" fillId="5" borderId="2" xfId="0" applyFill="1" applyBorder="1"/>
    <xf numFmtId="0" fontId="0" fillId="0" borderId="69" xfId="0" applyBorder="1"/>
    <xf numFmtId="0" fontId="0" fillId="0" borderId="70" xfId="0" applyBorder="1"/>
    <xf numFmtId="0" fontId="0" fillId="5" borderId="70" xfId="0" applyFill="1" applyBorder="1"/>
    <xf numFmtId="0" fontId="0" fillId="6" borderId="0" xfId="0" applyFill="1"/>
    <xf numFmtId="0" fontId="32" fillId="0" borderId="71" xfId="0" applyFont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/>
    </xf>
    <xf numFmtId="0" fontId="33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304800</xdr:colOff>
          <xdr:row>45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89249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390525</xdr:colOff>
          <xdr:row>46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89249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40</xdr:row>
          <xdr:rowOff>9525</xdr:rowOff>
        </xdr:from>
        <xdr:to>
          <xdr:col>1</xdr:col>
          <xdr:colOff>600075</xdr:colOff>
          <xdr:row>41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0010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41</xdr:row>
          <xdr:rowOff>0</xdr:rowOff>
        </xdr:from>
        <xdr:to>
          <xdr:col>1</xdr:col>
          <xdr:colOff>600075</xdr:colOff>
          <xdr:row>42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17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41</xdr:row>
          <xdr:rowOff>0</xdr:rowOff>
        </xdr:from>
        <xdr:to>
          <xdr:col>2</xdr:col>
          <xdr:colOff>600075</xdr:colOff>
          <xdr:row>42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1724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40</xdr:row>
          <xdr:rowOff>0</xdr:rowOff>
        </xdr:from>
        <xdr:to>
          <xdr:col>2</xdr:col>
          <xdr:colOff>600075</xdr:colOff>
          <xdr:row>41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7991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</xdr:row>
          <xdr:rowOff>0</xdr:rowOff>
        </xdr:from>
        <xdr:to>
          <xdr:col>5</xdr:col>
          <xdr:colOff>638175</xdr:colOff>
          <xdr:row>42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17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40</xdr:row>
          <xdr:rowOff>0</xdr:rowOff>
        </xdr:from>
        <xdr:to>
          <xdr:col>5</xdr:col>
          <xdr:colOff>619125</xdr:colOff>
          <xdr:row>41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7991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41</xdr:row>
          <xdr:rowOff>0</xdr:rowOff>
        </xdr:from>
        <xdr:to>
          <xdr:col>6</xdr:col>
          <xdr:colOff>571500</xdr:colOff>
          <xdr:row>42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17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40</xdr:row>
          <xdr:rowOff>0</xdr:rowOff>
        </xdr:from>
        <xdr:to>
          <xdr:col>6</xdr:col>
          <xdr:colOff>571500</xdr:colOff>
          <xdr:row>41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7991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41</xdr:row>
          <xdr:rowOff>0</xdr:rowOff>
        </xdr:from>
        <xdr:to>
          <xdr:col>9</xdr:col>
          <xdr:colOff>600075</xdr:colOff>
          <xdr:row>42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17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41</xdr:row>
          <xdr:rowOff>0</xdr:rowOff>
        </xdr:from>
        <xdr:to>
          <xdr:col>10</xdr:col>
          <xdr:colOff>609600</xdr:colOff>
          <xdr:row>42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172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40</xdr:row>
          <xdr:rowOff>0</xdr:rowOff>
        </xdr:from>
        <xdr:to>
          <xdr:col>9</xdr:col>
          <xdr:colOff>581025</xdr:colOff>
          <xdr:row>41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7991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40</xdr:row>
          <xdr:rowOff>0</xdr:rowOff>
        </xdr:from>
        <xdr:to>
          <xdr:col>10</xdr:col>
          <xdr:colOff>609600</xdr:colOff>
          <xdr:row>41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7991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41</xdr:row>
          <xdr:rowOff>0</xdr:rowOff>
        </xdr:from>
        <xdr:to>
          <xdr:col>8</xdr:col>
          <xdr:colOff>190500</xdr:colOff>
          <xdr:row>42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17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40</xdr:row>
          <xdr:rowOff>0</xdr:rowOff>
        </xdr:from>
        <xdr:to>
          <xdr:col>8</xdr:col>
          <xdr:colOff>190500</xdr:colOff>
          <xdr:row>41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7991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41</xdr:row>
          <xdr:rowOff>0</xdr:rowOff>
        </xdr:from>
        <xdr:to>
          <xdr:col>4</xdr:col>
          <xdr:colOff>190500</xdr:colOff>
          <xdr:row>42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17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40</xdr:row>
          <xdr:rowOff>0</xdr:rowOff>
        </xdr:from>
        <xdr:to>
          <xdr:col>4</xdr:col>
          <xdr:colOff>190500</xdr:colOff>
          <xdr:row>41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7991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41</xdr:row>
          <xdr:rowOff>0</xdr:rowOff>
        </xdr:from>
        <xdr:to>
          <xdr:col>8</xdr:col>
          <xdr:colOff>190500</xdr:colOff>
          <xdr:row>42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17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30</xdr:row>
          <xdr:rowOff>0</xdr:rowOff>
        </xdr:from>
        <xdr:to>
          <xdr:col>2</xdr:col>
          <xdr:colOff>600075</xdr:colOff>
          <xdr:row>31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143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30</xdr:row>
          <xdr:rowOff>0</xdr:rowOff>
        </xdr:from>
        <xdr:to>
          <xdr:col>3</xdr:col>
          <xdr:colOff>600075</xdr:colOff>
          <xdr:row>31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143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76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00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335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600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600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610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384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2764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1621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3431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5431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1431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3431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4860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123825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190625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8286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10096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335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430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240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552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552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552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4481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2764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457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123825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190625"/>
              <a:ext cx="39052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10096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8286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384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2672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288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384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764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4384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144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145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35" customWidth="1"/>
    <col min="3" max="3" width="10.125" customWidth="1"/>
  </cols>
  <sheetData>
    <row r="1" ht="21" customHeight="1" spans="1:2">
      <c r="A1" s="436"/>
      <c r="B1" s="437" t="s">
        <v>0</v>
      </c>
    </row>
    <row r="2" spans="1:2">
      <c r="A2" s="9">
        <v>1</v>
      </c>
      <c r="B2" s="438" t="s">
        <v>1</v>
      </c>
    </row>
    <row r="3" spans="1:2">
      <c r="A3" s="9">
        <v>2</v>
      </c>
      <c r="B3" s="438" t="s">
        <v>2</v>
      </c>
    </row>
    <row r="4" spans="1:2">
      <c r="A4" s="9">
        <v>3</v>
      </c>
      <c r="B4" s="438" t="s">
        <v>3</v>
      </c>
    </row>
    <row r="5" spans="1:2">
      <c r="A5" s="9">
        <v>4</v>
      </c>
      <c r="B5" s="438" t="s">
        <v>4</v>
      </c>
    </row>
    <row r="6" spans="1:2">
      <c r="A6" s="9">
        <v>5</v>
      </c>
      <c r="B6" s="438" t="s">
        <v>5</v>
      </c>
    </row>
    <row r="7" spans="1:2">
      <c r="A7" s="9">
        <v>6</v>
      </c>
      <c r="B7" s="438" t="s">
        <v>6</v>
      </c>
    </row>
    <row r="8" s="434" customFormat="1" ht="15" customHeight="1" spans="1:2">
      <c r="A8" s="439">
        <v>7</v>
      </c>
      <c r="B8" s="440" t="s">
        <v>7</v>
      </c>
    </row>
    <row r="9" ht="18.95" customHeight="1" spans="1:2">
      <c r="A9" s="436"/>
      <c r="B9" s="441" t="s">
        <v>8</v>
      </c>
    </row>
    <row r="10" ht="15.95" customHeight="1" spans="1:2">
      <c r="A10" s="9">
        <v>1</v>
      </c>
      <c r="B10" s="442" t="s">
        <v>9</v>
      </c>
    </row>
    <row r="11" spans="1:2">
      <c r="A11" s="9">
        <v>2</v>
      </c>
      <c r="B11" s="438" t="s">
        <v>10</v>
      </c>
    </row>
    <row r="12" spans="1:2">
      <c r="A12" s="9">
        <v>3</v>
      </c>
      <c r="B12" s="440" t="s">
        <v>11</v>
      </c>
    </row>
    <row r="13" spans="1:2">
      <c r="A13" s="9">
        <v>4</v>
      </c>
      <c r="B13" s="438" t="s">
        <v>12</v>
      </c>
    </row>
    <row r="14" spans="1:2">
      <c r="A14" s="9">
        <v>5</v>
      </c>
      <c r="B14" s="438" t="s">
        <v>13</v>
      </c>
    </row>
    <row r="15" spans="1:2">
      <c r="A15" s="9">
        <v>6</v>
      </c>
      <c r="B15" s="438" t="s">
        <v>14</v>
      </c>
    </row>
    <row r="16" spans="1:2">
      <c r="A16" s="9">
        <v>7</v>
      </c>
      <c r="B16" s="438" t="s">
        <v>15</v>
      </c>
    </row>
    <row r="17" spans="1:2">
      <c r="A17" s="9">
        <v>8</v>
      </c>
      <c r="B17" s="438" t="s">
        <v>16</v>
      </c>
    </row>
    <row r="18" spans="1:2">
      <c r="A18" s="9">
        <v>9</v>
      </c>
      <c r="B18" s="438" t="s">
        <v>17</v>
      </c>
    </row>
    <row r="19" spans="1:2">
      <c r="A19" s="9"/>
      <c r="B19" s="438"/>
    </row>
    <row r="20" ht="20.25" spans="1:2">
      <c r="A20" s="436"/>
      <c r="B20" s="437" t="s">
        <v>18</v>
      </c>
    </row>
    <row r="21" spans="1:2">
      <c r="A21" s="9">
        <v>1</v>
      </c>
      <c r="B21" s="443" t="s">
        <v>19</v>
      </c>
    </row>
    <row r="22" spans="1:2">
      <c r="A22" s="9">
        <v>2</v>
      </c>
      <c r="B22" s="438" t="s">
        <v>20</v>
      </c>
    </row>
    <row r="23" spans="1:2">
      <c r="A23" s="9">
        <v>3</v>
      </c>
      <c r="B23" s="438" t="s">
        <v>21</v>
      </c>
    </row>
    <row r="24" spans="1:2">
      <c r="A24" s="9">
        <v>4</v>
      </c>
      <c r="B24" s="438" t="s">
        <v>22</v>
      </c>
    </row>
    <row r="25" spans="1:2">
      <c r="A25" s="9">
        <v>5</v>
      </c>
      <c r="B25" s="438" t="s">
        <v>23</v>
      </c>
    </row>
    <row r="26" spans="1:2">
      <c r="A26" s="9">
        <v>6</v>
      </c>
      <c r="B26" s="438" t="s">
        <v>24</v>
      </c>
    </row>
    <row r="27" spans="1:2">
      <c r="A27" s="9">
        <v>7</v>
      </c>
      <c r="B27" s="438" t="s">
        <v>25</v>
      </c>
    </row>
    <row r="28" spans="1:2">
      <c r="A28" s="9"/>
      <c r="B28" s="438"/>
    </row>
    <row r="29" ht="20.25" spans="1:2">
      <c r="A29" s="436"/>
      <c r="B29" s="437" t="s">
        <v>26</v>
      </c>
    </row>
    <row r="30" spans="1:2">
      <c r="A30" s="9">
        <v>1</v>
      </c>
      <c r="B30" s="443" t="s">
        <v>27</v>
      </c>
    </row>
    <row r="31" spans="1:2">
      <c r="A31" s="9">
        <v>2</v>
      </c>
      <c r="B31" s="438" t="s">
        <v>28</v>
      </c>
    </row>
    <row r="32" spans="1:2">
      <c r="A32" s="9">
        <v>3</v>
      </c>
      <c r="B32" s="438" t="s">
        <v>29</v>
      </c>
    </row>
    <row r="33" ht="28.5" spans="1:2">
      <c r="A33" s="9">
        <v>4</v>
      </c>
      <c r="B33" s="438" t="s">
        <v>30</v>
      </c>
    </row>
    <row r="34" spans="1:2">
      <c r="A34" s="9">
        <v>5</v>
      </c>
      <c r="B34" s="438" t="s">
        <v>31</v>
      </c>
    </row>
    <row r="35" spans="1:2">
      <c r="A35" s="9">
        <v>6</v>
      </c>
      <c r="B35" s="438" t="s">
        <v>32</v>
      </c>
    </row>
    <row r="36" spans="1:2">
      <c r="A36" s="9">
        <v>7</v>
      </c>
      <c r="B36" s="438" t="s">
        <v>33</v>
      </c>
    </row>
    <row r="37" spans="1:2">
      <c r="A37" s="9"/>
      <c r="B37" s="438"/>
    </row>
    <row r="39" spans="1:2">
      <c r="A39" s="444" t="s">
        <v>34</v>
      </c>
      <c r="B39" s="44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style="57" customWidth="1"/>
    <col min="2" max="2" width="9.625" customWidth="1"/>
    <col min="3" max="3" width="12.8" style="88" customWidth="1"/>
    <col min="4" max="4" width="14.4" customWidth="1"/>
    <col min="5" max="5" width="12.125" customWidth="1"/>
    <col min="6" max="6" width="14.375" style="57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308</v>
      </c>
      <c r="B1" s="3"/>
      <c r="C1" s="89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280</v>
      </c>
      <c r="B2" s="5" t="s">
        <v>285</v>
      </c>
      <c r="C2" s="90" t="s">
        <v>281</v>
      </c>
      <c r="D2" s="5" t="s">
        <v>282</v>
      </c>
      <c r="E2" s="5" t="s">
        <v>283</v>
      </c>
      <c r="F2" s="5" t="s">
        <v>284</v>
      </c>
      <c r="G2" s="4" t="s">
        <v>309</v>
      </c>
      <c r="H2" s="4"/>
      <c r="I2" s="4" t="s">
        <v>310</v>
      </c>
      <c r="J2" s="4"/>
      <c r="K2" s="6" t="s">
        <v>311</v>
      </c>
      <c r="L2" s="97" t="s">
        <v>312</v>
      </c>
      <c r="M2" s="17" t="s">
        <v>313</v>
      </c>
    </row>
    <row r="3" s="1" customFormat="1" ht="16.5" spans="1:13">
      <c r="A3" s="4"/>
      <c r="B3" s="7"/>
      <c r="C3" s="91"/>
      <c r="D3" s="7"/>
      <c r="E3" s="7"/>
      <c r="F3" s="7"/>
      <c r="G3" s="4" t="s">
        <v>314</v>
      </c>
      <c r="H3" s="4" t="s">
        <v>315</v>
      </c>
      <c r="I3" s="4" t="s">
        <v>314</v>
      </c>
      <c r="J3" s="4" t="s">
        <v>315</v>
      </c>
      <c r="K3" s="8"/>
      <c r="L3" s="98"/>
      <c r="M3" s="18"/>
    </row>
    <row r="4" s="87" customFormat="1" spans="1:13">
      <c r="A4" s="66">
        <v>1</v>
      </c>
      <c r="B4" s="46" t="s">
        <v>54</v>
      </c>
      <c r="C4" s="25" t="s">
        <v>296</v>
      </c>
      <c r="D4" s="26" t="s">
        <v>297</v>
      </c>
      <c r="E4" s="26" t="s">
        <v>121</v>
      </c>
      <c r="F4" s="43" t="s">
        <v>63</v>
      </c>
      <c r="G4" s="92">
        <v>0.01</v>
      </c>
      <c r="H4" s="93" t="s">
        <v>316</v>
      </c>
      <c r="I4" s="93">
        <v>0.01</v>
      </c>
      <c r="J4" s="93">
        <v>0.01</v>
      </c>
      <c r="K4" s="93"/>
      <c r="L4" s="47"/>
      <c r="M4" s="47" t="s">
        <v>298</v>
      </c>
    </row>
    <row r="5" s="87" customFormat="1" spans="1:13">
      <c r="A5" s="66">
        <v>2</v>
      </c>
      <c r="B5" s="46" t="s">
        <v>54</v>
      </c>
      <c r="C5" s="25" t="s">
        <v>299</v>
      </c>
      <c r="D5" s="26" t="s">
        <v>297</v>
      </c>
      <c r="E5" s="26" t="s">
        <v>121</v>
      </c>
      <c r="F5" s="43" t="s">
        <v>63</v>
      </c>
      <c r="G5" s="92">
        <v>0.01</v>
      </c>
      <c r="H5" s="93" t="s">
        <v>316</v>
      </c>
      <c r="I5" s="93">
        <v>0.01</v>
      </c>
      <c r="J5" s="93">
        <v>0.01</v>
      </c>
      <c r="K5" s="93"/>
      <c r="L5" s="47"/>
      <c r="M5" s="47" t="s">
        <v>298</v>
      </c>
    </row>
    <row r="6" s="87" customFormat="1" spans="1:13">
      <c r="A6" s="66">
        <v>3</v>
      </c>
      <c r="B6" s="46" t="s">
        <v>54</v>
      </c>
      <c r="C6" s="25" t="s">
        <v>300</v>
      </c>
      <c r="D6" s="26" t="s">
        <v>297</v>
      </c>
      <c r="E6" s="26" t="s">
        <v>121</v>
      </c>
      <c r="F6" s="43" t="s">
        <v>63</v>
      </c>
      <c r="G6" s="92">
        <v>0.01</v>
      </c>
      <c r="H6" s="93" t="s">
        <v>316</v>
      </c>
      <c r="I6" s="93">
        <v>0.01</v>
      </c>
      <c r="J6" s="93">
        <v>0.01</v>
      </c>
      <c r="K6" s="94"/>
      <c r="L6" s="94"/>
      <c r="M6" s="47" t="s">
        <v>298</v>
      </c>
    </row>
    <row r="7" s="87" customFormat="1" spans="1:13">
      <c r="A7" s="66">
        <v>4</v>
      </c>
      <c r="B7" s="46" t="s">
        <v>54</v>
      </c>
      <c r="C7" s="25" t="s">
        <v>301</v>
      </c>
      <c r="D7" s="26" t="s">
        <v>297</v>
      </c>
      <c r="E7" s="26" t="s">
        <v>302</v>
      </c>
      <c r="F7" s="43" t="s">
        <v>63</v>
      </c>
      <c r="G7" s="92">
        <v>0.01</v>
      </c>
      <c r="H7" s="93" t="s">
        <v>316</v>
      </c>
      <c r="I7" s="93">
        <v>0.01</v>
      </c>
      <c r="J7" s="93">
        <v>0.01</v>
      </c>
      <c r="K7" s="94"/>
      <c r="L7" s="94"/>
      <c r="M7" s="47" t="s">
        <v>298</v>
      </c>
    </row>
    <row r="8" s="87" customFormat="1" spans="1:13">
      <c r="A8" s="66">
        <v>5</v>
      </c>
      <c r="B8" s="46" t="s">
        <v>54</v>
      </c>
      <c r="C8" s="25" t="s">
        <v>303</v>
      </c>
      <c r="D8" s="26" t="s">
        <v>297</v>
      </c>
      <c r="E8" s="26" t="s">
        <v>302</v>
      </c>
      <c r="F8" s="43" t="s">
        <v>63</v>
      </c>
      <c r="G8" s="92">
        <v>0.01</v>
      </c>
      <c r="H8" s="93" t="s">
        <v>316</v>
      </c>
      <c r="I8" s="93">
        <v>0.01</v>
      </c>
      <c r="J8" s="93">
        <v>0.01</v>
      </c>
      <c r="K8" s="94"/>
      <c r="L8" s="94"/>
      <c r="M8" s="47" t="s">
        <v>298</v>
      </c>
    </row>
    <row r="9" s="87" customFormat="1" spans="1:13">
      <c r="A9" s="66">
        <v>6</v>
      </c>
      <c r="B9" s="46" t="s">
        <v>54</v>
      </c>
      <c r="C9" s="25" t="s">
        <v>304</v>
      </c>
      <c r="D9" s="26" t="s">
        <v>297</v>
      </c>
      <c r="E9" s="26" t="s">
        <v>302</v>
      </c>
      <c r="F9" s="43" t="s">
        <v>63</v>
      </c>
      <c r="G9" s="92">
        <v>0.01</v>
      </c>
      <c r="H9" s="93" t="s">
        <v>316</v>
      </c>
      <c r="I9" s="93">
        <v>0.01</v>
      </c>
      <c r="J9" s="93">
        <v>0.01</v>
      </c>
      <c r="K9" s="94"/>
      <c r="L9" s="94"/>
      <c r="M9" s="47" t="s">
        <v>298</v>
      </c>
    </row>
    <row r="10" s="87" customFormat="1" spans="1:13">
      <c r="A10" s="66"/>
      <c r="B10" s="47"/>
      <c r="C10" s="46"/>
      <c r="D10" s="47"/>
      <c r="E10" s="47"/>
      <c r="F10" s="43"/>
      <c r="G10" s="92"/>
      <c r="H10" s="93"/>
      <c r="I10" s="93"/>
      <c r="J10" s="93"/>
      <c r="K10" s="94"/>
      <c r="L10" s="94"/>
      <c r="M10" s="47"/>
    </row>
    <row r="11" s="87" customFormat="1" spans="1:13">
      <c r="A11" s="66"/>
      <c r="B11" s="47"/>
      <c r="C11" s="46"/>
      <c r="D11" s="47"/>
      <c r="E11" s="47"/>
      <c r="F11" s="43"/>
      <c r="G11" s="92"/>
      <c r="H11" s="93"/>
      <c r="I11" s="93"/>
      <c r="J11" s="93"/>
      <c r="K11" s="94"/>
      <c r="L11" s="94"/>
      <c r="M11" s="47"/>
    </row>
    <row r="12" s="87" customFormat="1" spans="1:13">
      <c r="A12" s="66"/>
      <c r="B12" s="47"/>
      <c r="C12" s="46"/>
      <c r="D12" s="47"/>
      <c r="E12" s="47"/>
      <c r="F12" s="43"/>
      <c r="G12" s="92"/>
      <c r="H12" s="93"/>
      <c r="I12" s="93"/>
      <c r="J12" s="93"/>
      <c r="K12" s="94"/>
      <c r="L12" s="94"/>
      <c r="M12" s="47"/>
    </row>
    <row r="13" s="87" customFormat="1" spans="1:13">
      <c r="A13" s="66"/>
      <c r="B13" s="47"/>
      <c r="C13" s="54"/>
      <c r="D13" s="47"/>
      <c r="E13" s="47"/>
      <c r="F13" s="43"/>
      <c r="G13" s="92"/>
      <c r="H13" s="93"/>
      <c r="I13" s="93"/>
      <c r="J13" s="93"/>
      <c r="K13" s="94"/>
      <c r="L13" s="94"/>
      <c r="M13" s="47"/>
    </row>
    <row r="14" s="87" customFormat="1" spans="1:13">
      <c r="A14" s="66"/>
      <c r="B14" s="47"/>
      <c r="C14" s="54"/>
      <c r="D14" s="47"/>
      <c r="E14" s="47"/>
      <c r="F14" s="43"/>
      <c r="G14" s="92"/>
      <c r="H14" s="93"/>
      <c r="I14" s="93"/>
      <c r="J14" s="93"/>
      <c r="K14" s="94"/>
      <c r="L14" s="94"/>
      <c r="M14" s="47"/>
    </row>
    <row r="15" s="87" customFormat="1" spans="1:13">
      <c r="A15" s="66"/>
      <c r="B15" s="47"/>
      <c r="C15" s="54"/>
      <c r="D15" s="47"/>
      <c r="E15" s="47"/>
      <c r="F15" s="43"/>
      <c r="G15" s="92"/>
      <c r="H15" s="93"/>
      <c r="I15" s="93"/>
      <c r="J15" s="93"/>
      <c r="K15" s="94"/>
      <c r="L15" s="94"/>
      <c r="M15" s="47"/>
    </row>
    <row r="16" s="87" customFormat="1" spans="1:13">
      <c r="A16" s="66"/>
      <c r="B16" s="47"/>
      <c r="C16" s="54"/>
      <c r="D16" s="47"/>
      <c r="E16" s="47"/>
      <c r="F16" s="43"/>
      <c r="G16" s="92"/>
      <c r="H16" s="93"/>
      <c r="I16" s="93"/>
      <c r="J16" s="93"/>
      <c r="K16" s="94"/>
      <c r="L16" s="94"/>
      <c r="M16" s="47"/>
    </row>
    <row r="17" s="87" customFormat="1" spans="1:13">
      <c r="A17" s="66"/>
      <c r="B17" s="47"/>
      <c r="C17" s="94"/>
      <c r="D17" s="47"/>
      <c r="E17" s="47"/>
      <c r="F17" s="66"/>
      <c r="G17" s="92"/>
      <c r="H17" s="93"/>
      <c r="I17" s="93"/>
      <c r="J17" s="93"/>
      <c r="K17" s="94"/>
      <c r="L17" s="94"/>
      <c r="M17" s="47"/>
    </row>
    <row r="18" s="87" customFormat="1" spans="1:13">
      <c r="A18" s="66"/>
      <c r="B18" s="47"/>
      <c r="C18" s="94"/>
      <c r="D18" s="47"/>
      <c r="E18" s="47"/>
      <c r="F18" s="66"/>
      <c r="G18" s="92"/>
      <c r="H18" s="93"/>
      <c r="I18" s="93"/>
      <c r="J18" s="93"/>
      <c r="K18" s="94"/>
      <c r="L18" s="94"/>
      <c r="M18" s="47"/>
    </row>
    <row r="19" s="87" customFormat="1" spans="1:13">
      <c r="A19" s="66"/>
      <c r="B19" s="94"/>
      <c r="C19" s="95"/>
      <c r="D19" s="94"/>
      <c r="E19" s="94"/>
      <c r="F19" s="66"/>
      <c r="G19" s="94"/>
      <c r="H19" s="94"/>
      <c r="I19" s="94"/>
      <c r="J19" s="94"/>
      <c r="K19" s="94"/>
      <c r="L19" s="94"/>
      <c r="M19" s="94"/>
    </row>
    <row r="20" s="87" customFormat="1" spans="1:13">
      <c r="A20" s="66"/>
      <c r="B20" s="94"/>
      <c r="C20" s="95"/>
      <c r="D20" s="94"/>
      <c r="E20" s="94"/>
      <c r="F20" s="66"/>
      <c r="G20" s="94"/>
      <c r="H20" s="94"/>
      <c r="I20" s="94"/>
      <c r="J20" s="94"/>
      <c r="K20" s="94"/>
      <c r="L20" s="94"/>
      <c r="M20" s="94"/>
    </row>
    <row r="21" s="2" customFormat="1" ht="18.75" spans="1:13">
      <c r="A21" s="11" t="s">
        <v>317</v>
      </c>
      <c r="B21" s="12"/>
      <c r="C21" s="12"/>
      <c r="D21" s="12"/>
      <c r="E21" s="13"/>
      <c r="F21" s="14"/>
      <c r="G21" s="35"/>
      <c r="H21" s="11" t="s">
        <v>306</v>
      </c>
      <c r="I21" s="12"/>
      <c r="J21" s="12"/>
      <c r="K21" s="13"/>
      <c r="L21" s="75"/>
      <c r="M21" s="19"/>
    </row>
    <row r="22" ht="16.5" spans="1:13">
      <c r="A22" s="96" t="s">
        <v>318</v>
      </c>
      <c r="B22" s="9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</sheetData>
  <mergeCells count="17">
    <mergeCell ref="A1:M1"/>
    <mergeCell ref="G2:H2"/>
    <mergeCell ref="I2:J2"/>
    <mergeCell ref="A21:E21"/>
    <mergeCell ref="F21:G21"/>
    <mergeCell ref="H21:K21"/>
    <mergeCell ref="L21:M21"/>
    <mergeCell ref="A22:M2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2 M13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"/>
  <sheetViews>
    <sheetView zoomScale="125" zoomScaleNormal="125" workbookViewId="0">
      <selection activeCell="U10" sqref="U10"/>
    </sheetView>
  </sheetViews>
  <sheetFormatPr defaultColWidth="9" defaultRowHeight="14.25"/>
  <cols>
    <col min="1" max="2" width="8.625" style="57" customWidth="1"/>
    <col min="3" max="3" width="12.125" style="57" customWidth="1"/>
    <col min="4" max="4" width="12.875" style="61" customWidth="1"/>
    <col min="5" max="5" width="12.125" style="57" customWidth="1"/>
    <col min="6" max="6" width="14.375" style="57" customWidth="1"/>
    <col min="7" max="7" width="11.75" style="57" customWidth="1"/>
    <col min="8" max="8" width="13.375" style="57" customWidth="1"/>
    <col min="9" max="9" width="7.75" style="57" customWidth="1"/>
    <col min="10" max="10" width="10.25" style="57" customWidth="1"/>
    <col min="11" max="11" width="10.375" style="57" customWidth="1"/>
    <col min="12" max="12" width="8.125" style="57" customWidth="1"/>
    <col min="13" max="13" width="10.375" style="57" customWidth="1"/>
    <col min="14" max="14" width="10.25" style="57" customWidth="1"/>
    <col min="15" max="15" width="8.125" style="57" customWidth="1"/>
    <col min="16" max="16" width="11.75" style="57" customWidth="1"/>
    <col min="17" max="17" width="11.375" style="57" customWidth="1"/>
    <col min="18" max="20" width="8.125" style="57" customWidth="1"/>
    <col min="21" max="21" width="7.875" style="57" customWidth="1"/>
    <col min="22" max="22" width="7" style="57" customWidth="1"/>
    <col min="23" max="23" width="8.5" style="57" customWidth="1"/>
    <col min="24" max="16384" width="9" style="57"/>
  </cols>
  <sheetData>
    <row r="1" s="57" customFormat="1" ht="29.25" spans="1:23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8" customFormat="1" ht="15.95" customHeight="1" spans="1:23">
      <c r="A2" s="5" t="s">
        <v>320</v>
      </c>
      <c r="B2" s="5" t="s">
        <v>285</v>
      </c>
      <c r="C2" s="5" t="s">
        <v>281</v>
      </c>
      <c r="D2" s="17" t="s">
        <v>282</v>
      </c>
      <c r="E2" s="5" t="s">
        <v>283</v>
      </c>
      <c r="F2" s="5" t="s">
        <v>284</v>
      </c>
      <c r="G2" s="62" t="s">
        <v>321</v>
      </c>
      <c r="H2" s="63"/>
      <c r="I2" s="79"/>
      <c r="J2" s="62" t="s">
        <v>322</v>
      </c>
      <c r="K2" s="63"/>
      <c r="L2" s="79"/>
      <c r="M2" s="62" t="s">
        <v>323</v>
      </c>
      <c r="N2" s="63"/>
      <c r="O2" s="79"/>
      <c r="P2" s="62" t="s">
        <v>324</v>
      </c>
      <c r="Q2" s="63"/>
      <c r="R2" s="79"/>
      <c r="S2" s="63" t="s">
        <v>325</v>
      </c>
      <c r="T2" s="63"/>
      <c r="U2" s="79"/>
      <c r="V2" s="40" t="s">
        <v>326</v>
      </c>
      <c r="W2" s="40" t="s">
        <v>294</v>
      </c>
    </row>
    <row r="3" s="58" customFormat="1" ht="16.5" spans="1:23">
      <c r="A3" s="7"/>
      <c r="B3" s="64"/>
      <c r="C3" s="64"/>
      <c r="D3" s="65"/>
      <c r="E3" s="64"/>
      <c r="F3" s="64"/>
      <c r="G3" s="4" t="s">
        <v>327</v>
      </c>
      <c r="H3" s="4" t="s">
        <v>68</v>
      </c>
      <c r="I3" s="4" t="s">
        <v>285</v>
      </c>
      <c r="J3" s="4" t="s">
        <v>327</v>
      </c>
      <c r="K3" s="4" t="s">
        <v>68</v>
      </c>
      <c r="L3" s="4" t="s">
        <v>285</v>
      </c>
      <c r="M3" s="4" t="s">
        <v>327</v>
      </c>
      <c r="N3" s="4" t="s">
        <v>68</v>
      </c>
      <c r="O3" s="4" t="s">
        <v>285</v>
      </c>
      <c r="P3" s="4" t="s">
        <v>327</v>
      </c>
      <c r="Q3" s="4" t="s">
        <v>68</v>
      </c>
      <c r="R3" s="4" t="s">
        <v>285</v>
      </c>
      <c r="S3" s="4" t="s">
        <v>327</v>
      </c>
      <c r="T3" s="4" t="s">
        <v>68</v>
      </c>
      <c r="U3" s="4" t="s">
        <v>285</v>
      </c>
      <c r="V3" s="81"/>
      <c r="W3" s="81"/>
    </row>
    <row r="4" s="59" customFormat="1" ht="42.75" customHeight="1" spans="1:23">
      <c r="A4" s="66" t="s">
        <v>328</v>
      </c>
      <c r="B4" s="66" t="s">
        <v>329</v>
      </c>
      <c r="C4" s="66" t="s">
        <v>330</v>
      </c>
      <c r="D4" s="67" t="s">
        <v>297</v>
      </c>
      <c r="E4" s="66" t="s">
        <v>121</v>
      </c>
      <c r="F4" s="67" t="s">
        <v>63</v>
      </c>
      <c r="G4" s="68"/>
      <c r="H4" s="69" t="s">
        <v>331</v>
      </c>
      <c r="I4" s="68" t="s">
        <v>329</v>
      </c>
      <c r="J4" s="68"/>
      <c r="K4" s="69" t="s">
        <v>332</v>
      </c>
      <c r="L4" s="68" t="s">
        <v>329</v>
      </c>
      <c r="M4" s="68"/>
      <c r="N4" s="69" t="s">
        <v>333</v>
      </c>
      <c r="O4" s="80" t="s">
        <v>334</v>
      </c>
      <c r="P4" s="66"/>
      <c r="Q4" s="67" t="s">
        <v>335</v>
      </c>
      <c r="R4" s="68" t="s">
        <v>54</v>
      </c>
      <c r="S4" s="67"/>
      <c r="T4" s="67" t="s">
        <v>336</v>
      </c>
      <c r="U4" s="68" t="s">
        <v>54</v>
      </c>
      <c r="V4" s="82" t="s">
        <v>337</v>
      </c>
      <c r="W4" s="66"/>
    </row>
    <row r="5" s="59" customFormat="1" ht="18" customHeight="1" spans="1:23">
      <c r="A5" s="66"/>
      <c r="B5" s="66"/>
      <c r="C5" s="66"/>
      <c r="D5" s="67"/>
      <c r="E5" s="66"/>
      <c r="F5" s="67"/>
      <c r="G5" s="62" t="s">
        <v>338</v>
      </c>
      <c r="H5" s="63"/>
      <c r="I5" s="79"/>
      <c r="J5" s="62" t="s">
        <v>339</v>
      </c>
      <c r="K5" s="63"/>
      <c r="L5" s="79"/>
      <c r="M5" s="62" t="s">
        <v>340</v>
      </c>
      <c r="N5" s="63"/>
      <c r="O5" s="79"/>
      <c r="P5" s="62" t="s">
        <v>341</v>
      </c>
      <c r="Q5" s="63"/>
      <c r="R5" s="79"/>
      <c r="S5" s="63" t="s">
        <v>342</v>
      </c>
      <c r="T5" s="63"/>
      <c r="U5" s="79"/>
      <c r="V5" s="83"/>
      <c r="W5" s="66"/>
    </row>
    <row r="6" s="59" customFormat="1" ht="18" customHeight="1" spans="1:23">
      <c r="A6" s="66"/>
      <c r="B6" s="66"/>
      <c r="C6" s="66"/>
      <c r="D6" s="67"/>
      <c r="E6" s="66"/>
      <c r="F6" s="67"/>
      <c r="G6" s="4" t="s">
        <v>327</v>
      </c>
      <c r="H6" s="4" t="s">
        <v>68</v>
      </c>
      <c r="I6" s="4" t="s">
        <v>285</v>
      </c>
      <c r="J6" s="4" t="s">
        <v>327</v>
      </c>
      <c r="K6" s="4" t="s">
        <v>68</v>
      </c>
      <c r="L6" s="4" t="s">
        <v>285</v>
      </c>
      <c r="M6" s="4" t="s">
        <v>327</v>
      </c>
      <c r="N6" s="4" t="s">
        <v>68</v>
      </c>
      <c r="O6" s="4" t="s">
        <v>285</v>
      </c>
      <c r="P6" s="4" t="s">
        <v>327</v>
      </c>
      <c r="Q6" s="4" t="s">
        <v>68</v>
      </c>
      <c r="R6" s="4" t="s">
        <v>285</v>
      </c>
      <c r="S6" s="4" t="s">
        <v>327</v>
      </c>
      <c r="T6" s="4" t="s">
        <v>68</v>
      </c>
      <c r="U6" s="4" t="s">
        <v>285</v>
      </c>
      <c r="V6" s="83"/>
      <c r="W6" s="66"/>
    </row>
    <row r="7" s="59" customFormat="1" ht="42.75" customHeight="1" spans="1:23">
      <c r="A7" s="66"/>
      <c r="B7" s="66"/>
      <c r="C7" s="66"/>
      <c r="D7" s="67"/>
      <c r="E7" s="66"/>
      <c r="F7" s="67"/>
      <c r="G7" s="68" t="s">
        <v>343</v>
      </c>
      <c r="H7" s="69" t="s">
        <v>344</v>
      </c>
      <c r="I7" s="68" t="s">
        <v>54</v>
      </c>
      <c r="J7" s="68"/>
      <c r="K7" s="69" t="s">
        <v>345</v>
      </c>
      <c r="L7" s="68" t="s">
        <v>54</v>
      </c>
      <c r="M7" s="68"/>
      <c r="N7" s="69" t="s">
        <v>346</v>
      </c>
      <c r="O7" s="68" t="s">
        <v>54</v>
      </c>
      <c r="P7" s="66"/>
      <c r="Q7" s="67" t="s">
        <v>347</v>
      </c>
      <c r="R7" s="68" t="s">
        <v>54</v>
      </c>
      <c r="S7" s="67"/>
      <c r="T7" s="67"/>
      <c r="U7" s="66"/>
      <c r="V7" s="83"/>
      <c r="W7" s="66"/>
    </row>
    <row r="8" s="59" customFormat="1" ht="15" customHeight="1" spans="1:23">
      <c r="A8" s="66"/>
      <c r="B8" s="66"/>
      <c r="C8" s="66"/>
      <c r="D8" s="67"/>
      <c r="E8" s="66"/>
      <c r="F8" s="67"/>
      <c r="G8" s="62" t="s">
        <v>348</v>
      </c>
      <c r="H8" s="63"/>
      <c r="I8" s="79"/>
      <c r="J8" s="62" t="s">
        <v>349</v>
      </c>
      <c r="K8" s="63"/>
      <c r="L8" s="79"/>
      <c r="M8" s="62" t="s">
        <v>350</v>
      </c>
      <c r="N8" s="63"/>
      <c r="O8" s="79"/>
      <c r="P8" s="62" t="s">
        <v>351</v>
      </c>
      <c r="Q8" s="63"/>
      <c r="R8" s="79"/>
      <c r="S8" s="63" t="s">
        <v>352</v>
      </c>
      <c r="T8" s="63"/>
      <c r="U8" s="79"/>
      <c r="V8" s="83"/>
      <c r="W8" s="70"/>
    </row>
    <row r="9" s="59" customFormat="1" ht="16.5" spans="1:23">
      <c r="A9" s="66"/>
      <c r="B9" s="66"/>
      <c r="C9" s="66"/>
      <c r="D9" s="67"/>
      <c r="E9" s="66"/>
      <c r="F9" s="67"/>
      <c r="G9" s="4" t="s">
        <v>327</v>
      </c>
      <c r="H9" s="4" t="s">
        <v>68</v>
      </c>
      <c r="I9" s="4" t="s">
        <v>285</v>
      </c>
      <c r="J9" s="4" t="s">
        <v>327</v>
      </c>
      <c r="K9" s="4" t="s">
        <v>68</v>
      </c>
      <c r="L9" s="4" t="s">
        <v>285</v>
      </c>
      <c r="M9" s="4" t="s">
        <v>327</v>
      </c>
      <c r="N9" s="4" t="s">
        <v>68</v>
      </c>
      <c r="O9" s="4" t="s">
        <v>285</v>
      </c>
      <c r="P9" s="4" t="s">
        <v>327</v>
      </c>
      <c r="Q9" s="4" t="s">
        <v>68</v>
      </c>
      <c r="R9" s="4" t="s">
        <v>285</v>
      </c>
      <c r="S9" s="4" t="s">
        <v>327</v>
      </c>
      <c r="T9" s="4" t="s">
        <v>68</v>
      </c>
      <c r="U9" s="4" t="s">
        <v>285</v>
      </c>
      <c r="V9" s="83"/>
      <c r="W9" s="70"/>
    </row>
    <row r="10" s="59" customFormat="1" ht="61" customHeight="1" spans="1:23">
      <c r="A10" s="66"/>
      <c r="B10" s="66"/>
      <c r="C10" s="66"/>
      <c r="D10" s="67"/>
      <c r="E10" s="66"/>
      <c r="F10" s="67"/>
      <c r="G10" s="66"/>
      <c r="H10" s="67"/>
      <c r="I10" s="66"/>
      <c r="J10" s="66"/>
      <c r="K10" s="66"/>
      <c r="L10" s="68"/>
      <c r="M10" s="66"/>
      <c r="N10" s="66"/>
      <c r="O10" s="68"/>
      <c r="P10" s="66"/>
      <c r="Q10" s="67"/>
      <c r="R10" s="66"/>
      <c r="S10" s="67"/>
      <c r="T10" s="67"/>
      <c r="U10" s="66"/>
      <c r="V10" s="83"/>
      <c r="W10" s="66"/>
    </row>
    <row r="11" s="57" customFormat="1" ht="16.5" customHeight="1" spans="1:23">
      <c r="A11" s="70" t="s">
        <v>353</v>
      </c>
      <c r="B11" s="70" t="s">
        <v>329</v>
      </c>
      <c r="C11" s="71" t="s">
        <v>303</v>
      </c>
      <c r="D11" s="72" t="s">
        <v>297</v>
      </c>
      <c r="E11" s="70" t="s">
        <v>302</v>
      </c>
      <c r="F11" s="67" t="s">
        <v>63</v>
      </c>
      <c r="G11" s="62" t="s">
        <v>321</v>
      </c>
      <c r="H11" s="63"/>
      <c r="I11" s="79"/>
      <c r="J11" s="62" t="s">
        <v>322</v>
      </c>
      <c r="K11" s="63"/>
      <c r="L11" s="79"/>
      <c r="M11" s="62" t="s">
        <v>323</v>
      </c>
      <c r="N11" s="63"/>
      <c r="O11" s="79"/>
      <c r="P11" s="62" t="s">
        <v>324</v>
      </c>
      <c r="Q11" s="63"/>
      <c r="R11" s="79"/>
      <c r="S11" s="63" t="s">
        <v>325</v>
      </c>
      <c r="T11" s="63"/>
      <c r="U11" s="79"/>
      <c r="V11" s="84" t="s">
        <v>337</v>
      </c>
      <c r="W11" s="70"/>
    </row>
    <row r="12" s="57" customFormat="1" ht="16.5" spans="1:23">
      <c r="A12" s="70"/>
      <c r="B12" s="70"/>
      <c r="C12" s="71"/>
      <c r="D12" s="72"/>
      <c r="E12" s="70"/>
      <c r="F12" s="67"/>
      <c r="G12" s="4" t="s">
        <v>327</v>
      </c>
      <c r="H12" s="4" t="s">
        <v>68</v>
      </c>
      <c r="I12" s="4" t="s">
        <v>285</v>
      </c>
      <c r="J12" s="4" t="s">
        <v>327</v>
      </c>
      <c r="K12" s="4" t="s">
        <v>68</v>
      </c>
      <c r="L12" s="4" t="s">
        <v>285</v>
      </c>
      <c r="M12" s="4" t="s">
        <v>327</v>
      </c>
      <c r="N12" s="4" t="s">
        <v>68</v>
      </c>
      <c r="O12" s="4" t="s">
        <v>285</v>
      </c>
      <c r="P12" s="4" t="s">
        <v>327</v>
      </c>
      <c r="Q12" s="4" t="s">
        <v>68</v>
      </c>
      <c r="R12" s="4" t="s">
        <v>285</v>
      </c>
      <c r="S12" s="4" t="s">
        <v>327</v>
      </c>
      <c r="T12" s="4" t="s">
        <v>68</v>
      </c>
      <c r="U12" s="4" t="s">
        <v>285</v>
      </c>
      <c r="V12" s="85"/>
      <c r="W12" s="70"/>
    </row>
    <row r="13" s="60" customFormat="1" ht="49" customHeight="1" spans="1:23">
      <c r="A13" s="70"/>
      <c r="B13" s="70"/>
      <c r="C13" s="71"/>
      <c r="D13" s="72"/>
      <c r="E13" s="70"/>
      <c r="F13" s="67"/>
      <c r="G13" s="68"/>
      <c r="H13" s="69" t="s">
        <v>331</v>
      </c>
      <c r="I13" s="68" t="s">
        <v>329</v>
      </c>
      <c r="J13" s="68"/>
      <c r="K13" s="69" t="s">
        <v>332</v>
      </c>
      <c r="L13" s="68" t="s">
        <v>329</v>
      </c>
      <c r="M13" s="68"/>
      <c r="N13" s="69" t="s">
        <v>333</v>
      </c>
      <c r="O13" s="80" t="s">
        <v>334</v>
      </c>
      <c r="P13" s="66"/>
      <c r="Q13" s="67" t="s">
        <v>335</v>
      </c>
      <c r="R13" s="68" t="s">
        <v>54</v>
      </c>
      <c r="S13" s="67"/>
      <c r="T13" s="67" t="s">
        <v>336</v>
      </c>
      <c r="U13" s="68" t="s">
        <v>54</v>
      </c>
      <c r="V13" s="85"/>
      <c r="W13" s="86"/>
    </row>
    <row r="14" s="60" customFormat="1" ht="16.5" spans="1:23">
      <c r="A14" s="70"/>
      <c r="B14" s="70"/>
      <c r="C14" s="71"/>
      <c r="D14" s="72"/>
      <c r="E14" s="70"/>
      <c r="F14" s="67"/>
      <c r="G14" s="62" t="s">
        <v>338</v>
      </c>
      <c r="H14" s="63"/>
      <c r="I14" s="79"/>
      <c r="J14" s="62" t="s">
        <v>339</v>
      </c>
      <c r="K14" s="63"/>
      <c r="L14" s="79"/>
      <c r="M14" s="62" t="s">
        <v>340</v>
      </c>
      <c r="N14" s="63"/>
      <c r="O14" s="79"/>
      <c r="P14" s="62" t="s">
        <v>341</v>
      </c>
      <c r="Q14" s="63"/>
      <c r="R14" s="79"/>
      <c r="S14" s="63" t="s">
        <v>342</v>
      </c>
      <c r="T14" s="63"/>
      <c r="U14" s="79"/>
      <c r="V14" s="85"/>
      <c r="W14" s="86"/>
    </row>
    <row r="15" s="60" customFormat="1" ht="16.5" spans="1:23">
      <c r="A15" s="70"/>
      <c r="B15" s="70"/>
      <c r="C15" s="71"/>
      <c r="D15" s="72"/>
      <c r="E15" s="70"/>
      <c r="F15" s="67"/>
      <c r="G15" s="4" t="s">
        <v>327</v>
      </c>
      <c r="H15" s="4" t="s">
        <v>68</v>
      </c>
      <c r="I15" s="4" t="s">
        <v>285</v>
      </c>
      <c r="J15" s="4" t="s">
        <v>327</v>
      </c>
      <c r="K15" s="4" t="s">
        <v>68</v>
      </c>
      <c r="L15" s="4" t="s">
        <v>285</v>
      </c>
      <c r="M15" s="4" t="s">
        <v>327</v>
      </c>
      <c r="N15" s="4" t="s">
        <v>68</v>
      </c>
      <c r="O15" s="4" t="s">
        <v>285</v>
      </c>
      <c r="P15" s="4" t="s">
        <v>327</v>
      </c>
      <c r="Q15" s="4" t="s">
        <v>68</v>
      </c>
      <c r="R15" s="4" t="s">
        <v>285</v>
      </c>
      <c r="S15" s="4" t="s">
        <v>327</v>
      </c>
      <c r="T15" s="4" t="s">
        <v>68</v>
      </c>
      <c r="U15" s="4" t="s">
        <v>285</v>
      </c>
      <c r="V15" s="85"/>
      <c r="W15" s="86"/>
    </row>
    <row r="16" s="60" customFormat="1" spans="1:23">
      <c r="A16" s="70"/>
      <c r="B16" s="70"/>
      <c r="C16" s="71"/>
      <c r="D16" s="72"/>
      <c r="E16" s="70"/>
      <c r="F16" s="67"/>
      <c r="G16" s="68" t="s">
        <v>343</v>
      </c>
      <c r="H16" s="69" t="s">
        <v>344</v>
      </c>
      <c r="I16" s="68" t="s">
        <v>54</v>
      </c>
      <c r="J16" s="68"/>
      <c r="K16" s="69" t="s">
        <v>345</v>
      </c>
      <c r="L16" s="68" t="s">
        <v>54</v>
      </c>
      <c r="M16" s="68"/>
      <c r="N16" s="69" t="s">
        <v>346</v>
      </c>
      <c r="O16" s="68" t="s">
        <v>54</v>
      </c>
      <c r="P16" s="66"/>
      <c r="Q16" s="67" t="s">
        <v>347</v>
      </c>
      <c r="R16" s="68" t="s">
        <v>54</v>
      </c>
      <c r="S16" s="67"/>
      <c r="T16" s="67"/>
      <c r="U16" s="66"/>
      <c r="V16" s="85"/>
      <c r="W16" s="86"/>
    </row>
    <row r="17" s="60" customFormat="1" ht="16.5" spans="1:23">
      <c r="A17" s="70"/>
      <c r="B17" s="70"/>
      <c r="C17" s="71"/>
      <c r="D17" s="72"/>
      <c r="E17" s="70"/>
      <c r="F17" s="67"/>
      <c r="G17" s="62" t="s">
        <v>348</v>
      </c>
      <c r="H17" s="63"/>
      <c r="I17" s="79"/>
      <c r="J17" s="62" t="s">
        <v>349</v>
      </c>
      <c r="K17" s="63"/>
      <c r="L17" s="79"/>
      <c r="M17" s="62" t="s">
        <v>350</v>
      </c>
      <c r="N17" s="63"/>
      <c r="O17" s="79"/>
      <c r="P17" s="62" t="s">
        <v>351</v>
      </c>
      <c r="Q17" s="63"/>
      <c r="R17" s="79"/>
      <c r="S17" s="63" t="s">
        <v>352</v>
      </c>
      <c r="T17" s="63"/>
      <c r="U17" s="79"/>
      <c r="V17" s="85"/>
      <c r="W17" s="86"/>
    </row>
    <row r="18" s="60" customFormat="1" ht="16.5" spans="1:23">
      <c r="A18" s="70"/>
      <c r="B18" s="70"/>
      <c r="C18" s="71"/>
      <c r="D18" s="72"/>
      <c r="E18" s="70"/>
      <c r="F18" s="67"/>
      <c r="G18" s="4" t="s">
        <v>327</v>
      </c>
      <c r="H18" s="4" t="s">
        <v>68</v>
      </c>
      <c r="I18" s="4" t="s">
        <v>285</v>
      </c>
      <c r="J18" s="4" t="s">
        <v>327</v>
      </c>
      <c r="K18" s="4" t="s">
        <v>68</v>
      </c>
      <c r="L18" s="4" t="s">
        <v>285</v>
      </c>
      <c r="M18" s="4" t="s">
        <v>327</v>
      </c>
      <c r="N18" s="4" t="s">
        <v>68</v>
      </c>
      <c r="O18" s="4" t="s">
        <v>285</v>
      </c>
      <c r="P18" s="4" t="s">
        <v>327</v>
      </c>
      <c r="Q18" s="4" t="s">
        <v>68</v>
      </c>
      <c r="R18" s="4" t="s">
        <v>285</v>
      </c>
      <c r="S18" s="4" t="s">
        <v>327</v>
      </c>
      <c r="T18" s="4" t="s">
        <v>68</v>
      </c>
      <c r="U18" s="4" t="s">
        <v>285</v>
      </c>
      <c r="V18" s="85"/>
      <c r="W18" s="86"/>
    </row>
    <row r="19" s="60" customFormat="1" ht="28.5" spans="1:23">
      <c r="A19" s="70"/>
      <c r="B19" s="70"/>
      <c r="C19" s="71"/>
      <c r="D19" s="72"/>
      <c r="E19" s="70"/>
      <c r="F19" s="67"/>
      <c r="G19" s="66"/>
      <c r="H19" s="67" t="s">
        <v>354</v>
      </c>
      <c r="I19" s="66" t="s">
        <v>54</v>
      </c>
      <c r="J19" s="66" t="s">
        <v>355</v>
      </c>
      <c r="K19" s="66" t="s">
        <v>356</v>
      </c>
      <c r="L19" s="68" t="s">
        <v>54</v>
      </c>
      <c r="M19" s="66"/>
      <c r="N19" s="66" t="s">
        <v>346</v>
      </c>
      <c r="O19" s="68" t="s">
        <v>54</v>
      </c>
      <c r="P19" s="66"/>
      <c r="Q19" s="67" t="s">
        <v>357</v>
      </c>
      <c r="R19" s="66"/>
      <c r="S19" s="67"/>
      <c r="T19" s="67" t="s">
        <v>358</v>
      </c>
      <c r="U19" s="66" t="s">
        <v>54</v>
      </c>
      <c r="V19" s="85"/>
      <c r="W19" s="86"/>
    </row>
    <row r="20" s="57" customFormat="1" spans="1:23">
      <c r="A20" s="73"/>
      <c r="B20" s="73"/>
      <c r="C20" s="73"/>
      <c r="D20" s="74"/>
      <c r="E20" s="73"/>
      <c r="F20" s="73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</row>
    <row r="21" s="57" customFormat="1" spans="1:23">
      <c r="A21" s="70"/>
      <c r="B21" s="70"/>
      <c r="C21" s="70"/>
      <c r="D21" s="72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</row>
    <row r="22" s="57" customFormat="1" ht="18.75" spans="1:23">
      <c r="A22" s="75" t="s">
        <v>359</v>
      </c>
      <c r="B22" s="76"/>
      <c r="C22" s="76"/>
      <c r="D22" s="76"/>
      <c r="E22" s="19"/>
      <c r="F22" s="14"/>
      <c r="G22" s="35"/>
      <c r="H22" s="56"/>
      <c r="I22" s="56"/>
      <c r="J22" s="75" t="s">
        <v>360</v>
      </c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19"/>
      <c r="V22" s="76"/>
      <c r="W22" s="19"/>
    </row>
    <row r="23" s="57" customFormat="1" ht="65" customHeight="1" spans="1:23">
      <c r="A23" s="77" t="s">
        <v>361</v>
      </c>
      <c r="B23" s="77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</row>
  </sheetData>
  <mergeCells count="5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A22:E22"/>
    <mergeCell ref="F22:G22"/>
    <mergeCell ref="J22:U22"/>
    <mergeCell ref="A23:W23"/>
    <mergeCell ref="A2:A3"/>
    <mergeCell ref="A4:A10"/>
    <mergeCell ref="A11:A19"/>
    <mergeCell ref="B2:B3"/>
    <mergeCell ref="B4:B10"/>
    <mergeCell ref="B11:B19"/>
    <mergeCell ref="C2:C3"/>
    <mergeCell ref="C4:C10"/>
    <mergeCell ref="C11:C19"/>
    <mergeCell ref="D2:D3"/>
    <mergeCell ref="D4:D10"/>
    <mergeCell ref="D11:D19"/>
    <mergeCell ref="E2:E3"/>
    <mergeCell ref="E4:E10"/>
    <mergeCell ref="E11:E19"/>
    <mergeCell ref="F2:F3"/>
    <mergeCell ref="F4:F10"/>
    <mergeCell ref="F11:F19"/>
    <mergeCell ref="V2:V3"/>
    <mergeCell ref="V4:V10"/>
    <mergeCell ref="V11:V19"/>
    <mergeCell ref="W2:W3"/>
  </mergeCells>
  <dataValidations count="1">
    <dataValidation type="list" allowBlank="1" showInputMessage="1" showErrorMessage="1" sqref="W1 W4 W5 W6 W7 W8:W10 W11:W13 W14:W19 W20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zoomScale="125" zoomScaleNormal="125" workbookViewId="0">
      <selection activeCell="B4" sqref="B4:D7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7" t="s">
        <v>363</v>
      </c>
      <c r="B2" s="38" t="s">
        <v>364</v>
      </c>
      <c r="C2" s="39" t="s">
        <v>327</v>
      </c>
      <c r="D2" s="39" t="s">
        <v>283</v>
      </c>
      <c r="E2" s="40" t="s">
        <v>284</v>
      </c>
      <c r="F2" s="40" t="s">
        <v>285</v>
      </c>
      <c r="G2" s="41" t="s">
        <v>365</v>
      </c>
      <c r="H2" s="41" t="s">
        <v>366</v>
      </c>
      <c r="I2" s="41" t="s">
        <v>367</v>
      </c>
      <c r="J2" s="41" t="s">
        <v>366</v>
      </c>
      <c r="K2" s="41" t="s">
        <v>368</v>
      </c>
      <c r="L2" s="41" t="s">
        <v>366</v>
      </c>
      <c r="M2" s="40" t="s">
        <v>326</v>
      </c>
      <c r="N2" s="40" t="s">
        <v>294</v>
      </c>
    </row>
    <row r="3" s="20" customFormat="1" ht="16.5" spans="1:14">
      <c r="A3" s="42">
        <v>44862</v>
      </c>
      <c r="B3" s="25" t="s">
        <v>296</v>
      </c>
      <c r="C3" s="26" t="s">
        <v>297</v>
      </c>
      <c r="D3" s="26" t="s">
        <v>121</v>
      </c>
      <c r="E3" s="43" t="s">
        <v>63</v>
      </c>
      <c r="F3" s="28" t="s">
        <v>54</v>
      </c>
      <c r="G3" s="44">
        <v>0.388888888888889</v>
      </c>
      <c r="H3" s="45" t="s">
        <v>369</v>
      </c>
      <c r="I3" s="44">
        <v>0.625</v>
      </c>
      <c r="J3" s="45" t="s">
        <v>369</v>
      </c>
      <c r="K3" s="28"/>
      <c r="L3" s="28"/>
      <c r="M3" s="28" t="s">
        <v>337</v>
      </c>
      <c r="N3" s="28"/>
    </row>
    <row r="4" s="20" customFormat="1" ht="16.5" spans="1:14">
      <c r="A4" s="42">
        <v>44863</v>
      </c>
      <c r="B4" s="25" t="s">
        <v>299</v>
      </c>
      <c r="C4" s="26" t="s">
        <v>297</v>
      </c>
      <c r="D4" s="26" t="s">
        <v>121</v>
      </c>
      <c r="E4" s="43" t="s">
        <v>63</v>
      </c>
      <c r="F4" s="28" t="s">
        <v>54</v>
      </c>
      <c r="G4" s="44">
        <v>0.375</v>
      </c>
      <c r="H4" s="45" t="s">
        <v>369</v>
      </c>
      <c r="I4" s="44">
        <v>0.635416666666667</v>
      </c>
      <c r="J4" s="45" t="s">
        <v>369</v>
      </c>
      <c r="K4" s="28"/>
      <c r="L4" s="28"/>
      <c r="M4" s="28" t="s">
        <v>337</v>
      </c>
      <c r="N4" s="28"/>
    </row>
    <row r="5" s="20" customFormat="1" ht="16.5" spans="1:14">
      <c r="A5" s="42">
        <v>44864</v>
      </c>
      <c r="B5" s="25" t="s">
        <v>300</v>
      </c>
      <c r="C5" s="26" t="s">
        <v>297</v>
      </c>
      <c r="D5" s="26" t="s">
        <v>121</v>
      </c>
      <c r="E5" s="43" t="s">
        <v>63</v>
      </c>
      <c r="F5" s="28" t="s">
        <v>54</v>
      </c>
      <c r="G5" s="44">
        <v>0.385416666666667</v>
      </c>
      <c r="H5" s="45" t="s">
        <v>369</v>
      </c>
      <c r="I5" s="44">
        <v>0.604166666666667</v>
      </c>
      <c r="J5" s="45" t="s">
        <v>369</v>
      </c>
      <c r="K5" s="28"/>
      <c r="L5" s="28"/>
      <c r="M5" s="28" t="s">
        <v>337</v>
      </c>
      <c r="N5" s="28"/>
    </row>
    <row r="6" s="20" customFormat="1" ht="16.5" spans="1:14">
      <c r="A6" s="42">
        <v>44865</v>
      </c>
      <c r="B6" s="25" t="s">
        <v>301</v>
      </c>
      <c r="C6" s="26" t="s">
        <v>297</v>
      </c>
      <c r="D6" s="26" t="s">
        <v>302</v>
      </c>
      <c r="E6" s="43" t="s">
        <v>63</v>
      </c>
      <c r="F6" s="28" t="s">
        <v>54</v>
      </c>
      <c r="G6" s="44">
        <v>0.395833333333333</v>
      </c>
      <c r="H6" s="45" t="s">
        <v>369</v>
      </c>
      <c r="I6" s="44">
        <v>0.645833333333333</v>
      </c>
      <c r="J6" s="45" t="s">
        <v>369</v>
      </c>
      <c r="K6" s="28"/>
      <c r="L6" s="28"/>
      <c r="M6" s="28" t="s">
        <v>337</v>
      </c>
      <c r="N6" s="28"/>
    </row>
    <row r="7" s="20" customFormat="1" ht="16.5" spans="1:14">
      <c r="A7" s="42">
        <v>44866</v>
      </c>
      <c r="B7" s="25" t="s">
        <v>303</v>
      </c>
      <c r="C7" s="26" t="s">
        <v>297</v>
      </c>
      <c r="D7" s="26" t="s">
        <v>302</v>
      </c>
      <c r="E7" s="43" t="s">
        <v>63</v>
      </c>
      <c r="F7" s="28" t="s">
        <v>54</v>
      </c>
      <c r="G7" s="44">
        <v>0.388888888888889</v>
      </c>
      <c r="H7" s="45" t="s">
        <v>369</v>
      </c>
      <c r="I7" s="44">
        <v>0.666666666666667</v>
      </c>
      <c r="J7" s="45" t="s">
        <v>369</v>
      </c>
      <c r="K7" s="28"/>
      <c r="L7" s="28"/>
      <c r="M7" s="28" t="s">
        <v>337</v>
      </c>
      <c r="N7" s="28"/>
    </row>
    <row r="8" s="20" customFormat="1" ht="16.5" spans="1:14">
      <c r="A8" s="42">
        <v>44867</v>
      </c>
      <c r="B8" s="25" t="s">
        <v>304</v>
      </c>
      <c r="C8" s="26" t="s">
        <v>297</v>
      </c>
      <c r="D8" s="26" t="s">
        <v>302</v>
      </c>
      <c r="E8" s="43" t="s">
        <v>63</v>
      </c>
      <c r="F8" s="28" t="s">
        <v>54</v>
      </c>
      <c r="G8" s="44">
        <v>0.40625</v>
      </c>
      <c r="H8" s="45" t="s">
        <v>369</v>
      </c>
      <c r="I8" s="44">
        <v>0.604166666666667</v>
      </c>
      <c r="J8" s="45" t="s">
        <v>369</v>
      </c>
      <c r="K8" s="28"/>
      <c r="L8" s="28"/>
      <c r="M8" s="28" t="s">
        <v>337</v>
      </c>
      <c r="N8" s="28"/>
    </row>
    <row r="9" s="20" customFormat="1" ht="20" customHeight="1" spans="1:14">
      <c r="A9" s="42"/>
      <c r="B9" s="46"/>
      <c r="C9" s="47"/>
      <c r="D9" s="47"/>
      <c r="E9" s="43"/>
      <c r="F9" s="28"/>
      <c r="G9" s="44"/>
      <c r="H9" s="45"/>
      <c r="I9" s="44"/>
      <c r="J9" s="45"/>
      <c r="K9" s="28"/>
      <c r="L9" s="28"/>
      <c r="M9" s="28"/>
      <c r="N9" s="28"/>
    </row>
    <row r="10" s="20" customFormat="1" ht="16.5" spans="1:14">
      <c r="A10" s="42"/>
      <c r="B10" s="46"/>
      <c r="C10" s="47"/>
      <c r="D10" s="47"/>
      <c r="E10" s="43"/>
      <c r="F10" s="28"/>
      <c r="G10" s="44"/>
      <c r="H10" s="45"/>
      <c r="I10" s="44"/>
      <c r="J10" s="45"/>
      <c r="K10" s="28"/>
      <c r="L10" s="28"/>
      <c r="M10" s="28"/>
      <c r="N10" s="28"/>
    </row>
    <row r="11" s="20" customFormat="1" ht="16.5" spans="1:14">
      <c r="A11" s="42"/>
      <c r="B11" s="46"/>
      <c r="C11" s="47"/>
      <c r="D11" s="47"/>
      <c r="E11" s="43"/>
      <c r="F11" s="28"/>
      <c r="G11" s="48"/>
      <c r="H11" s="45"/>
      <c r="I11" s="50"/>
      <c r="J11" s="45"/>
      <c r="K11" s="28"/>
      <c r="L11" s="28"/>
      <c r="M11" s="28"/>
      <c r="N11" s="28"/>
    </row>
    <row r="12" s="20" customFormat="1" ht="16.5" spans="1:14">
      <c r="A12" s="49"/>
      <c r="B12" s="46"/>
      <c r="C12" s="47"/>
      <c r="D12" s="47"/>
      <c r="E12" s="43"/>
      <c r="F12" s="28"/>
      <c r="G12" s="50"/>
      <c r="H12" s="45"/>
      <c r="I12" s="44"/>
      <c r="J12" s="45"/>
      <c r="K12" s="28"/>
      <c r="L12" s="28"/>
      <c r="M12" s="28"/>
      <c r="N12" s="28"/>
    </row>
    <row r="13" s="20" customFormat="1" ht="16.5" spans="1:14">
      <c r="A13" s="49"/>
      <c r="B13" s="46"/>
      <c r="C13" s="47"/>
      <c r="D13" s="47"/>
      <c r="E13" s="43"/>
      <c r="F13" s="28"/>
      <c r="G13" s="50"/>
      <c r="H13" s="45"/>
      <c r="I13" s="50"/>
      <c r="J13" s="45"/>
      <c r="K13" s="28"/>
      <c r="L13" s="28"/>
      <c r="M13" s="28"/>
      <c r="N13" s="28"/>
    </row>
    <row r="14" s="20" customFormat="1" ht="16.5" spans="1:14">
      <c r="A14" s="49"/>
      <c r="B14" s="46"/>
      <c r="C14" s="47"/>
      <c r="D14" s="47"/>
      <c r="E14" s="43"/>
      <c r="F14" s="28"/>
      <c r="G14" s="50"/>
      <c r="H14" s="45"/>
      <c r="I14" s="50"/>
      <c r="J14" s="45"/>
      <c r="K14" s="28"/>
      <c r="L14" s="28"/>
      <c r="M14" s="28"/>
      <c r="N14" s="28"/>
    </row>
    <row r="15" s="20" customFormat="1" ht="16.5" spans="1:14">
      <c r="A15" s="49"/>
      <c r="B15" s="46"/>
      <c r="C15" s="47"/>
      <c r="D15" s="47"/>
      <c r="E15" s="43"/>
      <c r="F15" s="28"/>
      <c r="G15" s="50"/>
      <c r="H15" s="45"/>
      <c r="I15" s="50"/>
      <c r="J15" s="45"/>
      <c r="K15" s="28"/>
      <c r="L15" s="28"/>
      <c r="M15" s="28"/>
      <c r="N15" s="28"/>
    </row>
    <row r="16" s="20" customFormat="1" ht="16.5" hidden="1" spans="1:14">
      <c r="A16" s="49">
        <v>44321</v>
      </c>
      <c r="B16" s="51" t="s">
        <v>370</v>
      </c>
      <c r="C16" s="47" t="s">
        <v>371</v>
      </c>
      <c r="D16" s="47" t="s">
        <v>121</v>
      </c>
      <c r="E16" s="43" t="s">
        <v>372</v>
      </c>
      <c r="F16" s="28" t="s">
        <v>54</v>
      </c>
      <c r="G16" s="50">
        <v>0.472222222222222</v>
      </c>
      <c r="H16" s="45" t="s">
        <v>369</v>
      </c>
      <c r="I16" s="50">
        <v>0.5625</v>
      </c>
      <c r="J16" s="45" t="s">
        <v>369</v>
      </c>
      <c r="K16" s="28"/>
      <c r="L16" s="28"/>
      <c r="M16" s="28" t="s">
        <v>337</v>
      </c>
      <c r="N16" s="28"/>
    </row>
    <row r="17" s="20" customFormat="1" ht="16.5" hidden="1" spans="1:14">
      <c r="A17" s="49">
        <v>44323</v>
      </c>
      <c r="B17" s="51" t="s">
        <v>373</v>
      </c>
      <c r="C17" s="47" t="s">
        <v>371</v>
      </c>
      <c r="D17" s="47" t="s">
        <v>121</v>
      </c>
      <c r="E17" s="43" t="s">
        <v>372</v>
      </c>
      <c r="F17" s="28" t="s">
        <v>54</v>
      </c>
      <c r="G17" s="50">
        <v>0.333333333333333</v>
      </c>
      <c r="H17" s="45" t="s">
        <v>369</v>
      </c>
      <c r="I17" s="44">
        <v>0.625</v>
      </c>
      <c r="J17" s="45" t="s">
        <v>369</v>
      </c>
      <c r="K17" s="28"/>
      <c r="L17" s="28"/>
      <c r="M17" s="28" t="s">
        <v>337</v>
      </c>
      <c r="N17" s="28"/>
    </row>
    <row r="18" s="20" customFormat="1" ht="16.5" hidden="1" spans="1:14">
      <c r="A18" s="49">
        <v>44326</v>
      </c>
      <c r="B18" s="51" t="s">
        <v>374</v>
      </c>
      <c r="C18" s="47" t="s">
        <v>371</v>
      </c>
      <c r="D18" s="47" t="s">
        <v>121</v>
      </c>
      <c r="E18" s="43" t="s">
        <v>372</v>
      </c>
      <c r="F18" s="28" t="s">
        <v>54</v>
      </c>
      <c r="G18" s="50">
        <v>0.319444444444444</v>
      </c>
      <c r="H18" s="45" t="s">
        <v>369</v>
      </c>
      <c r="I18" s="44">
        <v>0.635416666666667</v>
      </c>
      <c r="J18" s="45" t="s">
        <v>369</v>
      </c>
      <c r="K18" s="28"/>
      <c r="L18" s="28"/>
      <c r="M18" s="28" t="s">
        <v>337</v>
      </c>
      <c r="N18" s="28"/>
    </row>
    <row r="19" s="20" customFormat="1" ht="16.5" hidden="1" spans="1:14">
      <c r="A19" s="49">
        <v>44328</v>
      </c>
      <c r="B19" s="46" t="s">
        <v>375</v>
      </c>
      <c r="C19" s="47" t="s">
        <v>376</v>
      </c>
      <c r="D19" s="47" t="s">
        <v>121</v>
      </c>
      <c r="E19" s="52" t="s">
        <v>377</v>
      </c>
      <c r="F19" s="28" t="s">
        <v>54</v>
      </c>
      <c r="G19" s="50">
        <v>0.420138888888889</v>
      </c>
      <c r="H19" s="45" t="s">
        <v>369</v>
      </c>
      <c r="I19" s="44">
        <v>0.604166666666667</v>
      </c>
      <c r="J19" s="45" t="s">
        <v>369</v>
      </c>
      <c r="K19" s="28"/>
      <c r="L19" s="28"/>
      <c r="M19" s="28" t="s">
        <v>337</v>
      </c>
      <c r="N19" s="28"/>
    </row>
    <row r="20" s="20" customFormat="1" ht="16.5" hidden="1" spans="1:14">
      <c r="A20" s="49">
        <v>44331</v>
      </c>
      <c r="B20" s="46" t="s">
        <v>378</v>
      </c>
      <c r="C20" s="47" t="s">
        <v>376</v>
      </c>
      <c r="D20" s="28" t="s">
        <v>379</v>
      </c>
      <c r="E20" s="52" t="s">
        <v>377</v>
      </c>
      <c r="F20" s="28" t="s">
        <v>54</v>
      </c>
      <c r="G20" s="50">
        <v>0.350694444444444</v>
      </c>
      <c r="H20" s="45" t="s">
        <v>369</v>
      </c>
      <c r="I20" s="44">
        <v>0.645833333333333</v>
      </c>
      <c r="J20" s="45" t="s">
        <v>369</v>
      </c>
      <c r="K20" s="28"/>
      <c r="L20" s="28"/>
      <c r="M20" s="28" t="s">
        <v>337</v>
      </c>
      <c r="N20" s="28"/>
    </row>
    <row r="21" s="20" customFormat="1" ht="16.5" hidden="1" spans="1:14">
      <c r="A21" s="49">
        <v>44333</v>
      </c>
      <c r="B21" s="46" t="s">
        <v>378</v>
      </c>
      <c r="C21" s="47" t="s">
        <v>376</v>
      </c>
      <c r="D21" s="28" t="s">
        <v>379</v>
      </c>
      <c r="E21" s="52" t="s">
        <v>377</v>
      </c>
      <c r="F21" s="28" t="s">
        <v>54</v>
      </c>
      <c r="G21" s="50">
        <v>0.385416666666667</v>
      </c>
      <c r="H21" s="45" t="s">
        <v>369</v>
      </c>
      <c r="I21" s="44">
        <v>0.666666666666667</v>
      </c>
      <c r="J21" s="45" t="s">
        <v>369</v>
      </c>
      <c r="K21" s="28"/>
      <c r="L21" s="28"/>
      <c r="M21" s="28" t="s">
        <v>337</v>
      </c>
      <c r="N21" s="28"/>
    </row>
    <row r="22" s="20" customFormat="1" ht="16.5" hidden="1" spans="1:14">
      <c r="A22" s="49">
        <v>44338</v>
      </c>
      <c r="B22" s="46" t="s">
        <v>378</v>
      </c>
      <c r="C22" s="47" t="s">
        <v>376</v>
      </c>
      <c r="D22" s="28" t="s">
        <v>379</v>
      </c>
      <c r="E22" s="52" t="s">
        <v>377</v>
      </c>
      <c r="F22" s="28" t="s">
        <v>54</v>
      </c>
      <c r="G22" s="50">
        <v>0.357638888888889</v>
      </c>
      <c r="H22" s="45" t="s">
        <v>369</v>
      </c>
      <c r="I22" s="44">
        <v>0.604166666666667</v>
      </c>
      <c r="J22" s="45" t="s">
        <v>369</v>
      </c>
      <c r="K22" s="28"/>
      <c r="L22" s="28"/>
      <c r="M22" s="28" t="s">
        <v>337</v>
      </c>
      <c r="N22" s="28"/>
    </row>
    <row r="23" s="20" customFormat="1" ht="16.5" hidden="1" spans="1:14">
      <c r="A23" s="49">
        <v>44340</v>
      </c>
      <c r="B23" s="46" t="s">
        <v>378</v>
      </c>
      <c r="C23" s="47" t="s">
        <v>376</v>
      </c>
      <c r="D23" s="28" t="s">
        <v>379</v>
      </c>
      <c r="E23" s="52" t="s">
        <v>377</v>
      </c>
      <c r="F23" s="28" t="s">
        <v>54</v>
      </c>
      <c r="G23" s="50">
        <v>0.427083333333333</v>
      </c>
      <c r="H23" s="45" t="s">
        <v>369</v>
      </c>
      <c r="I23" s="44">
        <v>0.625</v>
      </c>
      <c r="J23" s="45" t="s">
        <v>369</v>
      </c>
      <c r="K23" s="28"/>
      <c r="L23" s="28"/>
      <c r="M23" s="28" t="s">
        <v>337</v>
      </c>
      <c r="N23" s="28"/>
    </row>
    <row r="24" s="20" customFormat="1" ht="16.5" hidden="1" spans="1:14">
      <c r="A24" s="49">
        <v>44342</v>
      </c>
      <c r="B24" s="46" t="s">
        <v>378</v>
      </c>
      <c r="C24" s="47" t="s">
        <v>376</v>
      </c>
      <c r="D24" s="28" t="s">
        <v>379</v>
      </c>
      <c r="E24" s="52" t="s">
        <v>377</v>
      </c>
      <c r="F24" s="28" t="s">
        <v>54</v>
      </c>
      <c r="G24" s="50">
        <v>0.357638888888889</v>
      </c>
      <c r="H24" s="45" t="s">
        <v>369</v>
      </c>
      <c r="I24" s="44">
        <v>0.645833333333333</v>
      </c>
      <c r="J24" s="45" t="s">
        <v>369</v>
      </c>
      <c r="K24" s="28"/>
      <c r="L24" s="28"/>
      <c r="M24" s="28" t="s">
        <v>337</v>
      </c>
      <c r="N24" s="28"/>
    </row>
    <row r="25" s="20" customFormat="1" ht="16.5" hidden="1" spans="1:14">
      <c r="A25" s="49">
        <v>44348</v>
      </c>
      <c r="B25" s="46" t="s">
        <v>378</v>
      </c>
      <c r="C25" s="47" t="s">
        <v>376</v>
      </c>
      <c r="D25" s="28" t="s">
        <v>379</v>
      </c>
      <c r="E25" s="52" t="s">
        <v>377</v>
      </c>
      <c r="F25" s="28" t="s">
        <v>54</v>
      </c>
      <c r="G25" s="50">
        <v>0.375</v>
      </c>
      <c r="H25" s="45" t="s">
        <v>369</v>
      </c>
      <c r="I25" s="50">
        <v>0.597222222222222</v>
      </c>
      <c r="J25" s="45" t="s">
        <v>369</v>
      </c>
      <c r="K25" s="28"/>
      <c r="L25" s="28"/>
      <c r="M25" s="28" t="s">
        <v>337</v>
      </c>
      <c r="N25" s="28"/>
    </row>
    <row r="26" s="20" customFormat="1" ht="16.5" hidden="1" spans="1:14">
      <c r="A26" s="49">
        <v>44352</v>
      </c>
      <c r="B26" s="46" t="s">
        <v>378</v>
      </c>
      <c r="C26" s="47" t="s">
        <v>376</v>
      </c>
      <c r="D26" s="28" t="s">
        <v>379</v>
      </c>
      <c r="E26" s="52" t="s">
        <v>377</v>
      </c>
      <c r="F26" s="28" t="s">
        <v>54</v>
      </c>
      <c r="G26" s="50">
        <v>0.388888888888889</v>
      </c>
      <c r="H26" s="45" t="s">
        <v>369</v>
      </c>
      <c r="I26" s="44">
        <v>0.625</v>
      </c>
      <c r="J26" s="45" t="s">
        <v>369</v>
      </c>
      <c r="K26" s="28"/>
      <c r="L26" s="28"/>
      <c r="M26" s="28" t="s">
        <v>337</v>
      </c>
      <c r="N26" s="28"/>
    </row>
    <row r="27" s="20" customFormat="1" ht="16.5" hidden="1" spans="1:14">
      <c r="A27" s="49">
        <v>44355</v>
      </c>
      <c r="B27" s="53"/>
      <c r="C27" s="47" t="s">
        <v>376</v>
      </c>
      <c r="D27" s="28"/>
      <c r="E27" s="52" t="s">
        <v>377</v>
      </c>
      <c r="F27" s="28" t="s">
        <v>54</v>
      </c>
      <c r="G27" s="50">
        <v>0.340277777777778</v>
      </c>
      <c r="H27" s="45" t="s">
        <v>369</v>
      </c>
      <c r="I27" s="44">
        <v>0.635416666666667</v>
      </c>
      <c r="J27" s="45" t="s">
        <v>369</v>
      </c>
      <c r="K27" s="28"/>
      <c r="L27" s="28"/>
      <c r="M27" s="28" t="s">
        <v>337</v>
      </c>
      <c r="N27" s="28"/>
    </row>
    <row r="28" s="20" customFormat="1" ht="16.5" hidden="1" spans="1:14">
      <c r="A28" s="49">
        <v>44357</v>
      </c>
      <c r="B28" s="53"/>
      <c r="C28" s="47" t="s">
        <v>376</v>
      </c>
      <c r="D28" s="28"/>
      <c r="E28" s="52" t="s">
        <v>377</v>
      </c>
      <c r="F28" s="28" t="s">
        <v>54</v>
      </c>
      <c r="G28" s="50">
        <v>0.326388888888889</v>
      </c>
      <c r="H28" s="45" t="s">
        <v>369</v>
      </c>
      <c r="I28" s="44">
        <v>0.604166666666667</v>
      </c>
      <c r="J28" s="45" t="s">
        <v>369</v>
      </c>
      <c r="K28" s="28"/>
      <c r="L28" s="28"/>
      <c r="M28" s="28" t="s">
        <v>337</v>
      </c>
      <c r="N28" s="28"/>
    </row>
    <row r="29" s="20" customFormat="1" ht="16.5" hidden="1" spans="1:14">
      <c r="A29" s="49">
        <v>44359</v>
      </c>
      <c r="B29" s="53"/>
      <c r="C29" s="47" t="s">
        <v>376</v>
      </c>
      <c r="D29" s="28"/>
      <c r="E29" s="52" t="s">
        <v>377</v>
      </c>
      <c r="F29" s="28" t="s">
        <v>54</v>
      </c>
      <c r="G29" s="50">
        <v>0.319444444444444</v>
      </c>
      <c r="H29" s="45" t="s">
        <v>369</v>
      </c>
      <c r="I29" s="44">
        <v>0.645833333333333</v>
      </c>
      <c r="J29" s="45" t="s">
        <v>369</v>
      </c>
      <c r="K29" s="28"/>
      <c r="L29" s="28"/>
      <c r="M29" s="28" t="s">
        <v>337</v>
      </c>
      <c r="N29" s="28"/>
    </row>
    <row r="30" s="20" customFormat="1" ht="16.5" hidden="1" spans="1:14">
      <c r="A30" s="49">
        <v>44361</v>
      </c>
      <c r="B30" s="53"/>
      <c r="C30" s="47" t="s">
        <v>376</v>
      </c>
      <c r="D30" s="28"/>
      <c r="E30" s="52" t="s">
        <v>377</v>
      </c>
      <c r="F30" s="28" t="s">
        <v>54</v>
      </c>
      <c r="G30" s="50">
        <v>0.336805555555556</v>
      </c>
      <c r="H30" s="45" t="s">
        <v>369</v>
      </c>
      <c r="I30" s="44">
        <v>0.666666666666667</v>
      </c>
      <c r="J30" s="45" t="s">
        <v>369</v>
      </c>
      <c r="K30" s="28"/>
      <c r="L30" s="28"/>
      <c r="M30" s="28" t="s">
        <v>337</v>
      </c>
      <c r="N30" s="28"/>
    </row>
    <row r="31" s="20" customFormat="1" ht="16.5" hidden="1" spans="1:14">
      <c r="A31" s="49">
        <v>44363</v>
      </c>
      <c r="B31" s="53"/>
      <c r="C31" s="47" t="s">
        <v>376</v>
      </c>
      <c r="D31" s="28"/>
      <c r="E31" s="52" t="s">
        <v>377</v>
      </c>
      <c r="F31" s="28" t="s">
        <v>54</v>
      </c>
      <c r="G31" s="50">
        <v>0.350694444444444</v>
      </c>
      <c r="H31" s="45" t="s">
        <v>369</v>
      </c>
      <c r="I31" s="44">
        <v>0.604166666666667</v>
      </c>
      <c r="J31" s="45" t="s">
        <v>369</v>
      </c>
      <c r="K31" s="28"/>
      <c r="L31" s="28"/>
      <c r="M31" s="28" t="s">
        <v>337</v>
      </c>
      <c r="N31" s="28"/>
    </row>
    <row r="32" s="20" customFormat="1" ht="16.5" hidden="1" spans="1:14">
      <c r="A32" s="49">
        <v>44367</v>
      </c>
      <c r="B32" s="53"/>
      <c r="C32" s="47" t="s">
        <v>376</v>
      </c>
      <c r="D32" s="28"/>
      <c r="E32" s="52" t="s">
        <v>377</v>
      </c>
      <c r="F32" s="28" t="s">
        <v>54</v>
      </c>
      <c r="G32" s="50">
        <v>0.364583333333333</v>
      </c>
      <c r="H32" s="45" t="s">
        <v>369</v>
      </c>
      <c r="I32" s="44">
        <v>0.625</v>
      </c>
      <c r="J32" s="45" t="s">
        <v>369</v>
      </c>
      <c r="K32" s="28"/>
      <c r="L32" s="28"/>
      <c r="M32" s="28" t="s">
        <v>337</v>
      </c>
      <c r="N32" s="28"/>
    </row>
    <row r="33" s="20" customFormat="1" ht="16.5" hidden="1" spans="1:14">
      <c r="A33" s="49">
        <v>44372</v>
      </c>
      <c r="B33" s="54"/>
      <c r="C33" s="47" t="s">
        <v>376</v>
      </c>
      <c r="D33" s="28"/>
      <c r="E33" s="52" t="s">
        <v>377</v>
      </c>
      <c r="F33" s="28" t="s">
        <v>54</v>
      </c>
      <c r="G33" s="50">
        <v>0.385416666666667</v>
      </c>
      <c r="H33" s="45" t="s">
        <v>369</v>
      </c>
      <c r="I33" s="44">
        <v>0.645833333333333</v>
      </c>
      <c r="J33" s="45" t="s">
        <v>369</v>
      </c>
      <c r="K33" s="28"/>
      <c r="L33" s="28"/>
      <c r="M33" s="28" t="s">
        <v>337</v>
      </c>
      <c r="N33" s="28"/>
    </row>
    <row r="34" s="20" customFormat="1" ht="16.5" hidden="1" spans="1:14">
      <c r="A34" s="49">
        <v>44373</v>
      </c>
      <c r="B34" s="54"/>
      <c r="C34" s="47" t="s">
        <v>376</v>
      </c>
      <c r="D34" s="28"/>
      <c r="E34" s="52" t="s">
        <v>377</v>
      </c>
      <c r="F34" s="28" t="s">
        <v>54</v>
      </c>
      <c r="G34" s="50">
        <v>0.420138888888889</v>
      </c>
      <c r="H34" s="45" t="s">
        <v>369</v>
      </c>
      <c r="I34" s="50">
        <v>0.715277777777778</v>
      </c>
      <c r="J34" s="45" t="s">
        <v>369</v>
      </c>
      <c r="K34" s="28"/>
      <c r="L34" s="28"/>
      <c r="M34" s="28" t="s">
        <v>337</v>
      </c>
      <c r="N34" s="28"/>
    </row>
    <row r="35" s="20" customFormat="1" ht="16.5" hidden="1" spans="1:14">
      <c r="A35" s="49">
        <v>44378</v>
      </c>
      <c r="B35" s="53"/>
      <c r="C35" s="47" t="s">
        <v>376</v>
      </c>
      <c r="D35" s="28"/>
      <c r="E35" s="52" t="s">
        <v>377</v>
      </c>
      <c r="F35" s="28" t="s">
        <v>54</v>
      </c>
      <c r="G35" s="50">
        <v>0.465277777777778</v>
      </c>
      <c r="H35" s="45" t="s">
        <v>369</v>
      </c>
      <c r="I35" s="50">
        <v>0.680555555555555</v>
      </c>
      <c r="J35" s="45" t="s">
        <v>369</v>
      </c>
      <c r="K35" s="28"/>
      <c r="L35" s="28"/>
      <c r="M35" s="28" t="s">
        <v>337</v>
      </c>
      <c r="N35" s="28"/>
    </row>
    <row r="36" s="20" customFormat="1" ht="16.5" hidden="1" spans="1:14">
      <c r="A36" s="49">
        <v>44382</v>
      </c>
      <c r="B36" s="53"/>
      <c r="C36" s="47" t="s">
        <v>376</v>
      </c>
      <c r="D36" s="28"/>
      <c r="E36" s="52" t="s">
        <v>377</v>
      </c>
      <c r="F36" s="28" t="s">
        <v>54</v>
      </c>
      <c r="G36" s="50">
        <v>0.451388888888889</v>
      </c>
      <c r="H36" s="45" t="s">
        <v>369</v>
      </c>
      <c r="I36" s="50">
        <v>0.732638888888889</v>
      </c>
      <c r="J36" s="45" t="s">
        <v>369</v>
      </c>
      <c r="K36" s="28"/>
      <c r="L36" s="28"/>
      <c r="M36" s="28" t="s">
        <v>337</v>
      </c>
      <c r="N36" s="28"/>
    </row>
    <row r="37" s="20" customFormat="1" ht="16.5" spans="1:14">
      <c r="A37" s="49"/>
      <c r="B37" s="55"/>
      <c r="C37" s="28"/>
      <c r="D37" s="28"/>
      <c r="E37" s="52"/>
      <c r="F37" s="28"/>
      <c r="G37" s="50"/>
      <c r="H37" s="45"/>
      <c r="I37" s="50"/>
      <c r="J37" s="45"/>
      <c r="K37" s="28"/>
      <c r="L37" s="28"/>
      <c r="M37" s="28" t="s">
        <v>337</v>
      </c>
      <c r="N37" s="28"/>
    </row>
    <row r="38" s="2" customFormat="1" ht="18.75" spans="1:14">
      <c r="A38" s="11" t="s">
        <v>380</v>
      </c>
      <c r="B38" s="12"/>
      <c r="C38" s="12"/>
      <c r="D38" s="13"/>
      <c r="E38" s="14"/>
      <c r="F38" s="56"/>
      <c r="G38" s="35"/>
      <c r="H38" s="56"/>
      <c r="I38" s="11" t="s">
        <v>381</v>
      </c>
      <c r="J38" s="12"/>
      <c r="K38" s="12"/>
      <c r="L38" s="12"/>
      <c r="M38" s="12"/>
      <c r="N38" s="19"/>
    </row>
    <row r="39" ht="53" customHeight="1" spans="1:14">
      <c r="A39" s="15" t="s">
        <v>382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</sheetData>
  <mergeCells count="5">
    <mergeCell ref="A1:N1"/>
    <mergeCell ref="A38:D38"/>
    <mergeCell ref="E38:G38"/>
    <mergeCell ref="I38:K38"/>
    <mergeCell ref="A39:N39"/>
  </mergeCells>
  <dataValidations count="1">
    <dataValidation type="list" allowBlank="1" showInputMessage="1" showErrorMessage="1" sqref="N1 N3:N11 N12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9" sqref="I19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383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320</v>
      </c>
      <c r="B2" s="5" t="s">
        <v>285</v>
      </c>
      <c r="C2" s="23" t="s">
        <v>281</v>
      </c>
      <c r="D2" s="5" t="s">
        <v>282</v>
      </c>
      <c r="E2" s="5" t="s">
        <v>283</v>
      </c>
      <c r="F2" s="5" t="s">
        <v>284</v>
      </c>
      <c r="G2" s="4" t="s">
        <v>384</v>
      </c>
      <c r="H2" s="4" t="s">
        <v>385</v>
      </c>
      <c r="I2" s="4" t="s">
        <v>386</v>
      </c>
      <c r="J2" s="4" t="s">
        <v>387</v>
      </c>
      <c r="K2" s="5" t="s">
        <v>326</v>
      </c>
      <c r="L2" s="5" t="s">
        <v>294</v>
      </c>
    </row>
    <row r="3" s="20" customFormat="1" ht="16.5" spans="1:12">
      <c r="A3" s="24" t="s">
        <v>328</v>
      </c>
      <c r="B3" s="24" t="s">
        <v>54</v>
      </c>
      <c r="C3" s="25" t="s">
        <v>299</v>
      </c>
      <c r="D3" s="26" t="s">
        <v>297</v>
      </c>
      <c r="E3" s="26" t="s">
        <v>121</v>
      </c>
      <c r="F3" s="27" t="s">
        <v>63</v>
      </c>
      <c r="G3" s="28" t="s">
        <v>388</v>
      </c>
      <c r="H3" s="28" t="s">
        <v>389</v>
      </c>
      <c r="I3" s="28"/>
      <c r="J3" s="28"/>
      <c r="K3" s="28" t="s">
        <v>337</v>
      </c>
      <c r="L3" s="28"/>
    </row>
    <row r="4" s="20" customFormat="1" ht="16.5" spans="1:12">
      <c r="A4" s="29"/>
      <c r="B4" s="29"/>
      <c r="C4" s="25" t="s">
        <v>300</v>
      </c>
      <c r="D4" s="26" t="s">
        <v>297</v>
      </c>
      <c r="E4" s="26" t="s">
        <v>121</v>
      </c>
      <c r="F4" s="27" t="s">
        <v>63</v>
      </c>
      <c r="G4" s="28" t="s">
        <v>388</v>
      </c>
      <c r="H4" s="28" t="s">
        <v>389</v>
      </c>
      <c r="I4" s="28"/>
      <c r="J4" s="28"/>
      <c r="K4" s="28" t="s">
        <v>337</v>
      </c>
      <c r="L4" s="28"/>
    </row>
    <row r="5" s="20" customFormat="1" ht="16.5" spans="1:12">
      <c r="A5" s="29"/>
      <c r="B5" s="29"/>
      <c r="C5" s="25" t="s">
        <v>301</v>
      </c>
      <c r="D5" s="26" t="s">
        <v>297</v>
      </c>
      <c r="E5" s="26" t="s">
        <v>302</v>
      </c>
      <c r="F5" s="27" t="s">
        <v>63</v>
      </c>
      <c r="G5" s="28" t="s">
        <v>388</v>
      </c>
      <c r="H5" s="28" t="s">
        <v>389</v>
      </c>
      <c r="I5" s="28"/>
      <c r="J5" s="28"/>
      <c r="K5" s="28" t="s">
        <v>337</v>
      </c>
      <c r="L5" s="28"/>
    </row>
    <row r="6" s="20" customFormat="1" ht="16.5" spans="1:12">
      <c r="A6" s="30"/>
      <c r="B6" s="30"/>
      <c r="C6" s="25" t="s">
        <v>303</v>
      </c>
      <c r="D6" s="26" t="s">
        <v>297</v>
      </c>
      <c r="E6" s="26" t="s">
        <v>302</v>
      </c>
      <c r="F6" s="27" t="s">
        <v>63</v>
      </c>
      <c r="G6" s="28" t="s">
        <v>388</v>
      </c>
      <c r="H6" s="28" t="s">
        <v>389</v>
      </c>
      <c r="I6" s="28"/>
      <c r="J6" s="28"/>
      <c r="K6" s="28" t="s">
        <v>337</v>
      </c>
      <c r="L6" s="28"/>
    </row>
    <row r="7" s="20" customFormat="1" ht="16.5" spans="1:12">
      <c r="A7" s="31"/>
      <c r="B7" s="32"/>
      <c r="C7" s="25"/>
      <c r="D7" s="32"/>
      <c r="E7" s="32"/>
      <c r="F7" s="27"/>
      <c r="G7" s="32"/>
      <c r="H7" s="32"/>
      <c r="I7" s="32"/>
      <c r="J7" s="32"/>
      <c r="K7" s="32"/>
      <c r="L7" s="32"/>
    </row>
    <row r="8" ht="16.5" spans="1:12">
      <c r="A8" s="31"/>
      <c r="B8" s="9"/>
      <c r="C8" s="2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3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3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390</v>
      </c>
      <c r="B11" s="12"/>
      <c r="C11" s="34"/>
      <c r="D11" s="12"/>
      <c r="E11" s="13"/>
      <c r="F11" s="14"/>
      <c r="G11" s="35"/>
      <c r="H11" s="11" t="s">
        <v>381</v>
      </c>
      <c r="I11" s="12"/>
      <c r="J11" s="12"/>
      <c r="K11" s="12"/>
      <c r="L11" s="19"/>
    </row>
    <row r="12" ht="69" customHeight="1" spans="1:12">
      <c r="A12" s="15" t="s">
        <v>391</v>
      </c>
      <c r="B12" s="15"/>
      <c r="C12" s="3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31" sqref="E3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392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280</v>
      </c>
      <c r="B2" s="5" t="s">
        <v>285</v>
      </c>
      <c r="C2" s="5" t="s">
        <v>327</v>
      </c>
      <c r="D2" s="5" t="s">
        <v>283</v>
      </c>
      <c r="E2" s="5" t="s">
        <v>284</v>
      </c>
      <c r="F2" s="4" t="s">
        <v>393</v>
      </c>
      <c r="G2" s="4" t="s">
        <v>310</v>
      </c>
      <c r="H2" s="6" t="s">
        <v>311</v>
      </c>
      <c r="I2" s="17" t="s">
        <v>313</v>
      </c>
    </row>
    <row r="3" s="1" customFormat="1" ht="16.5" spans="1:9">
      <c r="A3" s="4"/>
      <c r="B3" s="7"/>
      <c r="C3" s="7"/>
      <c r="D3" s="7"/>
      <c r="E3" s="7"/>
      <c r="F3" s="4" t="s">
        <v>394</v>
      </c>
      <c r="G3" s="4" t="s">
        <v>314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395</v>
      </c>
      <c r="B12" s="12"/>
      <c r="C12" s="12"/>
      <c r="D12" s="13"/>
      <c r="E12" s="14"/>
      <c r="F12" s="11" t="s">
        <v>396</v>
      </c>
      <c r="G12" s="12"/>
      <c r="H12" s="13"/>
      <c r="I12" s="19"/>
    </row>
    <row r="13" ht="16.5" spans="1:9">
      <c r="A13" s="15" t="s">
        <v>397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4" t="s">
        <v>35</v>
      </c>
      <c r="C2" s="415"/>
      <c r="D2" s="415"/>
      <c r="E2" s="415"/>
      <c r="F2" s="415"/>
      <c r="G2" s="415"/>
      <c r="H2" s="415"/>
      <c r="I2" s="429"/>
    </row>
    <row r="3" ht="27.95" customHeight="1" spans="2:9">
      <c r="B3" s="416"/>
      <c r="C3" s="417"/>
      <c r="D3" s="418" t="s">
        <v>36</v>
      </c>
      <c r="E3" s="419"/>
      <c r="F3" s="420" t="s">
        <v>37</v>
      </c>
      <c r="G3" s="421"/>
      <c r="H3" s="418" t="s">
        <v>38</v>
      </c>
      <c r="I3" s="430"/>
    </row>
    <row r="4" ht="27.95" customHeight="1" spans="2:9">
      <c r="B4" s="416" t="s">
        <v>39</v>
      </c>
      <c r="C4" s="417" t="s">
        <v>40</v>
      </c>
      <c r="D4" s="417" t="s">
        <v>41</v>
      </c>
      <c r="E4" s="417" t="s">
        <v>42</v>
      </c>
      <c r="F4" s="422" t="s">
        <v>41</v>
      </c>
      <c r="G4" s="422" t="s">
        <v>42</v>
      </c>
      <c r="H4" s="417" t="s">
        <v>41</v>
      </c>
      <c r="I4" s="431" t="s">
        <v>42</v>
      </c>
    </row>
    <row r="5" ht="27.95" customHeight="1" spans="2:9">
      <c r="B5" s="423" t="s">
        <v>43</v>
      </c>
      <c r="C5" s="9">
        <v>13</v>
      </c>
      <c r="D5" s="9">
        <v>0</v>
      </c>
      <c r="E5" s="9">
        <v>1</v>
      </c>
      <c r="F5" s="424">
        <v>0</v>
      </c>
      <c r="G5" s="424">
        <v>1</v>
      </c>
      <c r="H5" s="9">
        <v>1</v>
      </c>
      <c r="I5" s="432">
        <v>2</v>
      </c>
    </row>
    <row r="6" ht="27.95" customHeight="1" spans="2:9">
      <c r="B6" s="423" t="s">
        <v>44</v>
      </c>
      <c r="C6" s="9">
        <v>20</v>
      </c>
      <c r="D6" s="9">
        <v>0</v>
      </c>
      <c r="E6" s="9">
        <v>1</v>
      </c>
      <c r="F6" s="424">
        <v>1</v>
      </c>
      <c r="G6" s="424">
        <v>2</v>
      </c>
      <c r="H6" s="9">
        <v>2</v>
      </c>
      <c r="I6" s="432">
        <v>3</v>
      </c>
    </row>
    <row r="7" ht="27.95" customHeight="1" spans="2:9">
      <c r="B7" s="423" t="s">
        <v>45</v>
      </c>
      <c r="C7" s="9">
        <v>32</v>
      </c>
      <c r="D7" s="9">
        <v>0</v>
      </c>
      <c r="E7" s="9">
        <v>1</v>
      </c>
      <c r="F7" s="424">
        <v>2</v>
      </c>
      <c r="G7" s="424">
        <v>3</v>
      </c>
      <c r="H7" s="9">
        <v>3</v>
      </c>
      <c r="I7" s="432">
        <v>4</v>
      </c>
    </row>
    <row r="8" ht="27.95" customHeight="1" spans="2:9">
      <c r="B8" s="423" t="s">
        <v>46</v>
      </c>
      <c r="C8" s="9">
        <v>50</v>
      </c>
      <c r="D8" s="9">
        <v>1</v>
      </c>
      <c r="E8" s="9">
        <v>2</v>
      </c>
      <c r="F8" s="424">
        <v>3</v>
      </c>
      <c r="G8" s="424">
        <v>4</v>
      </c>
      <c r="H8" s="9">
        <v>5</v>
      </c>
      <c r="I8" s="432">
        <v>6</v>
      </c>
    </row>
    <row r="9" ht="27.95" customHeight="1" spans="2:9">
      <c r="B9" s="423" t="s">
        <v>47</v>
      </c>
      <c r="C9" s="9">
        <v>80</v>
      </c>
      <c r="D9" s="9">
        <v>2</v>
      </c>
      <c r="E9" s="9">
        <v>3</v>
      </c>
      <c r="F9" s="424">
        <v>5</v>
      </c>
      <c r="G9" s="424">
        <v>6</v>
      </c>
      <c r="H9" s="9">
        <v>7</v>
      </c>
      <c r="I9" s="432">
        <v>8</v>
      </c>
    </row>
    <row r="10" ht="27.95" customHeight="1" spans="2:9">
      <c r="B10" s="423" t="s">
        <v>48</v>
      </c>
      <c r="C10" s="9">
        <v>125</v>
      </c>
      <c r="D10" s="9">
        <v>3</v>
      </c>
      <c r="E10" s="9">
        <v>4</v>
      </c>
      <c r="F10" s="424">
        <v>7</v>
      </c>
      <c r="G10" s="424">
        <v>8</v>
      </c>
      <c r="H10" s="9">
        <v>10</v>
      </c>
      <c r="I10" s="432">
        <v>11</v>
      </c>
    </row>
    <row r="11" ht="27.95" customHeight="1" spans="2:9">
      <c r="B11" s="423" t="s">
        <v>49</v>
      </c>
      <c r="C11" s="9">
        <v>200</v>
      </c>
      <c r="D11" s="9">
        <v>5</v>
      </c>
      <c r="E11" s="9">
        <v>6</v>
      </c>
      <c r="F11" s="424">
        <v>10</v>
      </c>
      <c r="G11" s="424">
        <v>11</v>
      </c>
      <c r="H11" s="9">
        <v>14</v>
      </c>
      <c r="I11" s="432">
        <v>15</v>
      </c>
    </row>
    <row r="12" ht="27.95" customHeight="1" spans="2:9">
      <c r="B12" s="425" t="s">
        <v>50</v>
      </c>
      <c r="C12" s="426">
        <v>315</v>
      </c>
      <c r="D12" s="426">
        <v>7</v>
      </c>
      <c r="E12" s="426">
        <v>8</v>
      </c>
      <c r="F12" s="427">
        <v>14</v>
      </c>
      <c r="G12" s="427">
        <v>15</v>
      </c>
      <c r="H12" s="426">
        <v>21</v>
      </c>
      <c r="I12" s="433">
        <v>22</v>
      </c>
    </row>
    <row r="14" spans="2:4">
      <c r="B14" s="428" t="s">
        <v>51</v>
      </c>
      <c r="C14" s="428"/>
      <c r="D14" s="42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9"/>
  <sheetViews>
    <sheetView workbookViewId="0">
      <selection activeCell="I2" sqref="I2:K2"/>
    </sheetView>
  </sheetViews>
  <sheetFormatPr defaultColWidth="10.375" defaultRowHeight="16.5" customHeight="1"/>
  <cols>
    <col min="1" max="1" width="11.125" style="231" customWidth="1"/>
    <col min="2" max="6" width="10.375" style="231"/>
    <col min="7" max="7" width="11.75" style="231" customWidth="1"/>
    <col min="8" max="9" width="10.375" style="231"/>
    <col min="10" max="10" width="8.875" style="231" customWidth="1"/>
    <col min="11" max="11" width="12" style="231" customWidth="1"/>
    <col min="12" max="16384" width="10.375" style="231"/>
  </cols>
  <sheetData>
    <row r="1" ht="21" spans="1:11">
      <c r="A1" s="343" t="s">
        <v>52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</row>
    <row r="2" ht="15" spans="1:11">
      <c r="A2" s="233" t="s">
        <v>53</v>
      </c>
      <c r="B2" s="234" t="s">
        <v>54</v>
      </c>
      <c r="C2" s="234"/>
      <c r="D2" s="235" t="s">
        <v>55</v>
      </c>
      <c r="E2" s="235"/>
      <c r="F2" s="234" t="s">
        <v>56</v>
      </c>
      <c r="G2" s="234"/>
      <c r="H2" s="236" t="s">
        <v>57</v>
      </c>
      <c r="I2" s="315" t="s">
        <v>58</v>
      </c>
      <c r="J2" s="315"/>
      <c r="K2" s="316"/>
    </row>
    <row r="3" ht="14.25" spans="1:11">
      <c r="A3" s="237" t="s">
        <v>59</v>
      </c>
      <c r="B3" s="238"/>
      <c r="C3" s="239"/>
      <c r="D3" s="240" t="s">
        <v>60</v>
      </c>
      <c r="E3" s="241"/>
      <c r="F3" s="241"/>
      <c r="G3" s="242"/>
      <c r="H3" s="344" t="s">
        <v>61</v>
      </c>
      <c r="I3" s="390"/>
      <c r="J3" s="390"/>
      <c r="K3" s="391"/>
    </row>
    <row r="4" ht="14.25" spans="1:11">
      <c r="A4" s="243" t="s">
        <v>62</v>
      </c>
      <c r="B4" s="244" t="s">
        <v>63</v>
      </c>
      <c r="C4" s="245"/>
      <c r="D4" s="243" t="s">
        <v>64</v>
      </c>
      <c r="E4" s="246"/>
      <c r="F4" s="247">
        <v>44875</v>
      </c>
      <c r="G4" s="248"/>
      <c r="H4" s="288" t="s">
        <v>65</v>
      </c>
      <c r="I4" s="392"/>
      <c r="J4" s="289" t="s">
        <v>66</v>
      </c>
      <c r="K4" s="329" t="s">
        <v>67</v>
      </c>
    </row>
    <row r="5" ht="14.25" spans="1:11">
      <c r="A5" s="249" t="s">
        <v>68</v>
      </c>
      <c r="B5" s="244" t="s">
        <v>69</v>
      </c>
      <c r="C5" s="245"/>
      <c r="D5" s="243" t="s">
        <v>70</v>
      </c>
      <c r="E5" s="246"/>
      <c r="F5" s="247">
        <v>44854</v>
      </c>
      <c r="G5" s="248"/>
      <c r="H5" s="288" t="s">
        <v>71</v>
      </c>
      <c r="I5" s="392"/>
      <c r="J5" s="289" t="s">
        <v>66</v>
      </c>
      <c r="K5" s="329" t="s">
        <v>67</v>
      </c>
    </row>
    <row r="6" ht="14.25" spans="1:11">
      <c r="A6" s="243" t="s">
        <v>72</v>
      </c>
      <c r="B6" s="250">
        <v>2</v>
      </c>
      <c r="C6" s="251">
        <v>7</v>
      </c>
      <c r="D6" s="249" t="s">
        <v>73</v>
      </c>
      <c r="E6" s="252"/>
      <c r="F6" s="253">
        <v>44870</v>
      </c>
      <c r="G6" s="254"/>
      <c r="H6" s="288" t="s">
        <v>74</v>
      </c>
      <c r="I6" s="392"/>
      <c r="J6" s="289" t="s">
        <v>66</v>
      </c>
      <c r="K6" s="329" t="s">
        <v>67</v>
      </c>
    </row>
    <row r="7" ht="14.25" spans="1:11">
      <c r="A7" s="243" t="s">
        <v>75</v>
      </c>
      <c r="B7" s="256">
        <v>2630</v>
      </c>
      <c r="C7" s="257"/>
      <c r="D7" s="249" t="s">
        <v>76</v>
      </c>
      <c r="E7" s="258"/>
      <c r="F7" s="253">
        <v>44873</v>
      </c>
      <c r="G7" s="254"/>
      <c r="H7" s="288" t="s">
        <v>77</v>
      </c>
      <c r="I7" s="392"/>
      <c r="J7" s="289" t="s">
        <v>66</v>
      </c>
      <c r="K7" s="329" t="s">
        <v>67</v>
      </c>
    </row>
    <row r="8" ht="15" spans="1:11">
      <c r="A8" s="260" t="s">
        <v>78</v>
      </c>
      <c r="B8" s="261"/>
      <c r="C8" s="262"/>
      <c r="D8" s="263" t="s">
        <v>79</v>
      </c>
      <c r="E8" s="264"/>
      <c r="F8" s="265">
        <v>44874</v>
      </c>
      <c r="G8" s="266"/>
      <c r="H8" s="345" t="s">
        <v>80</v>
      </c>
      <c r="I8" s="393"/>
      <c r="J8" s="394" t="s">
        <v>66</v>
      </c>
      <c r="K8" s="395" t="s">
        <v>67</v>
      </c>
    </row>
    <row r="9" ht="15" spans="1:11">
      <c r="A9" s="346" t="s">
        <v>81</v>
      </c>
      <c r="B9" s="347"/>
      <c r="C9" s="347"/>
      <c r="D9" s="347"/>
      <c r="E9" s="347"/>
      <c r="F9" s="347"/>
      <c r="G9" s="347"/>
      <c r="H9" s="347"/>
      <c r="I9" s="347"/>
      <c r="J9" s="347"/>
      <c r="K9" s="396"/>
    </row>
    <row r="10" ht="15" spans="1:11">
      <c r="A10" s="348" t="s">
        <v>82</v>
      </c>
      <c r="B10" s="349"/>
      <c r="C10" s="349"/>
      <c r="D10" s="349"/>
      <c r="E10" s="349"/>
      <c r="F10" s="349"/>
      <c r="G10" s="349"/>
      <c r="H10" s="349"/>
      <c r="I10" s="349"/>
      <c r="J10" s="349"/>
      <c r="K10" s="397"/>
    </row>
    <row r="11" ht="14.25" spans="1:11">
      <c r="A11" s="350" t="s">
        <v>83</v>
      </c>
      <c r="B11" s="351" t="s">
        <v>84</v>
      </c>
      <c r="C11" s="352" t="s">
        <v>85</v>
      </c>
      <c r="D11" s="353"/>
      <c r="E11" s="354" t="s">
        <v>86</v>
      </c>
      <c r="F11" s="351" t="s">
        <v>84</v>
      </c>
      <c r="G11" s="352" t="s">
        <v>85</v>
      </c>
      <c r="H11" s="352" t="s">
        <v>87</v>
      </c>
      <c r="I11" s="354" t="s">
        <v>88</v>
      </c>
      <c r="J11" s="351" t="s">
        <v>84</v>
      </c>
      <c r="K11" s="398" t="s">
        <v>85</v>
      </c>
    </row>
    <row r="12" ht="14.25" spans="1:11">
      <c r="A12" s="249" t="s">
        <v>89</v>
      </c>
      <c r="B12" s="273" t="s">
        <v>84</v>
      </c>
      <c r="C12" s="244" t="s">
        <v>85</v>
      </c>
      <c r="D12" s="258"/>
      <c r="E12" s="252" t="s">
        <v>90</v>
      </c>
      <c r="F12" s="273" t="s">
        <v>84</v>
      </c>
      <c r="G12" s="244" t="s">
        <v>85</v>
      </c>
      <c r="H12" s="244" t="s">
        <v>87</v>
      </c>
      <c r="I12" s="252" t="s">
        <v>91</v>
      </c>
      <c r="J12" s="273" t="s">
        <v>84</v>
      </c>
      <c r="K12" s="245" t="s">
        <v>85</v>
      </c>
    </row>
    <row r="13" ht="14.25" spans="1:11">
      <c r="A13" s="249" t="s">
        <v>92</v>
      </c>
      <c r="B13" s="273" t="s">
        <v>84</v>
      </c>
      <c r="C13" s="244" t="s">
        <v>85</v>
      </c>
      <c r="D13" s="258"/>
      <c r="E13" s="252" t="s">
        <v>93</v>
      </c>
      <c r="F13" s="244" t="s">
        <v>94</v>
      </c>
      <c r="G13" s="244" t="s">
        <v>95</v>
      </c>
      <c r="H13" s="244" t="s">
        <v>87</v>
      </c>
      <c r="I13" s="252" t="s">
        <v>96</v>
      </c>
      <c r="J13" s="273" t="s">
        <v>84</v>
      </c>
      <c r="K13" s="245" t="s">
        <v>85</v>
      </c>
    </row>
    <row r="14" ht="15" spans="1:11">
      <c r="A14" s="263" t="s">
        <v>97</v>
      </c>
      <c r="B14" s="264"/>
      <c r="C14" s="264"/>
      <c r="D14" s="264"/>
      <c r="E14" s="264"/>
      <c r="F14" s="264"/>
      <c r="G14" s="264"/>
      <c r="H14" s="264"/>
      <c r="I14" s="264"/>
      <c r="J14" s="264"/>
      <c r="K14" s="318"/>
    </row>
    <row r="15" ht="15" spans="1:11">
      <c r="A15" s="348" t="s">
        <v>98</v>
      </c>
      <c r="B15" s="349"/>
      <c r="C15" s="349"/>
      <c r="D15" s="349"/>
      <c r="E15" s="349"/>
      <c r="F15" s="349"/>
      <c r="G15" s="349"/>
      <c r="H15" s="349"/>
      <c r="I15" s="349"/>
      <c r="J15" s="349"/>
      <c r="K15" s="397"/>
    </row>
    <row r="16" ht="14.25" spans="1:11">
      <c r="A16" s="355" t="s">
        <v>99</v>
      </c>
      <c r="B16" s="352" t="s">
        <v>94</v>
      </c>
      <c r="C16" s="352" t="s">
        <v>95</v>
      </c>
      <c r="D16" s="356"/>
      <c r="E16" s="357" t="s">
        <v>100</v>
      </c>
      <c r="F16" s="352" t="s">
        <v>94</v>
      </c>
      <c r="G16" s="352" t="s">
        <v>95</v>
      </c>
      <c r="H16" s="358"/>
      <c r="I16" s="357" t="s">
        <v>101</v>
      </c>
      <c r="J16" s="352" t="s">
        <v>94</v>
      </c>
      <c r="K16" s="398" t="s">
        <v>95</v>
      </c>
    </row>
    <row r="17" customHeight="1" spans="1:22">
      <c r="A17" s="255" t="s">
        <v>102</v>
      </c>
      <c r="B17" s="244" t="s">
        <v>94</v>
      </c>
      <c r="C17" s="244" t="s">
        <v>95</v>
      </c>
      <c r="D17" s="359"/>
      <c r="E17" s="292" t="s">
        <v>103</v>
      </c>
      <c r="F17" s="244" t="s">
        <v>94</v>
      </c>
      <c r="G17" s="244" t="s">
        <v>95</v>
      </c>
      <c r="H17" s="360"/>
      <c r="I17" s="292" t="s">
        <v>104</v>
      </c>
      <c r="J17" s="244" t="s">
        <v>94</v>
      </c>
      <c r="K17" s="245" t="s">
        <v>95</v>
      </c>
      <c r="L17" s="399"/>
      <c r="M17" s="399"/>
      <c r="N17" s="399"/>
      <c r="O17" s="399"/>
      <c r="P17" s="399"/>
      <c r="Q17" s="399"/>
      <c r="R17" s="399"/>
      <c r="S17" s="399"/>
      <c r="T17" s="399"/>
      <c r="U17" s="399"/>
      <c r="V17" s="399"/>
    </row>
    <row r="18" ht="18" customHeight="1" spans="1:11">
      <c r="A18" s="361" t="s">
        <v>105</v>
      </c>
      <c r="B18" s="362"/>
      <c r="C18" s="362"/>
      <c r="D18" s="362"/>
      <c r="E18" s="362"/>
      <c r="F18" s="362"/>
      <c r="G18" s="362"/>
      <c r="H18" s="362"/>
      <c r="I18" s="362"/>
      <c r="J18" s="362"/>
      <c r="K18" s="400"/>
    </row>
    <row r="19" s="342" customFormat="1" ht="18" customHeight="1" spans="1:11">
      <c r="A19" s="348" t="s">
        <v>106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97"/>
    </row>
    <row r="20" customHeight="1" spans="1:11">
      <c r="A20" s="363" t="s">
        <v>107</v>
      </c>
      <c r="B20" s="364"/>
      <c r="C20" s="364"/>
      <c r="D20" s="364"/>
      <c r="E20" s="364"/>
      <c r="F20" s="364"/>
      <c r="G20" s="364"/>
      <c r="H20" s="364"/>
      <c r="I20" s="364"/>
      <c r="J20" s="364"/>
      <c r="K20" s="401"/>
    </row>
    <row r="21" ht="21.75" customHeight="1" spans="1:11">
      <c r="A21" s="365" t="s">
        <v>108</v>
      </c>
      <c r="B21" s="292" t="s">
        <v>109</v>
      </c>
      <c r="C21" s="292" t="s">
        <v>110</v>
      </c>
      <c r="D21" s="292" t="s">
        <v>111</v>
      </c>
      <c r="E21" s="292" t="s">
        <v>112</v>
      </c>
      <c r="F21" s="292" t="s">
        <v>113</v>
      </c>
      <c r="G21" s="292" t="s">
        <v>114</v>
      </c>
      <c r="H21" s="292" t="s">
        <v>115</v>
      </c>
      <c r="I21" s="292" t="s">
        <v>116</v>
      </c>
      <c r="J21" s="292" t="s">
        <v>117</v>
      </c>
      <c r="K21" s="331" t="s">
        <v>118</v>
      </c>
    </row>
    <row r="22" customHeight="1" spans="1:11">
      <c r="A22" s="259" t="s">
        <v>119</v>
      </c>
      <c r="B22" s="366"/>
      <c r="C22" s="366"/>
      <c r="D22" s="366">
        <v>1</v>
      </c>
      <c r="E22" s="366">
        <v>1</v>
      </c>
      <c r="F22" s="366">
        <v>1</v>
      </c>
      <c r="G22" s="366">
        <v>1</v>
      </c>
      <c r="H22" s="366">
        <v>1</v>
      </c>
      <c r="I22" s="366">
        <v>1</v>
      </c>
      <c r="J22" s="366">
        <v>1</v>
      </c>
      <c r="K22" s="402" t="s">
        <v>120</v>
      </c>
    </row>
    <row r="23" customHeight="1" spans="1:11">
      <c r="A23" s="259" t="s">
        <v>121</v>
      </c>
      <c r="B23" s="366"/>
      <c r="C23" s="366"/>
      <c r="D23" s="366">
        <v>1</v>
      </c>
      <c r="E23" s="366">
        <v>1</v>
      </c>
      <c r="F23" s="366">
        <v>1</v>
      </c>
      <c r="G23" s="366">
        <v>1</v>
      </c>
      <c r="H23" s="366">
        <v>1</v>
      </c>
      <c r="I23" s="366">
        <v>1</v>
      </c>
      <c r="J23" s="366">
        <v>1</v>
      </c>
      <c r="K23" s="402" t="s">
        <v>120</v>
      </c>
    </row>
    <row r="24" customHeight="1" spans="1:11">
      <c r="A24" s="259"/>
      <c r="B24" s="366"/>
      <c r="C24" s="366"/>
      <c r="D24" s="366"/>
      <c r="E24" s="366"/>
      <c r="F24" s="366"/>
      <c r="G24" s="366"/>
      <c r="H24" s="366"/>
      <c r="I24" s="366"/>
      <c r="J24" s="366"/>
      <c r="K24" s="403"/>
    </row>
    <row r="25" customHeight="1" spans="1:11">
      <c r="A25" s="259"/>
      <c r="B25" s="366"/>
      <c r="C25" s="366"/>
      <c r="D25" s="366"/>
      <c r="E25" s="366"/>
      <c r="F25" s="366"/>
      <c r="G25" s="366"/>
      <c r="H25" s="366"/>
      <c r="I25" s="366"/>
      <c r="J25" s="366"/>
      <c r="K25" s="403"/>
    </row>
    <row r="26" ht="18" customHeight="1" spans="1:11">
      <c r="A26" s="367" t="s">
        <v>122</v>
      </c>
      <c r="B26" s="368"/>
      <c r="C26" s="368"/>
      <c r="D26" s="368"/>
      <c r="E26" s="368"/>
      <c r="F26" s="368"/>
      <c r="G26" s="368"/>
      <c r="H26" s="368"/>
      <c r="I26" s="368"/>
      <c r="J26" s="368"/>
      <c r="K26" s="404"/>
    </row>
    <row r="27" ht="18.75" customHeight="1" spans="1:11">
      <c r="A27" s="369" t="s">
        <v>123</v>
      </c>
      <c r="B27" s="370"/>
      <c r="C27" s="370"/>
      <c r="D27" s="370"/>
      <c r="E27" s="370"/>
      <c r="F27" s="370"/>
      <c r="G27" s="370"/>
      <c r="H27" s="370"/>
      <c r="I27" s="370"/>
      <c r="J27" s="370"/>
      <c r="K27" s="405"/>
    </row>
    <row r="28" ht="18.75" customHeight="1" spans="1:11">
      <c r="A28" s="371"/>
      <c r="B28" s="372"/>
      <c r="C28" s="372"/>
      <c r="D28" s="372"/>
      <c r="E28" s="372"/>
      <c r="F28" s="372"/>
      <c r="G28" s="372"/>
      <c r="H28" s="372"/>
      <c r="I28" s="372"/>
      <c r="J28" s="372"/>
      <c r="K28" s="406"/>
    </row>
    <row r="29" ht="18" customHeight="1" spans="1:11">
      <c r="A29" s="367" t="s">
        <v>124</v>
      </c>
      <c r="B29" s="368"/>
      <c r="C29" s="368"/>
      <c r="D29" s="368"/>
      <c r="E29" s="368"/>
      <c r="F29" s="368"/>
      <c r="G29" s="368"/>
      <c r="H29" s="368"/>
      <c r="I29" s="368"/>
      <c r="J29" s="368"/>
      <c r="K29" s="404"/>
    </row>
    <row r="30" ht="14.25" spans="1:11">
      <c r="A30" s="373" t="s">
        <v>125</v>
      </c>
      <c r="B30" s="374"/>
      <c r="C30" s="374"/>
      <c r="D30" s="374"/>
      <c r="E30" s="374"/>
      <c r="F30" s="374"/>
      <c r="G30" s="374"/>
      <c r="H30" s="374"/>
      <c r="I30" s="374"/>
      <c r="J30" s="374"/>
      <c r="K30" s="407"/>
    </row>
    <row r="31" ht="15" spans="1:11">
      <c r="A31" s="165" t="s">
        <v>126</v>
      </c>
      <c r="B31" s="167"/>
      <c r="C31" s="244" t="s">
        <v>66</v>
      </c>
      <c r="D31" s="244" t="s">
        <v>67</v>
      </c>
      <c r="E31" s="375" t="s">
        <v>127</v>
      </c>
      <c r="F31" s="376"/>
      <c r="G31" s="376"/>
      <c r="H31" s="376"/>
      <c r="I31" s="376"/>
      <c r="J31" s="376"/>
      <c r="K31" s="408"/>
    </row>
    <row r="32" ht="15" spans="1:11">
      <c r="A32" s="377" t="s">
        <v>128</v>
      </c>
      <c r="B32" s="377"/>
      <c r="C32" s="377"/>
      <c r="D32" s="377"/>
      <c r="E32" s="377"/>
      <c r="F32" s="377"/>
      <c r="G32" s="377"/>
      <c r="H32" s="377"/>
      <c r="I32" s="377"/>
      <c r="J32" s="377"/>
      <c r="K32" s="377"/>
    </row>
    <row r="33" ht="14.25" spans="1:11">
      <c r="A33" s="378" t="s">
        <v>129</v>
      </c>
      <c r="B33" s="379"/>
      <c r="C33" s="379"/>
      <c r="D33" s="379"/>
      <c r="E33" s="379"/>
      <c r="F33" s="379"/>
      <c r="G33" s="379"/>
      <c r="H33" s="379"/>
      <c r="I33" s="379"/>
      <c r="J33" s="379"/>
      <c r="K33" s="409"/>
    </row>
    <row r="34" ht="14.25" spans="1:11">
      <c r="A34" s="299" t="s">
        <v>130</v>
      </c>
      <c r="B34" s="300"/>
      <c r="C34" s="300"/>
      <c r="D34" s="300"/>
      <c r="E34" s="300"/>
      <c r="F34" s="300"/>
      <c r="G34" s="300"/>
      <c r="H34" s="300"/>
      <c r="I34" s="300"/>
      <c r="J34" s="300"/>
      <c r="K34" s="334"/>
    </row>
    <row r="35" ht="14.25" spans="1:11">
      <c r="A35" s="299" t="s">
        <v>131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34"/>
    </row>
    <row r="36" ht="14.25" spans="1:11">
      <c r="A36" s="299" t="s">
        <v>132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34"/>
    </row>
    <row r="37" ht="14.25" spans="1:11">
      <c r="A37" s="299"/>
      <c r="B37" s="300"/>
      <c r="C37" s="300"/>
      <c r="D37" s="300"/>
      <c r="E37" s="300"/>
      <c r="F37" s="300"/>
      <c r="G37" s="300"/>
      <c r="H37" s="300"/>
      <c r="I37" s="300"/>
      <c r="J37" s="300"/>
      <c r="K37" s="334"/>
    </row>
    <row r="38" ht="14.25" spans="1:11">
      <c r="A38" s="299"/>
      <c r="B38" s="300"/>
      <c r="C38" s="300"/>
      <c r="D38" s="300"/>
      <c r="E38" s="300"/>
      <c r="F38" s="300"/>
      <c r="G38" s="300"/>
      <c r="H38" s="300"/>
      <c r="I38" s="300"/>
      <c r="J38" s="300"/>
      <c r="K38" s="334"/>
    </row>
    <row r="39" ht="15" spans="1:11">
      <c r="A39" s="294" t="s">
        <v>133</v>
      </c>
      <c r="B39" s="295"/>
      <c r="C39" s="295"/>
      <c r="D39" s="295"/>
      <c r="E39" s="295"/>
      <c r="F39" s="295"/>
      <c r="G39" s="295"/>
      <c r="H39" s="295"/>
      <c r="I39" s="295"/>
      <c r="J39" s="295"/>
      <c r="K39" s="332"/>
    </row>
    <row r="40" ht="15" spans="1:11">
      <c r="A40" s="348" t="s">
        <v>134</v>
      </c>
      <c r="B40" s="349"/>
      <c r="C40" s="349"/>
      <c r="D40" s="349"/>
      <c r="E40" s="349"/>
      <c r="F40" s="349"/>
      <c r="G40" s="349"/>
      <c r="H40" s="349"/>
      <c r="I40" s="349"/>
      <c r="J40" s="349"/>
      <c r="K40" s="397"/>
    </row>
    <row r="41" ht="14.25" spans="1:11">
      <c r="A41" s="355" t="s">
        <v>135</v>
      </c>
      <c r="B41" s="352" t="s">
        <v>94</v>
      </c>
      <c r="C41" s="352" t="s">
        <v>95</v>
      </c>
      <c r="D41" s="352" t="s">
        <v>87</v>
      </c>
      <c r="E41" s="357" t="s">
        <v>136</v>
      </c>
      <c r="F41" s="352" t="s">
        <v>94</v>
      </c>
      <c r="G41" s="352" t="s">
        <v>95</v>
      </c>
      <c r="H41" s="352" t="s">
        <v>87</v>
      </c>
      <c r="I41" s="357" t="s">
        <v>137</v>
      </c>
      <c r="J41" s="352" t="s">
        <v>94</v>
      </c>
      <c r="K41" s="398" t="s">
        <v>95</v>
      </c>
    </row>
    <row r="42" ht="14.25" spans="1:11">
      <c r="A42" s="255" t="s">
        <v>86</v>
      </c>
      <c r="B42" s="244" t="s">
        <v>94</v>
      </c>
      <c r="C42" s="244" t="s">
        <v>95</v>
      </c>
      <c r="D42" s="244" t="s">
        <v>87</v>
      </c>
      <c r="E42" s="292" t="s">
        <v>93</v>
      </c>
      <c r="F42" s="244" t="s">
        <v>94</v>
      </c>
      <c r="G42" s="244" t="s">
        <v>95</v>
      </c>
      <c r="H42" s="244" t="s">
        <v>87</v>
      </c>
      <c r="I42" s="292" t="s">
        <v>104</v>
      </c>
      <c r="J42" s="244" t="s">
        <v>94</v>
      </c>
      <c r="K42" s="245" t="s">
        <v>95</v>
      </c>
    </row>
    <row r="43" ht="15" spans="1:11">
      <c r="A43" s="263" t="s">
        <v>97</v>
      </c>
      <c r="B43" s="264"/>
      <c r="C43" s="264"/>
      <c r="D43" s="264"/>
      <c r="E43" s="264"/>
      <c r="F43" s="264"/>
      <c r="G43" s="264"/>
      <c r="H43" s="264"/>
      <c r="I43" s="264"/>
      <c r="J43" s="264"/>
      <c r="K43" s="318"/>
    </row>
    <row r="44" ht="15" spans="1:11">
      <c r="A44" s="377" t="s">
        <v>138</v>
      </c>
      <c r="B44" s="377"/>
      <c r="C44" s="377"/>
      <c r="D44" s="377"/>
      <c r="E44" s="377"/>
      <c r="F44" s="377"/>
      <c r="G44" s="377"/>
      <c r="H44" s="377"/>
      <c r="I44" s="377"/>
      <c r="J44" s="377"/>
      <c r="K44" s="377"/>
    </row>
    <row r="45" ht="15" spans="1:11">
      <c r="A45" s="378"/>
      <c r="B45" s="379"/>
      <c r="C45" s="379"/>
      <c r="D45" s="379"/>
      <c r="E45" s="379"/>
      <c r="F45" s="379"/>
      <c r="G45" s="379"/>
      <c r="H45" s="379"/>
      <c r="I45" s="379"/>
      <c r="J45" s="379"/>
      <c r="K45" s="409"/>
    </row>
    <row r="46" ht="15" spans="1:11">
      <c r="A46" s="380" t="s">
        <v>139</v>
      </c>
      <c r="B46" s="381" t="s">
        <v>140</v>
      </c>
      <c r="C46" s="381"/>
      <c r="D46" s="382" t="s">
        <v>141</v>
      </c>
      <c r="E46" s="383" t="s">
        <v>142</v>
      </c>
      <c r="F46" s="384" t="s">
        <v>143</v>
      </c>
      <c r="G46" s="385">
        <v>44859</v>
      </c>
      <c r="H46" s="386" t="s">
        <v>144</v>
      </c>
      <c r="I46" s="410"/>
      <c r="J46" s="411"/>
      <c r="K46" s="412"/>
    </row>
    <row r="47" ht="15" spans="1:11">
      <c r="A47" s="377" t="s">
        <v>145</v>
      </c>
      <c r="B47" s="377"/>
      <c r="C47" s="377"/>
      <c r="D47" s="377"/>
      <c r="E47" s="377"/>
      <c r="F47" s="377"/>
      <c r="G47" s="377"/>
      <c r="H47" s="377"/>
      <c r="I47" s="377"/>
      <c r="J47" s="377"/>
      <c r="K47" s="377"/>
    </row>
    <row r="48" ht="15" spans="1:11">
      <c r="A48" s="387"/>
      <c r="B48" s="388"/>
      <c r="C48" s="388"/>
      <c r="D48" s="388"/>
      <c r="E48" s="388"/>
      <c r="F48" s="388"/>
      <c r="G48" s="388"/>
      <c r="H48" s="388"/>
      <c r="I48" s="388"/>
      <c r="J48" s="388"/>
      <c r="K48" s="413"/>
    </row>
    <row r="49" ht="15" spans="1:11">
      <c r="A49" s="380" t="s">
        <v>139</v>
      </c>
      <c r="B49" s="381" t="s">
        <v>140</v>
      </c>
      <c r="C49" s="381"/>
      <c r="D49" s="382" t="s">
        <v>141</v>
      </c>
      <c r="E49" s="389"/>
      <c r="F49" s="384" t="s">
        <v>146</v>
      </c>
      <c r="G49" s="385"/>
      <c r="H49" s="386" t="s">
        <v>144</v>
      </c>
      <c r="I49" s="410"/>
      <c r="J49" s="411"/>
      <c r="K49" s="412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6:K26"/>
    <mergeCell ref="A27:K27"/>
    <mergeCell ref="A28:K28"/>
    <mergeCell ref="A29:K29"/>
    <mergeCell ref="A30:K30"/>
    <mergeCell ref="A31:B31"/>
    <mergeCell ref="E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3:K43"/>
    <mergeCell ref="A44:K44"/>
    <mergeCell ref="A45:K45"/>
    <mergeCell ref="B46:C46"/>
    <mergeCell ref="H46:I46"/>
    <mergeCell ref="J46:K46"/>
    <mergeCell ref="A47:K47"/>
    <mergeCell ref="A48:K48"/>
    <mergeCell ref="B49:C49"/>
    <mergeCell ref="H49:I49"/>
    <mergeCell ref="J49:K49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304800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390525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40</xdr:row>
                    <xdr:rowOff>9525</xdr:rowOff>
                  </from>
                  <to>
                    <xdr:col>1</xdr:col>
                    <xdr:colOff>600075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41</xdr:row>
                    <xdr:rowOff>0</xdr:rowOff>
                  </from>
                  <to>
                    <xdr:col>1</xdr:col>
                    <xdr:colOff>600075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41</xdr:row>
                    <xdr:rowOff>0</xdr:rowOff>
                  </from>
                  <to>
                    <xdr:col>2</xdr:col>
                    <xdr:colOff>600075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40</xdr:row>
                    <xdr:rowOff>0</xdr:rowOff>
                  </from>
                  <to>
                    <xdr:col>2</xdr:col>
                    <xdr:colOff>600075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41</xdr:row>
                    <xdr:rowOff>0</xdr:rowOff>
                  </from>
                  <to>
                    <xdr:col>5</xdr:col>
                    <xdr:colOff>638175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40</xdr:row>
                    <xdr:rowOff>0</xdr:rowOff>
                  </from>
                  <to>
                    <xdr:col>5</xdr:col>
                    <xdr:colOff>619125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41</xdr:row>
                    <xdr:rowOff>0</xdr:rowOff>
                  </from>
                  <to>
                    <xdr:col>6</xdr:col>
                    <xdr:colOff>571500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40</xdr:row>
                    <xdr:rowOff>0</xdr:rowOff>
                  </from>
                  <to>
                    <xdr:col>6</xdr:col>
                    <xdr:colOff>571500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41</xdr:row>
                    <xdr:rowOff>0</xdr:rowOff>
                  </from>
                  <to>
                    <xdr:col>9</xdr:col>
                    <xdr:colOff>600075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41</xdr:row>
                    <xdr:rowOff>0</xdr:rowOff>
                  </from>
                  <to>
                    <xdr:col>10</xdr:col>
                    <xdr:colOff>609600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40</xdr:row>
                    <xdr:rowOff>0</xdr:rowOff>
                  </from>
                  <to>
                    <xdr:col>9</xdr:col>
                    <xdr:colOff>581025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40</xdr:row>
                    <xdr:rowOff>0</xdr:rowOff>
                  </from>
                  <to>
                    <xdr:col>10</xdr:col>
                    <xdr:colOff>609600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41</xdr:row>
                    <xdr:rowOff>0</xdr:rowOff>
                  </from>
                  <to>
                    <xdr:col>8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40</xdr:row>
                    <xdr:rowOff>0</xdr:rowOff>
                  </from>
                  <to>
                    <xdr:col>8</xdr:col>
                    <xdr:colOff>190500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41</xdr:row>
                    <xdr:rowOff>0</xdr:rowOff>
                  </from>
                  <to>
                    <xdr:col>4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40</xdr:row>
                    <xdr:rowOff>0</xdr:rowOff>
                  </from>
                  <to>
                    <xdr:col>4</xdr:col>
                    <xdr:colOff>190500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41</xdr:row>
                    <xdr:rowOff>0</xdr:rowOff>
                  </from>
                  <to>
                    <xdr:col>8</xdr:col>
                    <xdr:colOff>190500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30</xdr:row>
                    <xdr:rowOff>0</xdr:rowOff>
                  </from>
                  <to>
                    <xdr:col>2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30</xdr:row>
                    <xdr:rowOff>0</xdr:rowOff>
                  </from>
                  <to>
                    <xdr:col>3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zoomScale="80" zoomScaleNormal="80" topLeftCell="A11" workbookViewId="0">
      <selection activeCell="A2" sqref="A2:H24"/>
    </sheetView>
  </sheetViews>
  <sheetFormatPr defaultColWidth="9" defaultRowHeight="26.1" customHeight="1"/>
  <cols>
    <col min="1" max="1" width="17.125" style="100" customWidth="1"/>
    <col min="2" max="7" width="9.375" style="100" customWidth="1"/>
    <col min="8" max="8" width="9.68333333333333" style="100" customWidth="1"/>
    <col min="9" max="9" width="1.86666666666667" style="100" customWidth="1"/>
    <col min="10" max="10" width="20.3083333333333" style="100" customWidth="1"/>
    <col min="11" max="11" width="19.0583333333333" style="101" customWidth="1"/>
    <col min="12" max="12" width="20" style="101" customWidth="1"/>
    <col min="13" max="13" width="17.9666666666667" style="101" customWidth="1"/>
    <col min="14" max="14" width="15.775" style="101" customWidth="1"/>
    <col min="15" max="15" width="16.4" style="101" customWidth="1"/>
    <col min="16" max="16" width="16.0916666666667" style="101" customWidth="1"/>
    <col min="17" max="17" width="16.375" style="101" customWidth="1"/>
    <col min="18" max="16384" width="9" style="100"/>
  </cols>
  <sheetData>
    <row r="1" ht="30" customHeight="1" spans="1:17">
      <c r="A1" s="102" t="s">
        <v>147</v>
      </c>
      <c r="B1" s="103"/>
      <c r="C1" s="103"/>
      <c r="D1" s="103"/>
      <c r="E1" s="103"/>
      <c r="F1" s="103"/>
      <c r="G1" s="103"/>
      <c r="H1" s="103"/>
      <c r="I1" s="103"/>
      <c r="J1" s="103"/>
      <c r="K1" s="130"/>
      <c r="L1" s="130"/>
      <c r="M1" s="130"/>
      <c r="N1" s="130"/>
      <c r="O1" s="130"/>
      <c r="P1" s="130"/>
      <c r="Q1" s="130"/>
    </row>
    <row r="2" ht="29.1" customHeight="1" spans="1:17">
      <c r="A2" s="104" t="s">
        <v>62</v>
      </c>
      <c r="B2" s="105" t="s">
        <v>63</v>
      </c>
      <c r="C2" s="105"/>
      <c r="D2" s="106" t="s">
        <v>68</v>
      </c>
      <c r="E2" s="105" t="s">
        <v>69</v>
      </c>
      <c r="F2" s="105"/>
      <c r="G2" s="105"/>
      <c r="H2" s="107"/>
      <c r="I2" s="107"/>
      <c r="J2" s="131" t="s">
        <v>57</v>
      </c>
      <c r="K2" s="132" t="s">
        <v>148</v>
      </c>
      <c r="L2" s="132"/>
      <c r="M2" s="132"/>
      <c r="N2" s="132"/>
      <c r="O2" s="133"/>
      <c r="P2" s="133"/>
      <c r="Q2" s="146"/>
    </row>
    <row r="3" ht="29.1" customHeight="1" spans="1:17">
      <c r="A3" s="108" t="s">
        <v>149</v>
      </c>
      <c r="B3" s="109" t="s">
        <v>150</v>
      </c>
      <c r="C3" s="110"/>
      <c r="D3" s="110"/>
      <c r="E3" s="110"/>
      <c r="F3" s="110"/>
      <c r="G3" s="110"/>
      <c r="H3" s="111"/>
      <c r="I3" s="123"/>
      <c r="J3" s="134" t="s">
        <v>151</v>
      </c>
      <c r="K3" s="135"/>
      <c r="L3" s="135"/>
      <c r="M3" s="135"/>
      <c r="N3" s="135"/>
      <c r="O3" s="136"/>
      <c r="P3" s="136"/>
      <c r="Q3" s="147"/>
    </row>
    <row r="4" ht="29.1" customHeight="1" spans="1:17">
      <c r="A4" s="112"/>
      <c r="B4" s="113" t="s">
        <v>111</v>
      </c>
      <c r="C4" s="113" t="s">
        <v>112</v>
      </c>
      <c r="D4" s="113" t="s">
        <v>113</v>
      </c>
      <c r="E4" s="113" t="s">
        <v>114</v>
      </c>
      <c r="F4" s="113" t="s">
        <v>115</v>
      </c>
      <c r="G4" s="113" t="s">
        <v>116</v>
      </c>
      <c r="H4" s="113" t="s">
        <v>117</v>
      </c>
      <c r="I4" s="123"/>
      <c r="J4" s="137"/>
      <c r="K4" s="138" t="s">
        <v>111</v>
      </c>
      <c r="L4" s="138" t="s">
        <v>112</v>
      </c>
      <c r="M4" s="139" t="s">
        <v>113</v>
      </c>
      <c r="N4" s="138" t="s">
        <v>114</v>
      </c>
      <c r="O4" s="138" t="s">
        <v>115</v>
      </c>
      <c r="P4" s="138" t="s">
        <v>116</v>
      </c>
      <c r="Q4" s="125" t="s">
        <v>152</v>
      </c>
    </row>
    <row r="5" ht="29.1" customHeight="1" spans="1:17">
      <c r="A5" s="114"/>
      <c r="B5" s="113" t="s">
        <v>153</v>
      </c>
      <c r="C5" s="113" t="s">
        <v>154</v>
      </c>
      <c r="D5" s="113" t="s">
        <v>155</v>
      </c>
      <c r="E5" s="113" t="s">
        <v>156</v>
      </c>
      <c r="F5" s="113" t="s">
        <v>157</v>
      </c>
      <c r="G5" s="113" t="s">
        <v>158</v>
      </c>
      <c r="H5" s="113" t="s">
        <v>159</v>
      </c>
      <c r="I5" s="123"/>
      <c r="J5" s="137"/>
      <c r="K5" s="140" t="s">
        <v>153</v>
      </c>
      <c r="L5" s="140" t="s">
        <v>154</v>
      </c>
      <c r="M5" s="140" t="s">
        <v>155</v>
      </c>
      <c r="N5" s="140" t="s">
        <v>156</v>
      </c>
      <c r="O5" s="140" t="s">
        <v>157</v>
      </c>
      <c r="P5" s="140" t="s">
        <v>158</v>
      </c>
      <c r="Q5" s="140" t="s">
        <v>159</v>
      </c>
    </row>
    <row r="6" ht="29.1" customHeight="1" spans="1:17">
      <c r="A6" s="115" t="s">
        <v>160</v>
      </c>
      <c r="B6" s="116">
        <f t="shared" ref="B6:B8" si="0">C6-1</f>
        <v>73</v>
      </c>
      <c r="C6" s="116">
        <f t="shared" ref="C6:C8" si="1">D6-2</f>
        <v>74</v>
      </c>
      <c r="D6" s="116">
        <v>76</v>
      </c>
      <c r="E6" s="116">
        <f t="shared" ref="E6:E8" si="2">D6+2</f>
        <v>78</v>
      </c>
      <c r="F6" s="116">
        <f t="shared" ref="F6:F8" si="3">E6+2</f>
        <v>80</v>
      </c>
      <c r="G6" s="116">
        <f t="shared" ref="G6:G8" si="4">F6+1</f>
        <v>81</v>
      </c>
      <c r="H6" s="116">
        <f t="shared" ref="H6:H8" si="5">G6+1</f>
        <v>82</v>
      </c>
      <c r="I6" s="123"/>
      <c r="J6" s="115" t="s">
        <v>160</v>
      </c>
      <c r="K6" s="141"/>
      <c r="L6" s="141"/>
      <c r="M6" s="141" t="s">
        <v>161</v>
      </c>
      <c r="N6" s="142">
        <f>-0.5-1</f>
        <v>-1.5</v>
      </c>
      <c r="O6" s="141" t="s">
        <v>162</v>
      </c>
      <c r="P6" s="141"/>
      <c r="Q6" s="141"/>
    </row>
    <row r="7" ht="29.1" customHeight="1" spans="1:17">
      <c r="A7" s="115" t="s">
        <v>163</v>
      </c>
      <c r="B7" s="116">
        <f t="shared" si="0"/>
        <v>72</v>
      </c>
      <c r="C7" s="116">
        <f t="shared" si="1"/>
        <v>73</v>
      </c>
      <c r="D7" s="116">
        <v>75</v>
      </c>
      <c r="E7" s="116">
        <f t="shared" si="2"/>
        <v>77</v>
      </c>
      <c r="F7" s="116">
        <f t="shared" si="3"/>
        <v>79</v>
      </c>
      <c r="G7" s="116">
        <f t="shared" si="4"/>
        <v>80</v>
      </c>
      <c r="H7" s="116">
        <f t="shared" si="5"/>
        <v>81</v>
      </c>
      <c r="I7" s="123"/>
      <c r="J7" s="115" t="s">
        <v>163</v>
      </c>
      <c r="K7" s="141"/>
      <c r="L7" s="141"/>
      <c r="M7" s="141" t="s">
        <v>164</v>
      </c>
      <c r="N7" s="142" t="s">
        <v>165</v>
      </c>
      <c r="O7" s="141" t="s">
        <v>164</v>
      </c>
      <c r="P7" s="141"/>
      <c r="Q7" s="141"/>
    </row>
    <row r="8" ht="29.1" customHeight="1" spans="1:17">
      <c r="A8" s="115" t="s">
        <v>166</v>
      </c>
      <c r="B8" s="117">
        <f t="shared" si="0"/>
        <v>65.5</v>
      </c>
      <c r="C8" s="117">
        <f t="shared" si="1"/>
        <v>66.5</v>
      </c>
      <c r="D8" s="117">
        <v>68.5</v>
      </c>
      <c r="E8" s="117">
        <f t="shared" si="2"/>
        <v>70.5</v>
      </c>
      <c r="F8" s="117">
        <f t="shared" si="3"/>
        <v>72.5</v>
      </c>
      <c r="G8" s="117">
        <f t="shared" si="4"/>
        <v>73.5</v>
      </c>
      <c r="H8" s="117">
        <f t="shared" si="5"/>
        <v>74.5</v>
      </c>
      <c r="I8" s="123"/>
      <c r="J8" s="115" t="s">
        <v>166</v>
      </c>
      <c r="K8" s="121"/>
      <c r="L8" s="121"/>
      <c r="M8" s="121" t="s">
        <v>167</v>
      </c>
      <c r="N8" s="143" t="s">
        <v>168</v>
      </c>
      <c r="O8" s="121" t="s">
        <v>167</v>
      </c>
      <c r="P8" s="121"/>
      <c r="Q8" s="121"/>
    </row>
    <row r="9" ht="29.1" customHeight="1" spans="1:17">
      <c r="A9" s="115" t="s">
        <v>169</v>
      </c>
      <c r="B9" s="116">
        <f t="shared" ref="B9:B11" si="6">C9-4</f>
        <v>116</v>
      </c>
      <c r="C9" s="116">
        <f t="shared" ref="C9:C11" si="7">D9-4</f>
        <v>120</v>
      </c>
      <c r="D9" s="116">
        <v>124</v>
      </c>
      <c r="E9" s="116">
        <f t="shared" ref="E9:E11" si="8">D9+4</f>
        <v>128</v>
      </c>
      <c r="F9" s="116">
        <f>E9+4</f>
        <v>132</v>
      </c>
      <c r="G9" s="116">
        <f t="shared" ref="G9:G11" si="9">F9+6</f>
        <v>138</v>
      </c>
      <c r="H9" s="116">
        <f>G9+6</f>
        <v>144</v>
      </c>
      <c r="I9" s="123"/>
      <c r="J9" s="115" t="s">
        <v>169</v>
      </c>
      <c r="K9" s="141"/>
      <c r="L9" s="141"/>
      <c r="M9" s="121" t="s">
        <v>170</v>
      </c>
      <c r="N9" s="141" t="s">
        <v>164</v>
      </c>
      <c r="O9" s="141" t="s">
        <v>170</v>
      </c>
      <c r="P9" s="141"/>
      <c r="Q9" s="141"/>
    </row>
    <row r="10" ht="29.1" customHeight="1" spans="1:17">
      <c r="A10" s="115" t="s">
        <v>171</v>
      </c>
      <c r="B10" s="116">
        <f t="shared" si="6"/>
        <v>112</v>
      </c>
      <c r="C10" s="116">
        <f t="shared" si="7"/>
        <v>116</v>
      </c>
      <c r="D10" s="116">
        <v>120</v>
      </c>
      <c r="E10" s="116">
        <f t="shared" si="8"/>
        <v>124</v>
      </c>
      <c r="F10" s="116">
        <f>E10+5</f>
        <v>129</v>
      </c>
      <c r="G10" s="116">
        <f t="shared" si="9"/>
        <v>135</v>
      </c>
      <c r="H10" s="116">
        <f>G10+7</f>
        <v>142</v>
      </c>
      <c r="I10" s="123"/>
      <c r="J10" s="115" t="s">
        <v>171</v>
      </c>
      <c r="K10" s="121"/>
      <c r="L10" s="121"/>
      <c r="M10" s="141" t="s">
        <v>172</v>
      </c>
      <c r="N10" s="143" t="s">
        <v>168</v>
      </c>
      <c r="O10" s="121" t="s">
        <v>172</v>
      </c>
      <c r="P10" s="121"/>
      <c r="Q10" s="121"/>
    </row>
    <row r="11" ht="29.1" customHeight="1" spans="1:17">
      <c r="A11" s="115" t="s">
        <v>173</v>
      </c>
      <c r="B11" s="116">
        <f t="shared" si="6"/>
        <v>112</v>
      </c>
      <c r="C11" s="116">
        <f t="shared" si="7"/>
        <v>116</v>
      </c>
      <c r="D11" s="116">
        <v>120</v>
      </c>
      <c r="E11" s="116">
        <f t="shared" si="8"/>
        <v>124</v>
      </c>
      <c r="F11" s="116">
        <f>E11+5</f>
        <v>129</v>
      </c>
      <c r="G11" s="116">
        <f t="shared" si="9"/>
        <v>135</v>
      </c>
      <c r="H11" s="116">
        <f>G11+7</f>
        <v>142</v>
      </c>
      <c r="I11" s="123"/>
      <c r="J11" s="115" t="s">
        <v>173</v>
      </c>
      <c r="K11" s="121"/>
      <c r="L11" s="121"/>
      <c r="M11" s="121" t="s">
        <v>174</v>
      </c>
      <c r="N11" s="143" t="s">
        <v>175</v>
      </c>
      <c r="O11" s="121" t="s">
        <v>176</v>
      </c>
      <c r="P11" s="121"/>
      <c r="Q11" s="121"/>
    </row>
    <row r="12" ht="29.1" customHeight="1" spans="1:17">
      <c r="A12" s="115" t="s">
        <v>177</v>
      </c>
      <c r="B12" s="116">
        <f>C12-1.2</f>
        <v>48.6</v>
      </c>
      <c r="C12" s="116">
        <f>D12-1.2</f>
        <v>49.8</v>
      </c>
      <c r="D12" s="116">
        <v>51</v>
      </c>
      <c r="E12" s="116">
        <f>D12+1.2</f>
        <v>52.2</v>
      </c>
      <c r="F12" s="116">
        <f>E12+1.2</f>
        <v>53.4</v>
      </c>
      <c r="G12" s="116">
        <f>F12+1.4</f>
        <v>54.8</v>
      </c>
      <c r="H12" s="116">
        <f>G12+1.4</f>
        <v>56.2</v>
      </c>
      <c r="I12" s="123"/>
      <c r="J12" s="115" t="s">
        <v>177</v>
      </c>
      <c r="K12" s="121"/>
      <c r="L12" s="121"/>
      <c r="M12" s="121" t="s">
        <v>162</v>
      </c>
      <c r="N12" s="143" t="s">
        <v>178</v>
      </c>
      <c r="O12" s="121" t="s">
        <v>174</v>
      </c>
      <c r="P12" s="121"/>
      <c r="Q12" s="121"/>
    </row>
    <row r="13" ht="29.1" customHeight="1" spans="1:17">
      <c r="A13" s="115" t="s">
        <v>179</v>
      </c>
      <c r="B13" s="116">
        <f>C13-0.6</f>
        <v>63.2</v>
      </c>
      <c r="C13" s="116">
        <f>D13-1.2</f>
        <v>63.8</v>
      </c>
      <c r="D13" s="116">
        <v>65</v>
      </c>
      <c r="E13" s="116">
        <f>D13+1.2</f>
        <v>66.2</v>
      </c>
      <c r="F13" s="116">
        <f>E13+1.2</f>
        <v>67.4</v>
      </c>
      <c r="G13" s="116">
        <f>F13+0.6</f>
        <v>68</v>
      </c>
      <c r="H13" s="116">
        <f>G13+0.6</f>
        <v>68.6</v>
      </c>
      <c r="I13" s="123"/>
      <c r="J13" s="115" t="s">
        <v>179</v>
      </c>
      <c r="K13" s="121"/>
      <c r="L13" s="121"/>
      <c r="M13" s="141" t="s">
        <v>164</v>
      </c>
      <c r="N13" s="143" t="s">
        <v>180</v>
      </c>
      <c r="O13" s="121" t="s">
        <v>181</v>
      </c>
      <c r="P13" s="121"/>
      <c r="Q13" s="121"/>
    </row>
    <row r="14" ht="29.1" customHeight="1" spans="1:17">
      <c r="A14" s="115" t="s">
        <v>182</v>
      </c>
      <c r="B14" s="116">
        <f>C14-1.2</f>
        <v>-3</v>
      </c>
      <c r="C14" s="116">
        <f>D14-1.8</f>
        <v>-1.8</v>
      </c>
      <c r="D14" s="116"/>
      <c r="E14" s="116">
        <f>D14+1.8</f>
        <v>1.8</v>
      </c>
      <c r="F14" s="116">
        <f>E14+1.8</f>
        <v>3.6</v>
      </c>
      <c r="G14" s="116">
        <f>F14+1.3</f>
        <v>4.9</v>
      </c>
      <c r="H14" s="116">
        <f>G14+1.3</f>
        <v>6.2</v>
      </c>
      <c r="I14" s="123"/>
      <c r="J14" s="115" t="s">
        <v>182</v>
      </c>
      <c r="K14" s="121"/>
      <c r="L14" s="121"/>
      <c r="M14" s="121" t="s">
        <v>183</v>
      </c>
      <c r="N14" s="143" t="s">
        <v>184</v>
      </c>
      <c r="O14" s="121" t="s">
        <v>185</v>
      </c>
      <c r="P14" s="121"/>
      <c r="Q14" s="121"/>
    </row>
    <row r="15" ht="29.1" customHeight="1" spans="1:17">
      <c r="A15" s="118" t="s">
        <v>186</v>
      </c>
      <c r="B15" s="116">
        <f>C15-0.8</f>
        <v>24.4</v>
      </c>
      <c r="C15" s="116">
        <f>D15-0.8</f>
        <v>25.2</v>
      </c>
      <c r="D15" s="116">
        <v>26</v>
      </c>
      <c r="E15" s="116">
        <f>D15+0.8</f>
        <v>26.8</v>
      </c>
      <c r="F15" s="116">
        <f>E15+0.8</f>
        <v>27.6</v>
      </c>
      <c r="G15" s="116">
        <f>F15+1.3</f>
        <v>28.9</v>
      </c>
      <c r="H15" s="116">
        <f>G15+1.3</f>
        <v>30.2</v>
      </c>
      <c r="I15" s="123"/>
      <c r="J15" s="118" t="s">
        <v>186</v>
      </c>
      <c r="K15" s="121"/>
      <c r="L15" s="121"/>
      <c r="M15" s="141" t="s">
        <v>164</v>
      </c>
      <c r="N15" s="141" t="s">
        <v>164</v>
      </c>
      <c r="O15" s="121" t="s">
        <v>187</v>
      </c>
      <c r="P15" s="121"/>
      <c r="Q15" s="121"/>
    </row>
    <row r="16" ht="29.1" customHeight="1" spans="1:17">
      <c r="A16" s="115" t="s">
        <v>188</v>
      </c>
      <c r="B16" s="116">
        <f>C16-0.7</f>
        <v>20.6</v>
      </c>
      <c r="C16" s="116">
        <f>D16-0.7</f>
        <v>21.3</v>
      </c>
      <c r="D16" s="116">
        <v>22</v>
      </c>
      <c r="E16" s="116">
        <f>D16+0.7</f>
        <v>22.7</v>
      </c>
      <c r="F16" s="116">
        <f>E16+0.7</f>
        <v>23.4</v>
      </c>
      <c r="G16" s="116">
        <f>F16+1</f>
        <v>24.4</v>
      </c>
      <c r="H16" s="116">
        <f>G16+1</f>
        <v>25.4</v>
      </c>
      <c r="I16" s="123"/>
      <c r="J16" s="115" t="s">
        <v>188</v>
      </c>
      <c r="K16" s="121"/>
      <c r="L16" s="121"/>
      <c r="M16" s="141" t="s">
        <v>164</v>
      </c>
      <c r="N16" s="141" t="s">
        <v>164</v>
      </c>
      <c r="O16" s="141" t="s">
        <v>164</v>
      </c>
      <c r="P16" s="141"/>
      <c r="Q16" s="121"/>
    </row>
    <row r="17" ht="29.1" customHeight="1" spans="1:17">
      <c r="A17" s="115" t="s">
        <v>189</v>
      </c>
      <c r="B17" s="116">
        <f t="shared" ref="B17:B22" si="10">C17-0.5</f>
        <v>13.5</v>
      </c>
      <c r="C17" s="116">
        <f t="shared" ref="C17:C22" si="11">D17-0.5</f>
        <v>14</v>
      </c>
      <c r="D17" s="116">
        <v>14.5</v>
      </c>
      <c r="E17" s="116">
        <f>D17+0.5</f>
        <v>15</v>
      </c>
      <c r="F17" s="116">
        <f>E17+0.5</f>
        <v>15.5</v>
      </c>
      <c r="G17" s="116">
        <f>F17+0.7</f>
        <v>16.2</v>
      </c>
      <c r="H17" s="116">
        <f>G17+0.7</f>
        <v>16.9</v>
      </c>
      <c r="I17" s="123"/>
      <c r="J17" s="115" t="s">
        <v>189</v>
      </c>
      <c r="K17" s="121"/>
      <c r="L17" s="121"/>
      <c r="M17" s="121" t="s">
        <v>190</v>
      </c>
      <c r="N17" s="143" t="s">
        <v>176</v>
      </c>
      <c r="O17" s="121" t="s">
        <v>165</v>
      </c>
      <c r="P17" s="121"/>
      <c r="Q17" s="121"/>
    </row>
    <row r="18" ht="29.1" customHeight="1" spans="1:17">
      <c r="A18" s="115" t="s">
        <v>191</v>
      </c>
      <c r="B18" s="116">
        <f>C18</f>
        <v>10.5</v>
      </c>
      <c r="C18" s="116">
        <f>D18</f>
        <v>10.5</v>
      </c>
      <c r="D18" s="116">
        <v>10.5</v>
      </c>
      <c r="E18" s="116">
        <f t="shared" ref="E18:H18" si="12">D18</f>
        <v>10.5</v>
      </c>
      <c r="F18" s="116">
        <f t="shared" si="12"/>
        <v>10.5</v>
      </c>
      <c r="G18" s="116">
        <f t="shared" si="12"/>
        <v>10.5</v>
      </c>
      <c r="H18" s="116">
        <f t="shared" si="12"/>
        <v>10.5</v>
      </c>
      <c r="I18" s="123"/>
      <c r="J18" s="115" t="s">
        <v>191</v>
      </c>
      <c r="K18" s="121"/>
      <c r="L18" s="121"/>
      <c r="M18" s="121" t="s">
        <v>161</v>
      </c>
      <c r="N18" s="143" t="s">
        <v>192</v>
      </c>
      <c r="O18" s="121" t="s">
        <v>193</v>
      </c>
      <c r="P18" s="121"/>
      <c r="Q18" s="121"/>
    </row>
    <row r="19" ht="29.1" customHeight="1" spans="1:17">
      <c r="A19" s="115" t="s">
        <v>194</v>
      </c>
      <c r="B19" s="116">
        <f>C19-1</f>
        <v>57</v>
      </c>
      <c r="C19" s="116">
        <f t="shared" ref="C19:C23" si="13">D19-1</f>
        <v>58</v>
      </c>
      <c r="D19" s="116">
        <v>59</v>
      </c>
      <c r="E19" s="116">
        <f>D19+1</f>
        <v>60</v>
      </c>
      <c r="F19" s="116">
        <f t="shared" ref="F19:F24" si="14">E19+1</f>
        <v>61</v>
      </c>
      <c r="G19" s="116">
        <f>F19+1.5</f>
        <v>62.5</v>
      </c>
      <c r="H19" s="116">
        <f>G19+1.5</f>
        <v>64</v>
      </c>
      <c r="I19" s="123"/>
      <c r="J19" s="115" t="s">
        <v>194</v>
      </c>
      <c r="K19" s="121"/>
      <c r="L19" s="121"/>
      <c r="M19" s="141" t="s">
        <v>164</v>
      </c>
      <c r="N19" s="141" t="s">
        <v>164</v>
      </c>
      <c r="O19" s="121" t="s">
        <v>167</v>
      </c>
      <c r="P19" s="121"/>
      <c r="Q19" s="121"/>
    </row>
    <row r="20" ht="29.1" customHeight="1" spans="1:17">
      <c r="A20" s="115" t="s">
        <v>195</v>
      </c>
      <c r="B20" s="116">
        <f>C20-1</f>
        <v>55</v>
      </c>
      <c r="C20" s="116">
        <f t="shared" si="13"/>
        <v>56</v>
      </c>
      <c r="D20" s="116">
        <v>57</v>
      </c>
      <c r="E20" s="116">
        <f>D20+1</f>
        <v>58</v>
      </c>
      <c r="F20" s="116">
        <f t="shared" si="14"/>
        <v>59</v>
      </c>
      <c r="G20" s="116">
        <f>F20+1.5</f>
        <v>60.5</v>
      </c>
      <c r="H20" s="116">
        <f>G20+1.5</f>
        <v>62</v>
      </c>
      <c r="I20" s="123"/>
      <c r="J20" s="115" t="s">
        <v>195</v>
      </c>
      <c r="K20" s="121"/>
      <c r="L20" s="121"/>
      <c r="M20" s="141" t="s">
        <v>164</v>
      </c>
      <c r="N20" s="141" t="s">
        <v>164</v>
      </c>
      <c r="O20" s="121" t="s">
        <v>170</v>
      </c>
      <c r="P20" s="121"/>
      <c r="Q20" s="121"/>
    </row>
    <row r="21" ht="29.1" customHeight="1" spans="1:17">
      <c r="A21" s="115" t="s">
        <v>196</v>
      </c>
      <c r="B21" s="116">
        <f t="shared" si="10"/>
        <v>35.5</v>
      </c>
      <c r="C21" s="116">
        <f t="shared" si="11"/>
        <v>36</v>
      </c>
      <c r="D21" s="116">
        <v>36.5</v>
      </c>
      <c r="E21" s="116">
        <f t="shared" ref="E21:G21" si="15">D21+0.5</f>
        <v>37</v>
      </c>
      <c r="F21" s="116">
        <f t="shared" si="15"/>
        <v>37.5</v>
      </c>
      <c r="G21" s="116">
        <f t="shared" si="15"/>
        <v>38</v>
      </c>
      <c r="H21" s="116">
        <f t="shared" ref="H21:H24" si="16">G21</f>
        <v>38</v>
      </c>
      <c r="I21" s="123"/>
      <c r="J21" s="115" t="s">
        <v>196</v>
      </c>
      <c r="K21" s="121"/>
      <c r="L21" s="121"/>
      <c r="M21" s="141" t="s">
        <v>164</v>
      </c>
      <c r="N21" s="141" t="s">
        <v>164</v>
      </c>
      <c r="O21" s="121" t="s">
        <v>165</v>
      </c>
      <c r="P21" s="121"/>
      <c r="Q21" s="121"/>
    </row>
    <row r="22" ht="29.1" customHeight="1" spans="1:17">
      <c r="A22" s="115" t="s">
        <v>197</v>
      </c>
      <c r="B22" s="116">
        <f t="shared" si="10"/>
        <v>26</v>
      </c>
      <c r="C22" s="116">
        <f t="shared" si="11"/>
        <v>26.5</v>
      </c>
      <c r="D22" s="116">
        <v>27</v>
      </c>
      <c r="E22" s="116">
        <f>D22+0.5</f>
        <v>27.5</v>
      </c>
      <c r="F22" s="116">
        <f>E22+0.5</f>
        <v>28</v>
      </c>
      <c r="G22" s="116">
        <f>F22+0.75</f>
        <v>28.75</v>
      </c>
      <c r="H22" s="116">
        <f t="shared" si="16"/>
        <v>28.75</v>
      </c>
      <c r="I22" s="123"/>
      <c r="J22" s="115" t="s">
        <v>197</v>
      </c>
      <c r="K22" s="121"/>
      <c r="L22" s="121"/>
      <c r="M22" s="121" t="s">
        <v>165</v>
      </c>
      <c r="N22" s="121" t="s">
        <v>161</v>
      </c>
      <c r="O22" s="141" t="s">
        <v>164</v>
      </c>
      <c r="P22" s="141"/>
      <c r="Q22" s="121"/>
    </row>
    <row r="23" ht="29.1" customHeight="1" spans="1:17">
      <c r="A23" s="119" t="s">
        <v>198</v>
      </c>
      <c r="B23" s="116">
        <f>C23</f>
        <v>16.5</v>
      </c>
      <c r="C23" s="116">
        <f t="shared" si="13"/>
        <v>16.5</v>
      </c>
      <c r="D23" s="116">
        <v>17.5</v>
      </c>
      <c r="E23" s="116">
        <f>D23</f>
        <v>17.5</v>
      </c>
      <c r="F23" s="116">
        <f>E23+1.5</f>
        <v>19</v>
      </c>
      <c r="G23" s="116">
        <f>F23</f>
        <v>19</v>
      </c>
      <c r="H23" s="116">
        <f t="shared" si="16"/>
        <v>19</v>
      </c>
      <c r="I23" s="123"/>
      <c r="J23" s="119" t="s">
        <v>198</v>
      </c>
      <c r="K23" s="121"/>
      <c r="L23" s="121"/>
      <c r="M23" s="121"/>
      <c r="N23" s="121"/>
      <c r="O23" s="121"/>
      <c r="P23" s="121"/>
      <c r="Q23" s="121"/>
    </row>
    <row r="24" ht="29.1" customHeight="1" spans="1:17">
      <c r="A24" s="115" t="s">
        <v>199</v>
      </c>
      <c r="B24" s="116">
        <f>C24</f>
        <v>16</v>
      </c>
      <c r="C24" s="116">
        <f>D24-0.5</f>
        <v>16</v>
      </c>
      <c r="D24" s="116">
        <v>16.5</v>
      </c>
      <c r="E24" s="116">
        <f>D24</f>
        <v>16.5</v>
      </c>
      <c r="F24" s="116">
        <f t="shared" si="14"/>
        <v>17.5</v>
      </c>
      <c r="G24" s="116">
        <f>F24</f>
        <v>17.5</v>
      </c>
      <c r="H24" s="116">
        <f t="shared" si="16"/>
        <v>17.5</v>
      </c>
      <c r="I24" s="123"/>
      <c r="J24" s="115" t="s">
        <v>199</v>
      </c>
      <c r="K24" s="125"/>
      <c r="L24" s="121"/>
      <c r="M24" s="125"/>
      <c r="N24" s="125"/>
      <c r="O24" s="125"/>
      <c r="P24" s="125"/>
      <c r="Q24" s="125"/>
    </row>
    <row r="25" ht="14.25" spans="1:17">
      <c r="A25" s="128" t="s">
        <v>200</v>
      </c>
      <c r="D25" s="129"/>
      <c r="E25" s="129"/>
      <c r="F25" s="129"/>
      <c r="G25" s="129"/>
      <c r="H25" s="129"/>
      <c r="I25" s="129"/>
      <c r="J25" s="129"/>
      <c r="K25" s="144"/>
      <c r="L25" s="144"/>
      <c r="M25" s="144"/>
      <c r="N25" s="144"/>
      <c r="O25" s="144"/>
      <c r="P25" s="144"/>
      <c r="Q25" s="144"/>
    </row>
    <row r="26" ht="14.25" spans="1:16">
      <c r="A26" s="100" t="s">
        <v>201</v>
      </c>
      <c r="B26" s="129"/>
      <c r="C26" s="129"/>
      <c r="D26" s="129"/>
      <c r="E26" s="129"/>
      <c r="F26" s="129"/>
      <c r="G26" s="129"/>
      <c r="H26" s="129"/>
      <c r="I26" s="129"/>
      <c r="J26" s="128" t="s">
        <v>202</v>
      </c>
      <c r="K26" s="145"/>
      <c r="L26" s="145" t="s">
        <v>203</v>
      </c>
      <c r="M26" s="145"/>
      <c r="N26" s="145" t="s">
        <v>204</v>
      </c>
      <c r="O26" s="145"/>
      <c r="P26" s="145"/>
    </row>
    <row r="27" customHeight="1" spans="1:1">
      <c r="A27" s="129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I2" sqref="I2:K2"/>
    </sheetView>
  </sheetViews>
  <sheetFormatPr defaultColWidth="10" defaultRowHeight="16.5" customHeight="1"/>
  <cols>
    <col min="1" max="1" width="10.875" style="231" customWidth="1"/>
    <col min="2" max="16384" width="10" style="231"/>
  </cols>
  <sheetData>
    <row r="1" ht="22.5" customHeight="1" spans="1:11">
      <c r="A1" s="232" t="s">
        <v>205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ht="17.25" customHeight="1" spans="1:11">
      <c r="A2" s="233" t="s">
        <v>53</v>
      </c>
      <c r="B2" s="234"/>
      <c r="C2" s="234"/>
      <c r="D2" s="235" t="s">
        <v>55</v>
      </c>
      <c r="E2" s="235"/>
      <c r="F2" s="234"/>
      <c r="G2" s="234"/>
      <c r="H2" s="236" t="s">
        <v>57</v>
      </c>
      <c r="I2" s="315" t="s">
        <v>58</v>
      </c>
      <c r="J2" s="315"/>
      <c r="K2" s="316"/>
    </row>
    <row r="3" customHeight="1" spans="1:11">
      <c r="A3" s="237" t="s">
        <v>59</v>
      </c>
      <c r="B3" s="238"/>
      <c r="C3" s="239"/>
      <c r="D3" s="240" t="s">
        <v>60</v>
      </c>
      <c r="E3" s="241"/>
      <c r="F3" s="241"/>
      <c r="G3" s="242"/>
      <c r="H3" s="240" t="s">
        <v>61</v>
      </c>
      <c r="I3" s="241"/>
      <c r="J3" s="241"/>
      <c r="K3" s="242"/>
    </row>
    <row r="4" customHeight="1" spans="1:11">
      <c r="A4" s="243" t="s">
        <v>62</v>
      </c>
      <c r="B4" s="244" t="s">
        <v>63</v>
      </c>
      <c r="C4" s="245"/>
      <c r="D4" s="243" t="s">
        <v>64</v>
      </c>
      <c r="E4" s="246"/>
      <c r="F4" s="247">
        <v>44875</v>
      </c>
      <c r="G4" s="248"/>
      <c r="H4" s="243" t="s">
        <v>206</v>
      </c>
      <c r="I4" s="246"/>
      <c r="J4" s="244" t="s">
        <v>66</v>
      </c>
      <c r="K4" s="245" t="s">
        <v>67</v>
      </c>
    </row>
    <row r="5" customHeight="1" spans="1:11">
      <c r="A5" s="249" t="s">
        <v>68</v>
      </c>
      <c r="B5" s="244" t="s">
        <v>69</v>
      </c>
      <c r="C5" s="245"/>
      <c r="D5" s="243" t="s">
        <v>70</v>
      </c>
      <c r="E5" s="246"/>
      <c r="F5" s="247">
        <v>44854</v>
      </c>
      <c r="G5" s="248"/>
      <c r="H5" s="243" t="s">
        <v>207</v>
      </c>
      <c r="I5" s="246"/>
      <c r="J5" s="244" t="s">
        <v>66</v>
      </c>
      <c r="K5" s="245" t="s">
        <v>67</v>
      </c>
    </row>
    <row r="6" customHeight="1" spans="1:11">
      <c r="A6" s="243" t="s">
        <v>72</v>
      </c>
      <c r="B6" s="250">
        <v>2</v>
      </c>
      <c r="C6" s="251">
        <v>7</v>
      </c>
      <c r="D6" s="249" t="s">
        <v>73</v>
      </c>
      <c r="E6" s="252"/>
      <c r="F6" s="253">
        <v>44870</v>
      </c>
      <c r="G6" s="254"/>
      <c r="H6" s="255" t="s">
        <v>208</v>
      </c>
      <c r="I6" s="292"/>
      <c r="J6" s="292"/>
      <c r="K6" s="317"/>
    </row>
    <row r="7" customHeight="1" spans="1:11">
      <c r="A7" s="243" t="s">
        <v>75</v>
      </c>
      <c r="B7" s="256">
        <v>2630</v>
      </c>
      <c r="C7" s="257"/>
      <c r="D7" s="249" t="s">
        <v>76</v>
      </c>
      <c r="E7" s="258"/>
      <c r="F7" s="253">
        <v>44873</v>
      </c>
      <c r="G7" s="254"/>
      <c r="H7" s="259"/>
      <c r="I7" s="244"/>
      <c r="J7" s="244"/>
      <c r="K7" s="245"/>
    </row>
    <row r="8" customHeight="1" spans="1:11">
      <c r="A8" s="260" t="s">
        <v>78</v>
      </c>
      <c r="B8" s="261"/>
      <c r="C8" s="262"/>
      <c r="D8" s="263" t="s">
        <v>79</v>
      </c>
      <c r="E8" s="264"/>
      <c r="F8" s="265">
        <v>44874</v>
      </c>
      <c r="G8" s="266"/>
      <c r="H8" s="263"/>
      <c r="I8" s="264"/>
      <c r="J8" s="264"/>
      <c r="K8" s="318"/>
    </row>
    <row r="9" customHeight="1" spans="1:11">
      <c r="A9" s="267" t="s">
        <v>209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customHeight="1" spans="1:11">
      <c r="A10" s="268" t="s">
        <v>83</v>
      </c>
      <c r="B10" s="269" t="s">
        <v>84</v>
      </c>
      <c r="C10" s="270" t="s">
        <v>85</v>
      </c>
      <c r="D10" s="271"/>
      <c r="E10" s="272" t="s">
        <v>88</v>
      </c>
      <c r="F10" s="269" t="s">
        <v>84</v>
      </c>
      <c r="G10" s="270" t="s">
        <v>85</v>
      </c>
      <c r="H10" s="269"/>
      <c r="I10" s="272" t="s">
        <v>86</v>
      </c>
      <c r="J10" s="269" t="s">
        <v>84</v>
      </c>
      <c r="K10" s="319" t="s">
        <v>85</v>
      </c>
    </row>
    <row r="11" customHeight="1" spans="1:11">
      <c r="A11" s="249" t="s">
        <v>89</v>
      </c>
      <c r="B11" s="273" t="s">
        <v>84</v>
      </c>
      <c r="C11" s="244" t="s">
        <v>85</v>
      </c>
      <c r="D11" s="258"/>
      <c r="E11" s="252" t="s">
        <v>91</v>
      </c>
      <c r="F11" s="273" t="s">
        <v>84</v>
      </c>
      <c r="G11" s="244" t="s">
        <v>85</v>
      </c>
      <c r="H11" s="273"/>
      <c r="I11" s="252" t="s">
        <v>96</v>
      </c>
      <c r="J11" s="273" t="s">
        <v>84</v>
      </c>
      <c r="K11" s="245" t="s">
        <v>85</v>
      </c>
    </row>
    <row r="12" customHeight="1" spans="1:11">
      <c r="A12" s="263" t="s">
        <v>200</v>
      </c>
      <c r="B12" s="264"/>
      <c r="C12" s="264"/>
      <c r="D12" s="264"/>
      <c r="E12" s="264"/>
      <c r="F12" s="264"/>
      <c r="G12" s="264"/>
      <c r="H12" s="264"/>
      <c r="I12" s="264"/>
      <c r="J12" s="264"/>
      <c r="K12" s="318"/>
    </row>
    <row r="13" customHeight="1" spans="1:11">
      <c r="A13" s="274" t="s">
        <v>210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</row>
    <row r="14" customHeight="1" spans="1:11">
      <c r="A14" s="275" t="s">
        <v>211</v>
      </c>
      <c r="B14" s="276"/>
      <c r="C14" s="276"/>
      <c r="D14" s="276"/>
      <c r="E14" s="276"/>
      <c r="F14" s="276"/>
      <c r="G14" s="276"/>
      <c r="H14" s="276"/>
      <c r="I14" s="320"/>
      <c r="J14" s="320"/>
      <c r="K14" s="321"/>
    </row>
    <row r="15" customHeight="1" spans="1:11">
      <c r="A15" s="277" t="s">
        <v>212</v>
      </c>
      <c r="B15" s="278"/>
      <c r="C15" s="278"/>
      <c r="D15" s="279"/>
      <c r="E15" s="280"/>
      <c r="F15" s="278"/>
      <c r="G15" s="278"/>
      <c r="H15" s="279"/>
      <c r="I15" s="322"/>
      <c r="J15" s="323"/>
      <c r="K15" s="324"/>
    </row>
    <row r="16" customHeight="1" spans="1:11">
      <c r="A16" s="281"/>
      <c r="B16" s="282"/>
      <c r="C16" s="282"/>
      <c r="D16" s="283"/>
      <c r="E16" s="284"/>
      <c r="F16" s="282"/>
      <c r="G16" s="282"/>
      <c r="H16" s="283"/>
      <c r="I16" s="325"/>
      <c r="J16" s="326"/>
      <c r="K16" s="327"/>
    </row>
    <row r="17" customHeight="1" spans="1:11">
      <c r="A17" s="274" t="s">
        <v>213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</row>
    <row r="18" customHeight="1" spans="1:11">
      <c r="A18" s="275"/>
      <c r="B18" s="276"/>
      <c r="C18" s="276"/>
      <c r="D18" s="276"/>
      <c r="E18" s="276"/>
      <c r="F18" s="276"/>
      <c r="G18" s="276"/>
      <c r="H18" s="276"/>
      <c r="I18" s="320"/>
      <c r="J18" s="320"/>
      <c r="K18" s="321"/>
    </row>
    <row r="19" customHeight="1" spans="1:11">
      <c r="A19" s="277"/>
      <c r="B19" s="278"/>
      <c r="C19" s="278"/>
      <c r="D19" s="279"/>
      <c r="E19" s="280"/>
      <c r="F19" s="278"/>
      <c r="G19" s="278"/>
      <c r="H19" s="279"/>
      <c r="I19" s="322"/>
      <c r="J19" s="323"/>
      <c r="K19" s="324"/>
    </row>
    <row r="20" customHeight="1" spans="1:11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328"/>
    </row>
    <row r="21" customHeight="1" spans="1:11">
      <c r="A21" s="287" t="s">
        <v>124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7"/>
    </row>
    <row r="22" customHeight="1" spans="1:11">
      <c r="A22" s="153" t="s">
        <v>125</v>
      </c>
      <c r="B22" s="188"/>
      <c r="C22" s="188"/>
      <c r="D22" s="188"/>
      <c r="E22" s="188"/>
      <c r="F22" s="188"/>
      <c r="G22" s="188"/>
      <c r="H22" s="188"/>
      <c r="I22" s="188"/>
      <c r="J22" s="188"/>
      <c r="K22" s="220"/>
    </row>
    <row r="23" customHeight="1" spans="1:11">
      <c r="A23" s="165" t="s">
        <v>126</v>
      </c>
      <c r="B23" s="167"/>
      <c r="C23" s="244" t="s">
        <v>66</v>
      </c>
      <c r="D23" s="244" t="s">
        <v>67</v>
      </c>
      <c r="E23" s="164"/>
      <c r="F23" s="164"/>
      <c r="G23" s="164"/>
      <c r="H23" s="164"/>
      <c r="I23" s="164"/>
      <c r="J23" s="164"/>
      <c r="K23" s="214"/>
    </row>
    <row r="24" customHeight="1" spans="1:11">
      <c r="A24" s="288" t="s">
        <v>214</v>
      </c>
      <c r="B24" s="289"/>
      <c r="C24" s="289"/>
      <c r="D24" s="289"/>
      <c r="E24" s="289"/>
      <c r="F24" s="289"/>
      <c r="G24" s="289"/>
      <c r="H24" s="289"/>
      <c r="I24" s="289"/>
      <c r="J24" s="289"/>
      <c r="K24" s="329"/>
    </row>
    <row r="25" customHeight="1" spans="1:11">
      <c r="A25" s="290"/>
      <c r="B25" s="291"/>
      <c r="C25" s="291"/>
      <c r="D25" s="291"/>
      <c r="E25" s="291"/>
      <c r="F25" s="291"/>
      <c r="G25" s="291"/>
      <c r="H25" s="291"/>
      <c r="I25" s="291"/>
      <c r="J25" s="291"/>
      <c r="K25" s="330"/>
    </row>
    <row r="26" customHeight="1" spans="1:11">
      <c r="A26" s="267" t="s">
        <v>134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</row>
    <row r="27" customHeight="1" spans="1:11">
      <c r="A27" s="237" t="s">
        <v>135</v>
      </c>
      <c r="B27" s="270" t="s">
        <v>94</v>
      </c>
      <c r="C27" s="270" t="s">
        <v>95</v>
      </c>
      <c r="D27" s="270" t="s">
        <v>87</v>
      </c>
      <c r="E27" s="238" t="s">
        <v>136</v>
      </c>
      <c r="F27" s="270" t="s">
        <v>94</v>
      </c>
      <c r="G27" s="270" t="s">
        <v>95</v>
      </c>
      <c r="H27" s="270" t="s">
        <v>87</v>
      </c>
      <c r="I27" s="238" t="s">
        <v>137</v>
      </c>
      <c r="J27" s="270" t="s">
        <v>94</v>
      </c>
      <c r="K27" s="319" t="s">
        <v>95</v>
      </c>
    </row>
    <row r="28" customHeight="1" spans="1:11">
      <c r="A28" s="255" t="s">
        <v>86</v>
      </c>
      <c r="B28" s="244" t="s">
        <v>94</v>
      </c>
      <c r="C28" s="244" t="s">
        <v>95</v>
      </c>
      <c r="D28" s="244" t="s">
        <v>87</v>
      </c>
      <c r="E28" s="292" t="s">
        <v>93</v>
      </c>
      <c r="F28" s="244" t="s">
        <v>94</v>
      </c>
      <c r="G28" s="244" t="s">
        <v>95</v>
      </c>
      <c r="H28" s="244" t="s">
        <v>87</v>
      </c>
      <c r="I28" s="292" t="s">
        <v>104</v>
      </c>
      <c r="J28" s="244" t="s">
        <v>94</v>
      </c>
      <c r="K28" s="245" t="s">
        <v>95</v>
      </c>
    </row>
    <row r="29" customHeight="1" spans="1:11">
      <c r="A29" s="243" t="s">
        <v>97</v>
      </c>
      <c r="B29" s="293"/>
      <c r="C29" s="293"/>
      <c r="D29" s="293"/>
      <c r="E29" s="293"/>
      <c r="F29" s="293"/>
      <c r="G29" s="293"/>
      <c r="H29" s="293"/>
      <c r="I29" s="293"/>
      <c r="J29" s="293"/>
      <c r="K29" s="331"/>
    </row>
    <row r="30" customHeight="1" spans="1:11">
      <c r="A30" s="294"/>
      <c r="B30" s="295"/>
      <c r="C30" s="295"/>
      <c r="D30" s="295"/>
      <c r="E30" s="295"/>
      <c r="F30" s="295"/>
      <c r="G30" s="295"/>
      <c r="H30" s="295"/>
      <c r="I30" s="295"/>
      <c r="J30" s="295"/>
      <c r="K30" s="332"/>
    </row>
    <row r="31" customHeight="1" spans="1:11">
      <c r="A31" s="296" t="s">
        <v>215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6"/>
    </row>
    <row r="32" ht="17.25" customHeight="1" spans="1:11">
      <c r="A32" s="297" t="s">
        <v>216</v>
      </c>
      <c r="B32" s="298"/>
      <c r="C32" s="298"/>
      <c r="D32" s="298"/>
      <c r="E32" s="298"/>
      <c r="F32" s="298"/>
      <c r="G32" s="298"/>
      <c r="H32" s="298"/>
      <c r="I32" s="298"/>
      <c r="J32" s="298"/>
      <c r="K32" s="333"/>
    </row>
    <row r="33" ht="17.25" customHeight="1" spans="1:11">
      <c r="A33" s="299" t="s">
        <v>217</v>
      </c>
      <c r="B33" s="300"/>
      <c r="C33" s="300"/>
      <c r="D33" s="300"/>
      <c r="E33" s="300"/>
      <c r="F33" s="300"/>
      <c r="G33" s="300"/>
      <c r="H33" s="300"/>
      <c r="I33" s="300"/>
      <c r="J33" s="300"/>
      <c r="K33" s="334"/>
    </row>
    <row r="34" ht="17.25" customHeight="1" spans="1:11">
      <c r="A34" s="299"/>
      <c r="B34" s="300"/>
      <c r="C34" s="300"/>
      <c r="D34" s="300"/>
      <c r="E34" s="300"/>
      <c r="F34" s="300"/>
      <c r="G34" s="300"/>
      <c r="H34" s="300"/>
      <c r="I34" s="300"/>
      <c r="J34" s="300"/>
      <c r="K34" s="334"/>
    </row>
    <row r="35" ht="17.25" customHeight="1" spans="1:11">
      <c r="A35" s="299"/>
      <c r="B35" s="300"/>
      <c r="C35" s="300"/>
      <c r="D35" s="300"/>
      <c r="E35" s="300"/>
      <c r="F35" s="300"/>
      <c r="G35" s="300"/>
      <c r="H35" s="300"/>
      <c r="I35" s="300"/>
      <c r="J35" s="300"/>
      <c r="K35" s="334"/>
    </row>
    <row r="36" ht="17.25" customHeight="1" spans="1:11">
      <c r="A36" s="299"/>
      <c r="B36" s="300"/>
      <c r="C36" s="300"/>
      <c r="D36" s="300"/>
      <c r="E36" s="300"/>
      <c r="F36" s="300"/>
      <c r="G36" s="300"/>
      <c r="H36" s="300"/>
      <c r="I36" s="300"/>
      <c r="J36" s="300"/>
      <c r="K36" s="334"/>
    </row>
    <row r="37" ht="17.25" customHeight="1" spans="1:11">
      <c r="A37" s="299"/>
      <c r="B37" s="300"/>
      <c r="C37" s="300"/>
      <c r="D37" s="300"/>
      <c r="E37" s="300"/>
      <c r="F37" s="300"/>
      <c r="G37" s="300"/>
      <c r="H37" s="300"/>
      <c r="I37" s="300"/>
      <c r="J37" s="300"/>
      <c r="K37" s="334"/>
    </row>
    <row r="38" ht="17.25" customHeight="1" spans="1:11">
      <c r="A38" s="299"/>
      <c r="B38" s="300"/>
      <c r="C38" s="300"/>
      <c r="D38" s="300"/>
      <c r="E38" s="300"/>
      <c r="F38" s="300"/>
      <c r="G38" s="300"/>
      <c r="H38" s="300"/>
      <c r="I38" s="300"/>
      <c r="J38" s="300"/>
      <c r="K38" s="334"/>
    </row>
    <row r="39" ht="17.25" customHeight="1" spans="1:11">
      <c r="A39" s="299"/>
      <c r="B39" s="300"/>
      <c r="C39" s="300"/>
      <c r="D39" s="300"/>
      <c r="E39" s="300"/>
      <c r="F39" s="300"/>
      <c r="G39" s="300"/>
      <c r="H39" s="300"/>
      <c r="I39" s="300"/>
      <c r="J39" s="300"/>
      <c r="K39" s="334"/>
    </row>
    <row r="40" ht="17.25" customHeight="1" spans="1:11">
      <c r="A40" s="299"/>
      <c r="B40" s="300"/>
      <c r="C40" s="300"/>
      <c r="D40" s="300"/>
      <c r="E40" s="300"/>
      <c r="F40" s="300"/>
      <c r="G40" s="300"/>
      <c r="H40" s="300"/>
      <c r="I40" s="300"/>
      <c r="J40" s="300"/>
      <c r="K40" s="334"/>
    </row>
    <row r="41" ht="17.25" customHeight="1" spans="1:11">
      <c r="A41" s="299"/>
      <c r="B41" s="300"/>
      <c r="C41" s="300"/>
      <c r="D41" s="300"/>
      <c r="E41" s="300"/>
      <c r="F41" s="300"/>
      <c r="G41" s="300"/>
      <c r="H41" s="300"/>
      <c r="I41" s="300"/>
      <c r="J41" s="300"/>
      <c r="K41" s="334"/>
    </row>
    <row r="42" ht="17.25" customHeight="1" spans="1:11">
      <c r="A42" s="299"/>
      <c r="B42" s="300"/>
      <c r="C42" s="300"/>
      <c r="D42" s="300"/>
      <c r="E42" s="300"/>
      <c r="F42" s="300"/>
      <c r="G42" s="300"/>
      <c r="H42" s="300"/>
      <c r="I42" s="300"/>
      <c r="J42" s="300"/>
      <c r="K42" s="334"/>
    </row>
    <row r="43" ht="17.25" customHeight="1" spans="1:11">
      <c r="A43" s="294" t="s">
        <v>133</v>
      </c>
      <c r="B43" s="295"/>
      <c r="C43" s="295"/>
      <c r="D43" s="295"/>
      <c r="E43" s="295"/>
      <c r="F43" s="295"/>
      <c r="G43" s="295"/>
      <c r="H43" s="295"/>
      <c r="I43" s="295"/>
      <c r="J43" s="295"/>
      <c r="K43" s="332"/>
    </row>
    <row r="44" customHeight="1" spans="1:11">
      <c r="A44" s="296" t="s">
        <v>218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</row>
    <row r="45" ht="18" customHeight="1" spans="1:11">
      <c r="A45" s="301" t="s">
        <v>200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35"/>
    </row>
    <row r="46" ht="18" customHeight="1" spans="1:11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35"/>
    </row>
    <row r="47" ht="18" customHeight="1" spans="1:11">
      <c r="A47" s="290"/>
      <c r="B47" s="291"/>
      <c r="C47" s="291"/>
      <c r="D47" s="291"/>
      <c r="E47" s="291"/>
      <c r="F47" s="291"/>
      <c r="G47" s="291"/>
      <c r="H47" s="291"/>
      <c r="I47" s="291"/>
      <c r="J47" s="291"/>
      <c r="K47" s="330"/>
    </row>
    <row r="48" ht="21" customHeight="1" spans="1:11">
      <c r="A48" s="303" t="s">
        <v>139</v>
      </c>
      <c r="B48" s="304" t="s">
        <v>140</v>
      </c>
      <c r="C48" s="304"/>
      <c r="D48" s="305" t="s">
        <v>141</v>
      </c>
      <c r="E48" s="306" t="s">
        <v>142</v>
      </c>
      <c r="F48" s="305" t="s">
        <v>143</v>
      </c>
      <c r="G48" s="307"/>
      <c r="H48" s="308" t="s">
        <v>144</v>
      </c>
      <c r="I48" s="308"/>
      <c r="J48" s="304"/>
      <c r="K48" s="336"/>
    </row>
    <row r="49" customHeight="1" spans="1:11">
      <c r="A49" s="309" t="s">
        <v>145</v>
      </c>
      <c r="B49" s="310"/>
      <c r="C49" s="310"/>
      <c r="D49" s="310"/>
      <c r="E49" s="310"/>
      <c r="F49" s="310"/>
      <c r="G49" s="310"/>
      <c r="H49" s="310"/>
      <c r="I49" s="310"/>
      <c r="J49" s="310"/>
      <c r="K49" s="337"/>
    </row>
    <row r="50" customHeight="1" spans="1:11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38"/>
    </row>
    <row r="51" customHeight="1" spans="1:11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39"/>
    </row>
    <row r="52" ht="21" customHeight="1" spans="1:11">
      <c r="A52" s="303" t="s">
        <v>139</v>
      </c>
      <c r="B52" s="304" t="s">
        <v>140</v>
      </c>
      <c r="C52" s="304"/>
      <c r="D52" s="305" t="s">
        <v>141</v>
      </c>
      <c r="E52" s="305"/>
      <c r="F52" s="305" t="s">
        <v>143</v>
      </c>
      <c r="G52" s="305"/>
      <c r="H52" s="308" t="s">
        <v>144</v>
      </c>
      <c r="I52" s="308"/>
      <c r="J52" s="340"/>
      <c r="K52" s="341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workbookViewId="0">
      <selection activeCell="A2" sqref="A2:H24"/>
    </sheetView>
  </sheetViews>
  <sheetFormatPr defaultColWidth="9" defaultRowHeight="26.1" customHeight="1"/>
  <cols>
    <col min="1" max="1" width="17.125" style="100" customWidth="1"/>
    <col min="2" max="7" width="9.375" style="100" customWidth="1"/>
    <col min="8" max="8" width="9.68333333333333" style="100" customWidth="1"/>
    <col min="9" max="9" width="1.86666666666667" style="100" customWidth="1"/>
    <col min="10" max="10" width="20.3083333333333" style="100" customWidth="1"/>
    <col min="11" max="11" width="19.0583333333333" style="101" customWidth="1"/>
    <col min="12" max="12" width="20" style="101" customWidth="1"/>
    <col min="13" max="13" width="17.9666666666667" style="101" customWidth="1"/>
    <col min="14" max="14" width="15.775" style="101" customWidth="1"/>
    <col min="15" max="15" width="16.4" style="101" customWidth="1"/>
    <col min="16" max="16" width="16.0916666666667" style="101" customWidth="1"/>
    <col min="17" max="17" width="16.375" style="101" customWidth="1"/>
    <col min="18" max="16384" width="9" style="100"/>
  </cols>
  <sheetData>
    <row r="1" s="100" customFormat="1" ht="30" customHeight="1" spans="1:17">
      <c r="A1" s="102" t="s">
        <v>147</v>
      </c>
      <c r="B1" s="103"/>
      <c r="C1" s="103"/>
      <c r="D1" s="103"/>
      <c r="E1" s="103"/>
      <c r="F1" s="103"/>
      <c r="G1" s="103"/>
      <c r="H1" s="103"/>
      <c r="I1" s="103"/>
      <c r="J1" s="103"/>
      <c r="K1" s="130"/>
      <c r="L1" s="130"/>
      <c r="M1" s="130"/>
      <c r="N1" s="130"/>
      <c r="O1" s="130"/>
      <c r="P1" s="130"/>
      <c r="Q1" s="130"/>
    </row>
    <row r="2" s="100" customFormat="1" ht="29.1" customHeight="1" spans="1:17">
      <c r="A2" s="104" t="s">
        <v>62</v>
      </c>
      <c r="B2" s="105" t="s">
        <v>63</v>
      </c>
      <c r="C2" s="105"/>
      <c r="D2" s="106" t="s">
        <v>68</v>
      </c>
      <c r="E2" s="105" t="s">
        <v>69</v>
      </c>
      <c r="F2" s="105"/>
      <c r="G2" s="105"/>
      <c r="H2" s="107"/>
      <c r="I2" s="107"/>
      <c r="J2" s="131" t="s">
        <v>57</v>
      </c>
      <c r="K2" s="132" t="s">
        <v>219</v>
      </c>
      <c r="L2" s="132"/>
      <c r="M2" s="132"/>
      <c r="N2" s="132"/>
      <c r="O2" s="133"/>
      <c r="P2" s="133"/>
      <c r="Q2" s="146"/>
    </row>
    <row r="3" s="100" customFormat="1" ht="29.1" customHeight="1" spans="1:17">
      <c r="A3" s="108" t="s">
        <v>149</v>
      </c>
      <c r="B3" s="109" t="s">
        <v>150</v>
      </c>
      <c r="C3" s="110"/>
      <c r="D3" s="110"/>
      <c r="E3" s="110"/>
      <c r="F3" s="110"/>
      <c r="G3" s="110"/>
      <c r="H3" s="111"/>
      <c r="I3" s="123"/>
      <c r="J3" s="134" t="s">
        <v>151</v>
      </c>
      <c r="K3" s="135"/>
      <c r="L3" s="135"/>
      <c r="M3" s="135"/>
      <c r="N3" s="135"/>
      <c r="O3" s="136"/>
      <c r="P3" s="136"/>
      <c r="Q3" s="147"/>
    </row>
    <row r="4" s="100" customFormat="1" ht="29.1" customHeight="1" spans="1:17">
      <c r="A4" s="112"/>
      <c r="B4" s="113" t="s">
        <v>111</v>
      </c>
      <c r="C4" s="113" t="s">
        <v>112</v>
      </c>
      <c r="D4" s="113" t="s">
        <v>113</v>
      </c>
      <c r="E4" s="113" t="s">
        <v>114</v>
      </c>
      <c r="F4" s="113" t="s">
        <v>115</v>
      </c>
      <c r="G4" s="113" t="s">
        <v>116</v>
      </c>
      <c r="H4" s="113" t="s">
        <v>117</v>
      </c>
      <c r="I4" s="123"/>
      <c r="J4" s="137"/>
      <c r="K4" s="138" t="s">
        <v>111</v>
      </c>
      <c r="L4" s="138" t="s">
        <v>112</v>
      </c>
      <c r="M4" s="139" t="s">
        <v>113</v>
      </c>
      <c r="N4" s="138" t="s">
        <v>114</v>
      </c>
      <c r="O4" s="138" t="s">
        <v>115</v>
      </c>
      <c r="P4" s="138" t="s">
        <v>116</v>
      </c>
      <c r="Q4" s="125" t="s">
        <v>152</v>
      </c>
    </row>
    <row r="5" s="100" customFormat="1" ht="29.1" customHeight="1" spans="1:17">
      <c r="A5" s="114"/>
      <c r="B5" s="113" t="s">
        <v>153</v>
      </c>
      <c r="C5" s="113" t="s">
        <v>154</v>
      </c>
      <c r="D5" s="113" t="s">
        <v>155</v>
      </c>
      <c r="E5" s="113" t="s">
        <v>156</v>
      </c>
      <c r="F5" s="113" t="s">
        <v>157</v>
      </c>
      <c r="G5" s="113" t="s">
        <v>158</v>
      </c>
      <c r="H5" s="113" t="s">
        <v>159</v>
      </c>
      <c r="I5" s="123"/>
      <c r="J5" s="137"/>
      <c r="K5" s="140" t="s">
        <v>153</v>
      </c>
      <c r="L5" s="140" t="s">
        <v>154</v>
      </c>
      <c r="M5" s="140" t="s">
        <v>155</v>
      </c>
      <c r="N5" s="140" t="s">
        <v>156</v>
      </c>
      <c r="O5" s="140" t="s">
        <v>157</v>
      </c>
      <c r="P5" s="140" t="s">
        <v>158</v>
      </c>
      <c r="Q5" s="140" t="s">
        <v>159</v>
      </c>
    </row>
    <row r="6" s="100" customFormat="1" ht="29.1" customHeight="1" spans="1:17">
      <c r="A6" s="115" t="s">
        <v>160</v>
      </c>
      <c r="B6" s="116">
        <f t="shared" ref="B6:B8" si="0">C6-1</f>
        <v>73</v>
      </c>
      <c r="C6" s="116">
        <f t="shared" ref="C6:C8" si="1">D6-2</f>
        <v>74</v>
      </c>
      <c r="D6" s="116">
        <v>76</v>
      </c>
      <c r="E6" s="116">
        <f t="shared" ref="E6:E8" si="2">D6+2</f>
        <v>78</v>
      </c>
      <c r="F6" s="116">
        <f t="shared" ref="F6:F8" si="3">E6+2</f>
        <v>80</v>
      </c>
      <c r="G6" s="116">
        <f t="shared" ref="G6:G8" si="4">F6+1</f>
        <v>81</v>
      </c>
      <c r="H6" s="116">
        <f t="shared" ref="H6:H8" si="5">G6+1</f>
        <v>82</v>
      </c>
      <c r="I6" s="123"/>
      <c r="J6" s="115" t="s">
        <v>160</v>
      </c>
      <c r="K6" s="141" t="s">
        <v>164</v>
      </c>
      <c r="L6" s="141" t="s">
        <v>170</v>
      </c>
      <c r="M6" s="141" t="s">
        <v>161</v>
      </c>
      <c r="N6" s="142">
        <f>-0.5-1</f>
        <v>-1.5</v>
      </c>
      <c r="O6" s="141" t="s">
        <v>161</v>
      </c>
      <c r="P6" s="141" t="s">
        <v>162</v>
      </c>
      <c r="Q6" s="141"/>
    </row>
    <row r="7" s="100" customFormat="1" ht="29.1" customHeight="1" spans="1:17">
      <c r="A7" s="115" t="s">
        <v>163</v>
      </c>
      <c r="B7" s="116">
        <f t="shared" si="0"/>
        <v>72</v>
      </c>
      <c r="C7" s="116">
        <f t="shared" si="1"/>
        <v>73</v>
      </c>
      <c r="D7" s="116">
        <v>75</v>
      </c>
      <c r="E7" s="116">
        <f t="shared" si="2"/>
        <v>77</v>
      </c>
      <c r="F7" s="116">
        <f t="shared" si="3"/>
        <v>79</v>
      </c>
      <c r="G7" s="116">
        <f t="shared" si="4"/>
        <v>80</v>
      </c>
      <c r="H7" s="116">
        <f t="shared" si="5"/>
        <v>81</v>
      </c>
      <c r="I7" s="123"/>
      <c r="J7" s="115" t="s">
        <v>163</v>
      </c>
      <c r="K7" s="143" t="s">
        <v>175</v>
      </c>
      <c r="L7" s="141" t="s">
        <v>164</v>
      </c>
      <c r="M7" s="141" t="s">
        <v>164</v>
      </c>
      <c r="N7" s="142" t="s">
        <v>165</v>
      </c>
      <c r="O7" s="141" t="s">
        <v>164</v>
      </c>
      <c r="P7" s="141" t="s">
        <v>164</v>
      </c>
      <c r="Q7" s="141"/>
    </row>
    <row r="8" s="100" customFormat="1" ht="29.1" customHeight="1" spans="1:17">
      <c r="A8" s="115" t="s">
        <v>166</v>
      </c>
      <c r="B8" s="117">
        <f t="shared" si="0"/>
        <v>65.5</v>
      </c>
      <c r="C8" s="117">
        <f t="shared" si="1"/>
        <v>66.5</v>
      </c>
      <c r="D8" s="117">
        <v>68.5</v>
      </c>
      <c r="E8" s="117">
        <f t="shared" si="2"/>
        <v>70.5</v>
      </c>
      <c r="F8" s="117">
        <f t="shared" si="3"/>
        <v>72.5</v>
      </c>
      <c r="G8" s="117">
        <f t="shared" si="4"/>
        <v>73.5</v>
      </c>
      <c r="H8" s="117">
        <f t="shared" si="5"/>
        <v>74.5</v>
      </c>
      <c r="I8" s="123"/>
      <c r="J8" s="115" t="s">
        <v>166</v>
      </c>
      <c r="K8" s="143" t="s">
        <v>178</v>
      </c>
      <c r="L8" s="141" t="s">
        <v>164</v>
      </c>
      <c r="M8" s="121" t="s">
        <v>167</v>
      </c>
      <c r="N8" s="143" t="s">
        <v>168</v>
      </c>
      <c r="O8" s="121" t="s">
        <v>167</v>
      </c>
      <c r="P8" s="121" t="s">
        <v>167</v>
      </c>
      <c r="Q8" s="121"/>
    </row>
    <row r="9" s="100" customFormat="1" ht="29.1" customHeight="1" spans="1:17">
      <c r="A9" s="115" t="s">
        <v>169</v>
      </c>
      <c r="B9" s="116">
        <f t="shared" ref="B9:B11" si="6">C9-4</f>
        <v>116</v>
      </c>
      <c r="C9" s="116">
        <f t="shared" ref="C9:C11" si="7">D9-4</f>
        <v>120</v>
      </c>
      <c r="D9" s="116">
        <v>124</v>
      </c>
      <c r="E9" s="116">
        <f t="shared" ref="E9:E11" si="8">D9+4</f>
        <v>128</v>
      </c>
      <c r="F9" s="116">
        <f>E9+4</f>
        <v>132</v>
      </c>
      <c r="G9" s="116">
        <f t="shared" ref="G9:G11" si="9">F9+6</f>
        <v>138</v>
      </c>
      <c r="H9" s="116">
        <f>G9+6</f>
        <v>144</v>
      </c>
      <c r="I9" s="123"/>
      <c r="J9" s="115" t="s">
        <v>169</v>
      </c>
      <c r="K9" s="141" t="s">
        <v>164</v>
      </c>
      <c r="L9" s="141" t="s">
        <v>170</v>
      </c>
      <c r="M9" s="121" t="s">
        <v>170</v>
      </c>
      <c r="N9" s="141" t="s">
        <v>164</v>
      </c>
      <c r="O9" s="121" t="s">
        <v>170</v>
      </c>
      <c r="P9" s="141" t="s">
        <v>170</v>
      </c>
      <c r="Q9" s="141"/>
    </row>
    <row r="10" s="100" customFormat="1" ht="29.1" customHeight="1" spans="1:17">
      <c r="A10" s="115" t="s">
        <v>171</v>
      </c>
      <c r="B10" s="116">
        <f t="shared" si="6"/>
        <v>112</v>
      </c>
      <c r="C10" s="116">
        <f t="shared" si="7"/>
        <v>116</v>
      </c>
      <c r="D10" s="116">
        <v>120</v>
      </c>
      <c r="E10" s="116">
        <f t="shared" si="8"/>
        <v>124</v>
      </c>
      <c r="F10" s="116">
        <f>E10+5</f>
        <v>129</v>
      </c>
      <c r="G10" s="116">
        <f t="shared" si="9"/>
        <v>135</v>
      </c>
      <c r="H10" s="116">
        <f>G10+7</f>
        <v>142</v>
      </c>
      <c r="I10" s="123"/>
      <c r="J10" s="115" t="s">
        <v>171</v>
      </c>
      <c r="K10" s="141" t="s">
        <v>170</v>
      </c>
      <c r="L10" s="141" t="s">
        <v>164</v>
      </c>
      <c r="M10" s="141" t="s">
        <v>172</v>
      </c>
      <c r="N10" s="143" t="s">
        <v>168</v>
      </c>
      <c r="O10" s="141" t="s">
        <v>172</v>
      </c>
      <c r="P10" s="121" t="s">
        <v>172</v>
      </c>
      <c r="Q10" s="121"/>
    </row>
    <row r="11" s="100" customFormat="1" ht="29.1" customHeight="1" spans="1:17">
      <c r="A11" s="115" t="s">
        <v>173</v>
      </c>
      <c r="B11" s="116">
        <f t="shared" si="6"/>
        <v>112</v>
      </c>
      <c r="C11" s="116">
        <f t="shared" si="7"/>
        <v>116</v>
      </c>
      <c r="D11" s="116">
        <v>120</v>
      </c>
      <c r="E11" s="116">
        <f t="shared" si="8"/>
        <v>124</v>
      </c>
      <c r="F11" s="116">
        <f>E11+5</f>
        <v>129</v>
      </c>
      <c r="G11" s="116">
        <f t="shared" si="9"/>
        <v>135</v>
      </c>
      <c r="H11" s="116">
        <f>G11+7</f>
        <v>142</v>
      </c>
      <c r="I11" s="123"/>
      <c r="J11" s="115" t="s">
        <v>173</v>
      </c>
      <c r="K11" s="141" t="s">
        <v>164</v>
      </c>
      <c r="L11" s="141" t="s">
        <v>170</v>
      </c>
      <c r="M11" s="121" t="s">
        <v>174</v>
      </c>
      <c r="N11" s="143" t="s">
        <v>175</v>
      </c>
      <c r="O11" s="121" t="s">
        <v>174</v>
      </c>
      <c r="P11" s="121" t="s">
        <v>176</v>
      </c>
      <c r="Q11" s="121"/>
    </row>
    <row r="12" s="100" customFormat="1" ht="29.1" customHeight="1" spans="1:17">
      <c r="A12" s="115" t="s">
        <v>177</v>
      </c>
      <c r="B12" s="116">
        <f>C12-1.2</f>
        <v>48.6</v>
      </c>
      <c r="C12" s="116">
        <f>D12-1.2</f>
        <v>49.8</v>
      </c>
      <c r="D12" s="116">
        <v>51</v>
      </c>
      <c r="E12" s="116">
        <f>D12+1.2</f>
        <v>52.2</v>
      </c>
      <c r="F12" s="116">
        <f>E12+1.2</f>
        <v>53.4</v>
      </c>
      <c r="G12" s="116">
        <f>F12+1.4</f>
        <v>54.8</v>
      </c>
      <c r="H12" s="116">
        <f>G12+1.4</f>
        <v>56.2</v>
      </c>
      <c r="I12" s="123"/>
      <c r="J12" s="115" t="s">
        <v>177</v>
      </c>
      <c r="K12" s="141" t="s">
        <v>170</v>
      </c>
      <c r="L12" s="141" t="s">
        <v>164</v>
      </c>
      <c r="M12" s="121" t="s">
        <v>162</v>
      </c>
      <c r="N12" s="143" t="s">
        <v>178</v>
      </c>
      <c r="O12" s="121" t="s">
        <v>162</v>
      </c>
      <c r="P12" s="121" t="s">
        <v>174</v>
      </c>
      <c r="Q12" s="121"/>
    </row>
    <row r="13" s="100" customFormat="1" ht="29.1" customHeight="1" spans="1:17">
      <c r="A13" s="115" t="s">
        <v>179</v>
      </c>
      <c r="B13" s="116">
        <f>C13-0.6</f>
        <v>63.2</v>
      </c>
      <c r="C13" s="116">
        <f>D13-1.2</f>
        <v>63.8</v>
      </c>
      <c r="D13" s="116">
        <v>65</v>
      </c>
      <c r="E13" s="116">
        <f>D13+1.2</f>
        <v>66.2</v>
      </c>
      <c r="F13" s="116">
        <f>E13+1.2</f>
        <v>67.4</v>
      </c>
      <c r="G13" s="116">
        <f>F13+0.6</f>
        <v>68</v>
      </c>
      <c r="H13" s="116">
        <f>G13+0.6</f>
        <v>68.6</v>
      </c>
      <c r="I13" s="123"/>
      <c r="J13" s="115" t="s">
        <v>179</v>
      </c>
      <c r="K13" s="141" t="s">
        <v>164</v>
      </c>
      <c r="L13" s="141" t="s">
        <v>170</v>
      </c>
      <c r="M13" s="141" t="s">
        <v>164</v>
      </c>
      <c r="N13" s="143" t="s">
        <v>180</v>
      </c>
      <c r="O13" s="141" t="s">
        <v>164</v>
      </c>
      <c r="P13" s="121" t="s">
        <v>181</v>
      </c>
      <c r="Q13" s="121"/>
    </row>
    <row r="14" s="100" customFormat="1" ht="29.1" customHeight="1" spans="1:17">
      <c r="A14" s="115" t="s">
        <v>182</v>
      </c>
      <c r="B14" s="116">
        <f>C14-1.2</f>
        <v>-3</v>
      </c>
      <c r="C14" s="116">
        <f>D14-1.8</f>
        <v>-1.8</v>
      </c>
      <c r="D14" s="116"/>
      <c r="E14" s="116">
        <f>D14+1.8</f>
        <v>1.8</v>
      </c>
      <c r="F14" s="116">
        <f>E14+1.8</f>
        <v>3.6</v>
      </c>
      <c r="G14" s="116">
        <f>F14+1.3</f>
        <v>4.9</v>
      </c>
      <c r="H14" s="116">
        <f>G14+1.3</f>
        <v>6.2</v>
      </c>
      <c r="I14" s="123"/>
      <c r="J14" s="115" t="s">
        <v>182</v>
      </c>
      <c r="K14" s="141" t="s">
        <v>164</v>
      </c>
      <c r="L14" s="143" t="s">
        <v>168</v>
      </c>
      <c r="M14" s="121" t="s">
        <v>183</v>
      </c>
      <c r="N14" s="143" t="s">
        <v>184</v>
      </c>
      <c r="O14" s="121" t="s">
        <v>183</v>
      </c>
      <c r="P14" s="121" t="s">
        <v>185</v>
      </c>
      <c r="Q14" s="121"/>
    </row>
    <row r="15" s="100" customFormat="1" ht="29.1" customHeight="1" spans="1:17">
      <c r="A15" s="118" t="s">
        <v>186</v>
      </c>
      <c r="B15" s="116">
        <f>C15-0.8</f>
        <v>24.4</v>
      </c>
      <c r="C15" s="116">
        <f>D15-0.8</f>
        <v>25.2</v>
      </c>
      <c r="D15" s="116">
        <v>26</v>
      </c>
      <c r="E15" s="116">
        <f>D15+0.8</f>
        <v>26.8</v>
      </c>
      <c r="F15" s="116">
        <f>E15+0.8</f>
        <v>27.6</v>
      </c>
      <c r="G15" s="116">
        <f>F15+1.3</f>
        <v>28.9</v>
      </c>
      <c r="H15" s="116">
        <f>G15+1.3</f>
        <v>30.2</v>
      </c>
      <c r="I15" s="123"/>
      <c r="J15" s="118" t="s">
        <v>186</v>
      </c>
      <c r="K15" s="141" t="s">
        <v>164</v>
      </c>
      <c r="L15" s="141" t="s">
        <v>170</v>
      </c>
      <c r="M15" s="141" t="s">
        <v>164</v>
      </c>
      <c r="N15" s="141" t="s">
        <v>164</v>
      </c>
      <c r="O15" s="141" t="s">
        <v>164</v>
      </c>
      <c r="P15" s="121" t="s">
        <v>187</v>
      </c>
      <c r="Q15" s="121"/>
    </row>
    <row r="16" s="100" customFormat="1" ht="29.1" customHeight="1" spans="1:17">
      <c r="A16" s="115" t="s">
        <v>188</v>
      </c>
      <c r="B16" s="116">
        <f>C16-0.7</f>
        <v>20.6</v>
      </c>
      <c r="C16" s="116">
        <f>D16-0.7</f>
        <v>21.3</v>
      </c>
      <c r="D16" s="116">
        <v>22</v>
      </c>
      <c r="E16" s="116">
        <f>D16+0.7</f>
        <v>22.7</v>
      </c>
      <c r="F16" s="116">
        <f>E16+0.7</f>
        <v>23.4</v>
      </c>
      <c r="G16" s="116">
        <f>F16+1</f>
        <v>24.4</v>
      </c>
      <c r="H16" s="116">
        <f>G16+1</f>
        <v>25.4</v>
      </c>
      <c r="I16" s="123"/>
      <c r="J16" s="115" t="s">
        <v>188</v>
      </c>
      <c r="K16" s="141" t="s">
        <v>164</v>
      </c>
      <c r="L16" s="141" t="s">
        <v>170</v>
      </c>
      <c r="M16" s="141" t="s">
        <v>164</v>
      </c>
      <c r="N16" s="141" t="s">
        <v>164</v>
      </c>
      <c r="O16" s="141" t="s">
        <v>164</v>
      </c>
      <c r="P16" s="141" t="s">
        <v>164</v>
      </c>
      <c r="Q16" s="121"/>
    </row>
    <row r="17" s="100" customFormat="1" ht="29.1" customHeight="1" spans="1:17">
      <c r="A17" s="115" t="s">
        <v>189</v>
      </c>
      <c r="B17" s="116">
        <f t="shared" ref="B17:B22" si="10">C17-0.5</f>
        <v>13.5</v>
      </c>
      <c r="C17" s="116">
        <f t="shared" ref="C17:C22" si="11">D17-0.5</f>
        <v>14</v>
      </c>
      <c r="D17" s="116">
        <v>14.5</v>
      </c>
      <c r="E17" s="116">
        <f>D17+0.5</f>
        <v>15</v>
      </c>
      <c r="F17" s="116">
        <f>E17+0.5</f>
        <v>15.5</v>
      </c>
      <c r="G17" s="116">
        <f>F17+0.7</f>
        <v>16.2</v>
      </c>
      <c r="H17" s="116">
        <f>G17+0.7</f>
        <v>16.9</v>
      </c>
      <c r="I17" s="123"/>
      <c r="J17" s="115" t="s">
        <v>189</v>
      </c>
      <c r="K17" s="121" t="s">
        <v>190</v>
      </c>
      <c r="L17" s="141" t="s">
        <v>164</v>
      </c>
      <c r="M17" s="121" t="s">
        <v>190</v>
      </c>
      <c r="N17" s="143" t="s">
        <v>176</v>
      </c>
      <c r="O17" s="121" t="s">
        <v>190</v>
      </c>
      <c r="P17" s="121" t="s">
        <v>165</v>
      </c>
      <c r="Q17" s="121"/>
    </row>
    <row r="18" s="100" customFormat="1" ht="29.1" customHeight="1" spans="1:17">
      <c r="A18" s="115" t="s">
        <v>191</v>
      </c>
      <c r="B18" s="116">
        <f>C18</f>
        <v>10.5</v>
      </c>
      <c r="C18" s="116">
        <f>D18</f>
        <v>10.5</v>
      </c>
      <c r="D18" s="116">
        <v>10.5</v>
      </c>
      <c r="E18" s="116">
        <f t="shared" ref="E18:H18" si="12">D18</f>
        <v>10.5</v>
      </c>
      <c r="F18" s="116">
        <f t="shared" si="12"/>
        <v>10.5</v>
      </c>
      <c r="G18" s="116">
        <f t="shared" si="12"/>
        <v>10.5</v>
      </c>
      <c r="H18" s="116">
        <f t="shared" si="12"/>
        <v>10.5</v>
      </c>
      <c r="I18" s="123"/>
      <c r="J18" s="115" t="s">
        <v>191</v>
      </c>
      <c r="K18" s="121" t="s">
        <v>161</v>
      </c>
      <c r="L18" s="121" t="s">
        <v>161</v>
      </c>
      <c r="M18" s="121" t="s">
        <v>161</v>
      </c>
      <c r="N18" s="143" t="s">
        <v>192</v>
      </c>
      <c r="O18" s="121" t="s">
        <v>161</v>
      </c>
      <c r="P18" s="121" t="s">
        <v>193</v>
      </c>
      <c r="Q18" s="121"/>
    </row>
    <row r="19" s="100" customFormat="1" ht="29.1" customHeight="1" spans="1:17">
      <c r="A19" s="115" t="s">
        <v>194</v>
      </c>
      <c r="B19" s="116">
        <f>C19-1</f>
        <v>57</v>
      </c>
      <c r="C19" s="116">
        <f t="shared" ref="C19:C23" si="13">D19-1</f>
        <v>58</v>
      </c>
      <c r="D19" s="116">
        <v>59</v>
      </c>
      <c r="E19" s="116">
        <f>D19+1</f>
        <v>60</v>
      </c>
      <c r="F19" s="116">
        <f t="shared" ref="F19:F24" si="14">E19+1</f>
        <v>61</v>
      </c>
      <c r="G19" s="116">
        <f>F19+1.5</f>
        <v>62.5</v>
      </c>
      <c r="H19" s="116">
        <f>G19+1.5</f>
        <v>64</v>
      </c>
      <c r="I19" s="123"/>
      <c r="J19" s="115" t="s">
        <v>194</v>
      </c>
      <c r="K19" s="141" t="s">
        <v>170</v>
      </c>
      <c r="L19" s="141" t="s">
        <v>164</v>
      </c>
      <c r="M19" s="141" t="s">
        <v>164</v>
      </c>
      <c r="N19" s="141" t="s">
        <v>164</v>
      </c>
      <c r="O19" s="141" t="s">
        <v>164</v>
      </c>
      <c r="P19" s="121" t="s">
        <v>187</v>
      </c>
      <c r="Q19" s="121"/>
    </row>
    <row r="20" s="100" customFormat="1" ht="29.1" customHeight="1" spans="1:17">
      <c r="A20" s="115" t="s">
        <v>195</v>
      </c>
      <c r="B20" s="116">
        <f>C20-1</f>
        <v>55</v>
      </c>
      <c r="C20" s="116">
        <f t="shared" si="13"/>
        <v>56</v>
      </c>
      <c r="D20" s="116">
        <v>57</v>
      </c>
      <c r="E20" s="116">
        <f>D20+1</f>
        <v>58</v>
      </c>
      <c r="F20" s="116">
        <f t="shared" si="14"/>
        <v>59</v>
      </c>
      <c r="G20" s="116">
        <f>F20+1.5</f>
        <v>60.5</v>
      </c>
      <c r="H20" s="116">
        <f>G20+1.5</f>
        <v>62</v>
      </c>
      <c r="I20" s="123"/>
      <c r="J20" s="115" t="s">
        <v>195</v>
      </c>
      <c r="K20" s="141" t="s">
        <v>164</v>
      </c>
      <c r="L20" s="141" t="s">
        <v>170</v>
      </c>
      <c r="M20" s="121" t="s">
        <v>187</v>
      </c>
      <c r="N20" s="143" t="s">
        <v>184</v>
      </c>
      <c r="O20" s="121" t="s">
        <v>183</v>
      </c>
      <c r="P20" s="121" t="s">
        <v>187</v>
      </c>
      <c r="Q20" s="121"/>
    </row>
    <row r="21" s="100" customFormat="1" ht="29.1" customHeight="1" spans="1:17">
      <c r="A21" s="115" t="s">
        <v>196</v>
      </c>
      <c r="B21" s="116">
        <f t="shared" si="10"/>
        <v>35.5</v>
      </c>
      <c r="C21" s="116">
        <f t="shared" si="11"/>
        <v>36</v>
      </c>
      <c r="D21" s="116">
        <v>36.5</v>
      </c>
      <c r="E21" s="116">
        <f t="shared" ref="E21:G21" si="15">D21+0.5</f>
        <v>37</v>
      </c>
      <c r="F21" s="116">
        <f t="shared" si="15"/>
        <v>37.5</v>
      </c>
      <c r="G21" s="116">
        <f t="shared" si="15"/>
        <v>38</v>
      </c>
      <c r="H21" s="116">
        <f t="shared" ref="H21:H24" si="16">G21</f>
        <v>38</v>
      </c>
      <c r="I21" s="123"/>
      <c r="J21" s="115" t="s">
        <v>196</v>
      </c>
      <c r="K21" s="121" t="s">
        <v>161</v>
      </c>
      <c r="L21" s="141" t="s">
        <v>164</v>
      </c>
      <c r="M21" s="141" t="s">
        <v>164</v>
      </c>
      <c r="N21" s="141" t="s">
        <v>164</v>
      </c>
      <c r="O21" s="141" t="s">
        <v>164</v>
      </c>
      <c r="P21" s="121" t="s">
        <v>165</v>
      </c>
      <c r="Q21" s="121"/>
    </row>
    <row r="22" s="100" customFormat="1" ht="29.1" customHeight="1" spans="1:17">
      <c r="A22" s="115" t="s">
        <v>197</v>
      </c>
      <c r="B22" s="116">
        <f t="shared" si="10"/>
        <v>26</v>
      </c>
      <c r="C22" s="116">
        <f t="shared" si="11"/>
        <v>26.5</v>
      </c>
      <c r="D22" s="116">
        <v>27</v>
      </c>
      <c r="E22" s="116">
        <f>D22+0.5</f>
        <v>27.5</v>
      </c>
      <c r="F22" s="116">
        <f>E22+0.5</f>
        <v>28</v>
      </c>
      <c r="G22" s="116">
        <f>F22+0.75</f>
        <v>28.75</v>
      </c>
      <c r="H22" s="116">
        <f t="shared" si="16"/>
        <v>28.75</v>
      </c>
      <c r="I22" s="123"/>
      <c r="J22" s="115" t="s">
        <v>197</v>
      </c>
      <c r="K22" s="141" t="s">
        <v>164</v>
      </c>
      <c r="L22" s="121" t="s">
        <v>161</v>
      </c>
      <c r="M22" s="121" t="s">
        <v>187</v>
      </c>
      <c r="N22" s="121" t="s">
        <v>165</v>
      </c>
      <c r="O22" s="121" t="s">
        <v>165</v>
      </c>
      <c r="P22" s="141" t="s">
        <v>164</v>
      </c>
      <c r="Q22" s="121"/>
    </row>
    <row r="23" s="100" customFormat="1" ht="29.1" customHeight="1" spans="1:17">
      <c r="A23" s="119" t="s">
        <v>198</v>
      </c>
      <c r="B23" s="116">
        <f>C23</f>
        <v>16.5</v>
      </c>
      <c r="C23" s="116">
        <f t="shared" si="13"/>
        <v>16.5</v>
      </c>
      <c r="D23" s="116">
        <v>17.5</v>
      </c>
      <c r="E23" s="116">
        <f>D23</f>
        <v>17.5</v>
      </c>
      <c r="F23" s="116">
        <f>E23+1.5</f>
        <v>19</v>
      </c>
      <c r="G23" s="116">
        <f>F23</f>
        <v>19</v>
      </c>
      <c r="H23" s="116">
        <f t="shared" si="16"/>
        <v>19</v>
      </c>
      <c r="I23" s="123"/>
      <c r="J23" s="119" t="s">
        <v>198</v>
      </c>
      <c r="K23" s="121" t="s">
        <v>161</v>
      </c>
      <c r="L23" s="141" t="s">
        <v>164</v>
      </c>
      <c r="M23" s="141" t="s">
        <v>164</v>
      </c>
      <c r="N23" s="141" t="s">
        <v>164</v>
      </c>
      <c r="O23" s="141" t="s">
        <v>164</v>
      </c>
      <c r="P23" s="121" t="s">
        <v>187</v>
      </c>
      <c r="Q23" s="121"/>
    </row>
    <row r="24" s="100" customFormat="1" ht="29.1" customHeight="1" spans="1:17">
      <c r="A24" s="115" t="s">
        <v>199</v>
      </c>
      <c r="B24" s="116">
        <f>C24</f>
        <v>16</v>
      </c>
      <c r="C24" s="116">
        <f>D24-0.5</f>
        <v>16</v>
      </c>
      <c r="D24" s="116">
        <v>16.5</v>
      </c>
      <c r="E24" s="116">
        <f>D24</f>
        <v>16.5</v>
      </c>
      <c r="F24" s="116">
        <f t="shared" si="14"/>
        <v>17.5</v>
      </c>
      <c r="G24" s="116">
        <f>F24</f>
        <v>17.5</v>
      </c>
      <c r="H24" s="116">
        <f t="shared" si="16"/>
        <v>17.5</v>
      </c>
      <c r="I24" s="123"/>
      <c r="J24" s="115" t="s">
        <v>199</v>
      </c>
      <c r="K24" s="121"/>
      <c r="L24" s="121"/>
      <c r="M24" s="121"/>
      <c r="N24" s="121"/>
      <c r="O24" s="121"/>
      <c r="P24" s="121"/>
      <c r="Q24" s="121"/>
    </row>
    <row r="25" s="100" customFormat="1" ht="29.1" customHeight="1" spans="1:17">
      <c r="A25" s="124"/>
      <c r="B25" s="125"/>
      <c r="C25" s="126"/>
      <c r="D25" s="126"/>
      <c r="E25" s="127"/>
      <c r="F25" s="127"/>
      <c r="G25" s="125"/>
      <c r="H25" s="123"/>
      <c r="I25" s="123"/>
      <c r="J25" s="125"/>
      <c r="K25" s="125"/>
      <c r="L25" s="121"/>
      <c r="M25" s="125"/>
      <c r="N25" s="125"/>
      <c r="O25" s="125"/>
      <c r="P25" s="125"/>
      <c r="Q25" s="125"/>
    </row>
    <row r="26" s="100" customFormat="1" ht="14.25" spans="1:17">
      <c r="A26" s="128" t="s">
        <v>200</v>
      </c>
      <c r="D26" s="129"/>
      <c r="E26" s="129"/>
      <c r="F26" s="129"/>
      <c r="G26" s="129"/>
      <c r="H26" s="129"/>
      <c r="I26" s="129"/>
      <c r="J26" s="129"/>
      <c r="K26" s="144"/>
      <c r="L26" s="144"/>
      <c r="M26" s="144"/>
      <c r="N26" s="144"/>
      <c r="O26" s="144"/>
      <c r="P26" s="144"/>
      <c r="Q26" s="144"/>
    </row>
    <row r="27" s="100" customFormat="1" ht="14.25" spans="1:17">
      <c r="A27" s="100" t="s">
        <v>201</v>
      </c>
      <c r="B27" s="129"/>
      <c r="C27" s="129"/>
      <c r="D27" s="129"/>
      <c r="E27" s="129"/>
      <c r="F27" s="129"/>
      <c r="G27" s="129"/>
      <c r="H27" s="129"/>
      <c r="I27" s="129"/>
      <c r="J27" s="128" t="s">
        <v>202</v>
      </c>
      <c r="K27" s="145"/>
      <c r="L27" s="145" t="s">
        <v>203</v>
      </c>
      <c r="M27" s="145"/>
      <c r="N27" s="145" t="s">
        <v>204</v>
      </c>
      <c r="O27" s="145"/>
      <c r="P27" s="145"/>
      <c r="Q27" s="101"/>
    </row>
    <row r="28" s="100" customFormat="1" customHeight="1" spans="1:17">
      <c r="A28" s="129"/>
      <c r="K28" s="101"/>
      <c r="L28" s="101"/>
      <c r="M28" s="101"/>
      <c r="N28" s="101"/>
      <c r="O28" s="101"/>
      <c r="P28" s="101"/>
      <c r="Q28" s="101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N22" sqref="N22"/>
    </sheetView>
  </sheetViews>
  <sheetFormatPr defaultColWidth="10.125" defaultRowHeight="14.25"/>
  <cols>
    <col min="1" max="1" width="9.625" style="151" customWidth="1"/>
    <col min="2" max="2" width="11.125" style="151" customWidth="1"/>
    <col min="3" max="3" width="9.125" style="151" customWidth="1"/>
    <col min="4" max="4" width="9.5" style="151" customWidth="1"/>
    <col min="5" max="5" width="9.125" style="151" customWidth="1"/>
    <col min="6" max="6" width="10.375" style="151" customWidth="1"/>
    <col min="7" max="7" width="9.5" style="151" customWidth="1"/>
    <col min="8" max="8" width="9.125" style="151" customWidth="1"/>
    <col min="9" max="9" width="8.125" style="151" customWidth="1"/>
    <col min="10" max="10" width="10.5" style="151" customWidth="1"/>
    <col min="11" max="11" width="12.125" style="151" customWidth="1"/>
    <col min="12" max="16384" width="10.125" style="151"/>
  </cols>
  <sheetData>
    <row r="1" ht="26.25" spans="1:11">
      <c r="A1" s="152" t="s">
        <v>220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>
      <c r="A2" s="153" t="s">
        <v>53</v>
      </c>
      <c r="B2" s="154" t="s">
        <v>54</v>
      </c>
      <c r="C2" s="154"/>
      <c r="D2" s="155" t="s">
        <v>62</v>
      </c>
      <c r="E2" s="156"/>
      <c r="F2" s="157" t="s">
        <v>221</v>
      </c>
      <c r="G2" s="158" t="s">
        <v>69</v>
      </c>
      <c r="H2" s="158"/>
      <c r="I2" s="188" t="s">
        <v>57</v>
      </c>
      <c r="J2" s="158" t="s">
        <v>58</v>
      </c>
      <c r="K2" s="213"/>
    </row>
    <row r="3" ht="24" customHeight="1" spans="1:11">
      <c r="A3" s="159" t="s">
        <v>75</v>
      </c>
      <c r="B3" s="160">
        <v>2630</v>
      </c>
      <c r="C3" s="160"/>
      <c r="D3" s="161" t="s">
        <v>222</v>
      </c>
      <c r="E3" s="162" t="s">
        <v>223</v>
      </c>
      <c r="F3" s="163"/>
      <c r="G3" s="163"/>
      <c r="H3" s="164" t="s">
        <v>224</v>
      </c>
      <c r="I3" s="164"/>
      <c r="J3" s="164"/>
      <c r="K3" s="214"/>
    </row>
    <row r="4" spans="1:11">
      <c r="A4" s="165" t="s">
        <v>72</v>
      </c>
      <c r="B4" s="166">
        <v>2</v>
      </c>
      <c r="C4" s="166">
        <v>7</v>
      </c>
      <c r="D4" s="167" t="s">
        <v>225</v>
      </c>
      <c r="E4" s="168" t="s">
        <v>226</v>
      </c>
      <c r="F4" s="168"/>
      <c r="G4" s="168"/>
      <c r="H4" s="167" t="s">
        <v>227</v>
      </c>
      <c r="I4" s="167"/>
      <c r="J4" s="181" t="s">
        <v>66</v>
      </c>
      <c r="K4" s="215" t="s">
        <v>67</v>
      </c>
    </row>
    <row r="5" spans="1:11">
      <c r="A5" s="165" t="s">
        <v>228</v>
      </c>
      <c r="B5" s="160">
        <v>1</v>
      </c>
      <c r="C5" s="160"/>
      <c r="D5" s="161" t="s">
        <v>229</v>
      </c>
      <c r="E5" s="161" t="s">
        <v>230</v>
      </c>
      <c r="F5" s="161" t="s">
        <v>231</v>
      </c>
      <c r="G5" s="161" t="s">
        <v>232</v>
      </c>
      <c r="H5" s="167" t="s">
        <v>233</v>
      </c>
      <c r="I5" s="167"/>
      <c r="J5" s="181" t="s">
        <v>66</v>
      </c>
      <c r="K5" s="215" t="s">
        <v>67</v>
      </c>
    </row>
    <row r="6" spans="1:11">
      <c r="A6" s="169" t="s">
        <v>234</v>
      </c>
      <c r="B6" s="170">
        <v>125</v>
      </c>
      <c r="C6" s="170"/>
      <c r="D6" s="171" t="s">
        <v>235</v>
      </c>
      <c r="E6" s="172">
        <v>2618</v>
      </c>
      <c r="F6" s="173"/>
      <c r="G6" s="171"/>
      <c r="H6" s="174" t="s">
        <v>236</v>
      </c>
      <c r="I6" s="174"/>
      <c r="J6" s="173" t="s">
        <v>66</v>
      </c>
      <c r="K6" s="216" t="s">
        <v>67</v>
      </c>
    </row>
    <row r="7" ht="15" spans="1:11">
      <c r="A7" s="175"/>
      <c r="B7" s="176"/>
      <c r="C7" s="176"/>
      <c r="D7" s="175"/>
      <c r="E7" s="176"/>
      <c r="F7" s="177"/>
      <c r="G7" s="175"/>
      <c r="H7" s="177"/>
      <c r="I7" s="176"/>
      <c r="J7" s="176"/>
      <c r="K7" s="176"/>
    </row>
    <row r="8" spans="1:11">
      <c r="A8" s="178" t="s">
        <v>237</v>
      </c>
      <c r="B8" s="157" t="s">
        <v>238</v>
      </c>
      <c r="C8" s="157" t="s">
        <v>239</v>
      </c>
      <c r="D8" s="157" t="s">
        <v>240</v>
      </c>
      <c r="E8" s="157" t="s">
        <v>241</v>
      </c>
      <c r="F8" s="157" t="s">
        <v>242</v>
      </c>
      <c r="G8" s="179" t="s">
        <v>78</v>
      </c>
      <c r="H8" s="180"/>
      <c r="I8" s="180"/>
      <c r="J8" s="180"/>
      <c r="K8" s="217"/>
    </row>
    <row r="9" spans="1:11">
      <c r="A9" s="165" t="s">
        <v>243</v>
      </c>
      <c r="B9" s="167"/>
      <c r="C9" s="181" t="s">
        <v>66</v>
      </c>
      <c r="D9" s="181" t="s">
        <v>67</v>
      </c>
      <c r="E9" s="161" t="s">
        <v>244</v>
      </c>
      <c r="F9" s="182" t="s">
        <v>245</v>
      </c>
      <c r="G9" s="183"/>
      <c r="H9" s="184"/>
      <c r="I9" s="184"/>
      <c r="J9" s="184"/>
      <c r="K9" s="218"/>
    </row>
    <row r="10" spans="1:11">
      <c r="A10" s="165" t="s">
        <v>246</v>
      </c>
      <c r="B10" s="167"/>
      <c r="C10" s="181" t="s">
        <v>66</v>
      </c>
      <c r="D10" s="181" t="s">
        <v>67</v>
      </c>
      <c r="E10" s="161" t="s">
        <v>247</v>
      </c>
      <c r="F10" s="182" t="s">
        <v>248</v>
      </c>
      <c r="G10" s="183" t="s">
        <v>249</v>
      </c>
      <c r="H10" s="184"/>
      <c r="I10" s="184"/>
      <c r="J10" s="184"/>
      <c r="K10" s="218"/>
    </row>
    <row r="11" spans="1:11">
      <c r="A11" s="185" t="s">
        <v>209</v>
      </c>
      <c r="B11" s="186"/>
      <c r="C11" s="186"/>
      <c r="D11" s="186"/>
      <c r="E11" s="186"/>
      <c r="F11" s="186"/>
      <c r="G11" s="186"/>
      <c r="H11" s="186"/>
      <c r="I11" s="186"/>
      <c r="J11" s="186"/>
      <c r="K11" s="219"/>
    </row>
    <row r="12" spans="1:11">
      <c r="A12" s="159" t="s">
        <v>88</v>
      </c>
      <c r="B12" s="181" t="s">
        <v>84</v>
      </c>
      <c r="C12" s="181" t="s">
        <v>85</v>
      </c>
      <c r="D12" s="182"/>
      <c r="E12" s="161" t="s">
        <v>86</v>
      </c>
      <c r="F12" s="181" t="s">
        <v>84</v>
      </c>
      <c r="G12" s="181" t="s">
        <v>85</v>
      </c>
      <c r="H12" s="181"/>
      <c r="I12" s="161" t="s">
        <v>250</v>
      </c>
      <c r="J12" s="181" t="s">
        <v>84</v>
      </c>
      <c r="K12" s="215" t="s">
        <v>85</v>
      </c>
    </row>
    <row r="13" spans="1:11">
      <c r="A13" s="159" t="s">
        <v>91</v>
      </c>
      <c r="B13" s="181" t="s">
        <v>84</v>
      </c>
      <c r="C13" s="181" t="s">
        <v>85</v>
      </c>
      <c r="D13" s="182"/>
      <c r="E13" s="161" t="s">
        <v>96</v>
      </c>
      <c r="F13" s="181" t="s">
        <v>84</v>
      </c>
      <c r="G13" s="181" t="s">
        <v>85</v>
      </c>
      <c r="H13" s="181"/>
      <c r="I13" s="161" t="s">
        <v>251</v>
      </c>
      <c r="J13" s="181" t="s">
        <v>84</v>
      </c>
      <c r="K13" s="215" t="s">
        <v>85</v>
      </c>
    </row>
    <row r="14" ht="15" spans="1:11">
      <c r="A14" s="169" t="s">
        <v>252</v>
      </c>
      <c r="B14" s="173" t="s">
        <v>84</v>
      </c>
      <c r="C14" s="173" t="s">
        <v>85</v>
      </c>
      <c r="D14" s="172"/>
      <c r="E14" s="171" t="s">
        <v>253</v>
      </c>
      <c r="F14" s="173" t="s">
        <v>84</v>
      </c>
      <c r="G14" s="173" t="s">
        <v>85</v>
      </c>
      <c r="H14" s="173"/>
      <c r="I14" s="171" t="s">
        <v>254</v>
      </c>
      <c r="J14" s="173" t="s">
        <v>84</v>
      </c>
      <c r="K14" s="216" t="s">
        <v>85</v>
      </c>
    </row>
    <row r="15" ht="15" spans="1:11">
      <c r="A15" s="175"/>
      <c r="B15" s="187"/>
      <c r="C15" s="187"/>
      <c r="D15" s="176"/>
      <c r="E15" s="175"/>
      <c r="F15" s="187"/>
      <c r="G15" s="187"/>
      <c r="H15" s="187"/>
      <c r="I15" s="175"/>
      <c r="J15" s="187"/>
      <c r="K15" s="187"/>
    </row>
    <row r="16" s="149" customFormat="1" spans="1:11">
      <c r="A16" s="153" t="s">
        <v>255</v>
      </c>
      <c r="B16" s="188"/>
      <c r="C16" s="188"/>
      <c r="D16" s="188"/>
      <c r="E16" s="188"/>
      <c r="F16" s="188"/>
      <c r="G16" s="188"/>
      <c r="H16" s="188"/>
      <c r="I16" s="188"/>
      <c r="J16" s="188"/>
      <c r="K16" s="220"/>
    </row>
    <row r="17" spans="1:11">
      <c r="A17" s="165" t="s">
        <v>256</v>
      </c>
      <c r="B17" s="167"/>
      <c r="C17" s="167"/>
      <c r="D17" s="167"/>
      <c r="E17" s="167"/>
      <c r="F17" s="167"/>
      <c r="G17" s="167"/>
      <c r="H17" s="167"/>
      <c r="I17" s="167"/>
      <c r="J17" s="167"/>
      <c r="K17" s="221"/>
    </row>
    <row r="18" spans="1:11">
      <c r="A18" s="165" t="s">
        <v>257</v>
      </c>
      <c r="B18" s="167"/>
      <c r="C18" s="167"/>
      <c r="D18" s="167"/>
      <c r="E18" s="167"/>
      <c r="F18" s="167"/>
      <c r="G18" s="167"/>
      <c r="H18" s="167"/>
      <c r="I18" s="167"/>
      <c r="J18" s="167"/>
      <c r="K18" s="221"/>
    </row>
    <row r="19" spans="1:11">
      <c r="A19" s="189" t="s">
        <v>258</v>
      </c>
      <c r="B19" s="190"/>
      <c r="C19" s="190"/>
      <c r="D19" s="190"/>
      <c r="E19" s="190"/>
      <c r="F19" s="190"/>
      <c r="G19" s="190"/>
      <c r="H19" s="190"/>
      <c r="I19" s="190"/>
      <c r="J19" s="190"/>
      <c r="K19" s="222"/>
    </row>
    <row r="20" spans="1:11">
      <c r="A20" s="191"/>
      <c r="B20" s="192"/>
      <c r="C20" s="192"/>
      <c r="D20" s="192"/>
      <c r="E20" s="192"/>
      <c r="F20" s="192"/>
      <c r="G20" s="192"/>
      <c r="H20" s="192"/>
      <c r="I20" s="192"/>
      <c r="J20" s="192"/>
      <c r="K20" s="223"/>
    </row>
    <row r="21" spans="1:11">
      <c r="A21" s="191"/>
      <c r="B21" s="192"/>
      <c r="C21" s="192"/>
      <c r="D21" s="192"/>
      <c r="E21" s="192"/>
      <c r="F21" s="192"/>
      <c r="G21" s="192"/>
      <c r="H21" s="192"/>
      <c r="I21" s="192"/>
      <c r="J21" s="192"/>
      <c r="K21" s="223"/>
    </row>
    <row r="22" spans="1:11">
      <c r="A22" s="191"/>
      <c r="B22" s="192"/>
      <c r="C22" s="192"/>
      <c r="D22" s="192"/>
      <c r="E22" s="192"/>
      <c r="F22" s="192"/>
      <c r="G22" s="192"/>
      <c r="H22" s="192"/>
      <c r="I22" s="192"/>
      <c r="J22" s="192"/>
      <c r="K22" s="223"/>
    </row>
    <row r="23" spans="1:11">
      <c r="A23" s="193"/>
      <c r="B23" s="194"/>
      <c r="C23" s="194"/>
      <c r="D23" s="194"/>
      <c r="E23" s="194"/>
      <c r="F23" s="194"/>
      <c r="G23" s="194"/>
      <c r="H23" s="194"/>
      <c r="I23" s="194"/>
      <c r="J23" s="194"/>
      <c r="K23" s="224"/>
    </row>
    <row r="24" spans="1:11">
      <c r="A24" s="165" t="s">
        <v>126</v>
      </c>
      <c r="B24" s="167"/>
      <c r="C24" s="181" t="s">
        <v>66</v>
      </c>
      <c r="D24" s="181" t="s">
        <v>67</v>
      </c>
      <c r="E24" s="164"/>
      <c r="F24" s="164"/>
      <c r="G24" s="164"/>
      <c r="H24" s="164"/>
      <c r="I24" s="164"/>
      <c r="J24" s="164"/>
      <c r="K24" s="214"/>
    </row>
    <row r="25" ht="15" spans="1:11">
      <c r="A25" s="195" t="s">
        <v>259</v>
      </c>
      <c r="B25" s="196"/>
      <c r="C25" s="196"/>
      <c r="D25" s="196"/>
      <c r="E25" s="196"/>
      <c r="F25" s="196"/>
      <c r="G25" s="196"/>
      <c r="H25" s="196"/>
      <c r="I25" s="196"/>
      <c r="J25" s="196"/>
      <c r="K25" s="225"/>
    </row>
    <row r="26" ht="15" spans="1:11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  <row r="27" spans="1:11">
      <c r="A27" s="198" t="s">
        <v>260</v>
      </c>
      <c r="B27" s="180"/>
      <c r="C27" s="180"/>
      <c r="D27" s="180"/>
      <c r="E27" s="180"/>
      <c r="F27" s="180"/>
      <c r="G27" s="180"/>
      <c r="H27" s="180"/>
      <c r="I27" s="180"/>
      <c r="J27" s="180"/>
      <c r="K27" s="217"/>
    </row>
    <row r="28" spans="1:11">
      <c r="A28" s="199" t="s">
        <v>261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26"/>
    </row>
    <row r="29" ht="17.25" customHeight="1" spans="1:11">
      <c r="A29" s="201" t="s">
        <v>262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27"/>
    </row>
    <row r="30" ht="17.25" customHeight="1" spans="1:11">
      <c r="A30" s="201" t="s">
        <v>263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27"/>
    </row>
    <row r="31" ht="17.25" customHeight="1" spans="1:1">
      <c r="A31" s="151" t="s">
        <v>264</v>
      </c>
    </row>
    <row r="32" ht="17.25" customHeight="1" spans="1:11">
      <c r="A32" s="201"/>
      <c r="B32" s="202"/>
      <c r="C32" s="202"/>
      <c r="D32" s="202"/>
      <c r="E32" s="202"/>
      <c r="F32" s="202"/>
      <c r="G32" s="202"/>
      <c r="H32" s="202"/>
      <c r="I32" s="202"/>
      <c r="J32" s="202"/>
      <c r="K32" s="227"/>
    </row>
    <row r="33" ht="17.25" customHeight="1" spans="1:11">
      <c r="A33" s="201"/>
      <c r="B33" s="202"/>
      <c r="C33" s="202"/>
      <c r="D33" s="202"/>
      <c r="E33" s="202"/>
      <c r="F33" s="202"/>
      <c r="G33" s="202"/>
      <c r="H33" s="202"/>
      <c r="I33" s="202"/>
      <c r="J33" s="202"/>
      <c r="K33" s="227"/>
    </row>
    <row r="34" ht="17.25" customHeight="1" spans="1:11">
      <c r="A34" s="201"/>
      <c r="B34" s="202"/>
      <c r="C34" s="202"/>
      <c r="D34" s="202"/>
      <c r="E34" s="202"/>
      <c r="F34" s="202"/>
      <c r="G34" s="202"/>
      <c r="H34" s="202"/>
      <c r="I34" s="202"/>
      <c r="J34" s="202"/>
      <c r="K34" s="227"/>
    </row>
    <row r="35" ht="17.25" customHeight="1" spans="1:11">
      <c r="A35" s="191"/>
      <c r="B35" s="192"/>
      <c r="C35" s="192"/>
      <c r="D35" s="192"/>
      <c r="E35" s="192"/>
      <c r="F35" s="192"/>
      <c r="G35" s="192"/>
      <c r="H35" s="192"/>
      <c r="I35" s="192"/>
      <c r="J35" s="192"/>
      <c r="K35" s="223"/>
    </row>
    <row r="36" ht="17.25" customHeight="1" spans="1:11">
      <c r="A36" s="203"/>
      <c r="B36" s="192"/>
      <c r="C36" s="192"/>
      <c r="D36" s="192"/>
      <c r="E36" s="192"/>
      <c r="F36" s="192"/>
      <c r="G36" s="192"/>
      <c r="H36" s="192"/>
      <c r="I36" s="192"/>
      <c r="J36" s="192"/>
      <c r="K36" s="223"/>
    </row>
    <row r="37" ht="17.25" customHeight="1" spans="1:11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228"/>
    </row>
    <row r="38" ht="18.75" customHeight="1" spans="1:11">
      <c r="A38" s="206" t="s">
        <v>265</v>
      </c>
      <c r="B38" s="207"/>
      <c r="C38" s="207"/>
      <c r="D38" s="207"/>
      <c r="E38" s="207"/>
      <c r="F38" s="207"/>
      <c r="G38" s="207"/>
      <c r="H38" s="207"/>
      <c r="I38" s="207"/>
      <c r="J38" s="207"/>
      <c r="K38" s="229"/>
    </row>
    <row r="39" s="150" customFormat="1" ht="18.75" customHeight="1" spans="1:11">
      <c r="A39" s="165" t="s">
        <v>266</v>
      </c>
      <c r="B39" s="167"/>
      <c r="C39" s="167"/>
      <c r="D39" s="164" t="s">
        <v>267</v>
      </c>
      <c r="E39" s="164"/>
      <c r="F39" s="208" t="s">
        <v>268</v>
      </c>
      <c r="G39" s="209"/>
      <c r="H39" s="167" t="s">
        <v>269</v>
      </c>
      <c r="I39" s="167"/>
      <c r="J39" s="167" t="s">
        <v>270</v>
      </c>
      <c r="K39" s="221"/>
    </row>
    <row r="40" ht="18.75" customHeight="1" spans="1:13">
      <c r="A40" s="165" t="s">
        <v>200</v>
      </c>
      <c r="B40" s="167"/>
      <c r="C40" s="167"/>
      <c r="D40" s="167"/>
      <c r="E40" s="167"/>
      <c r="F40" s="167"/>
      <c r="G40" s="167"/>
      <c r="H40" s="167"/>
      <c r="I40" s="167"/>
      <c r="J40" s="167"/>
      <c r="K40" s="221"/>
      <c r="M40" s="150"/>
    </row>
    <row r="41" ht="30.95" customHeight="1" spans="1:11">
      <c r="A41" s="165"/>
      <c r="B41" s="167"/>
      <c r="C41" s="167"/>
      <c r="D41" s="167"/>
      <c r="E41" s="167"/>
      <c r="F41" s="167"/>
      <c r="G41" s="167"/>
      <c r="H41" s="167"/>
      <c r="I41" s="167"/>
      <c r="J41" s="167"/>
      <c r="K41" s="221"/>
    </row>
    <row r="42" ht="18.75" customHeight="1" spans="1:11">
      <c r="A42" s="165"/>
      <c r="B42" s="167"/>
      <c r="C42" s="167"/>
      <c r="D42" s="167"/>
      <c r="E42" s="167"/>
      <c r="F42" s="167"/>
      <c r="G42" s="167"/>
      <c r="H42" s="167"/>
      <c r="I42" s="167"/>
      <c r="J42" s="167"/>
      <c r="K42" s="221"/>
    </row>
    <row r="43" ht="32.1" customHeight="1" spans="1:11">
      <c r="A43" s="169" t="s">
        <v>139</v>
      </c>
      <c r="B43" s="210" t="s">
        <v>271</v>
      </c>
      <c r="C43" s="210"/>
      <c r="D43" s="171" t="s">
        <v>272</v>
      </c>
      <c r="E43" s="172" t="s">
        <v>142</v>
      </c>
      <c r="F43" s="171" t="s">
        <v>143</v>
      </c>
      <c r="G43" s="211"/>
      <c r="H43" s="212" t="s">
        <v>144</v>
      </c>
      <c r="I43" s="212"/>
      <c r="J43" s="210"/>
      <c r="K43" s="230"/>
    </row>
    <row r="44" ht="16.5" customHeight="1"/>
    <row r="45" ht="16.5" customHeight="1"/>
    <row r="46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Q13" sqref="Q13"/>
    </sheetView>
  </sheetViews>
  <sheetFormatPr defaultColWidth="9" defaultRowHeight="26.1" customHeight="1"/>
  <cols>
    <col min="1" max="1" width="17.125" style="100" customWidth="1"/>
    <col min="2" max="7" width="9.375" style="100" customWidth="1"/>
    <col min="8" max="8" width="9.68333333333333" style="100" customWidth="1"/>
    <col min="9" max="9" width="1.86666666666667" style="100" customWidth="1"/>
    <col min="10" max="10" width="20.3083333333333" style="100" customWidth="1"/>
    <col min="11" max="11" width="19.0583333333333" style="101" customWidth="1"/>
    <col min="12" max="12" width="20" style="101" customWidth="1"/>
    <col min="13" max="13" width="17.9666666666667" style="101" customWidth="1"/>
    <col min="14" max="14" width="15.775" style="101" customWidth="1"/>
    <col min="15" max="15" width="16.4" style="101" customWidth="1"/>
    <col min="16" max="16" width="16.0916666666667" style="101" customWidth="1"/>
    <col min="17" max="17" width="16.375" style="101" customWidth="1"/>
    <col min="18" max="16384" width="9" style="100"/>
  </cols>
  <sheetData>
    <row r="1" s="100" customFormat="1" ht="30" customHeight="1" spans="1:17">
      <c r="A1" s="102" t="s">
        <v>147</v>
      </c>
      <c r="B1" s="103"/>
      <c r="C1" s="103"/>
      <c r="D1" s="103"/>
      <c r="E1" s="103"/>
      <c r="F1" s="103"/>
      <c r="G1" s="103"/>
      <c r="H1" s="103"/>
      <c r="I1" s="103"/>
      <c r="J1" s="103"/>
      <c r="K1" s="130"/>
      <c r="L1" s="130"/>
      <c r="M1" s="130"/>
      <c r="N1" s="130"/>
      <c r="O1" s="130"/>
      <c r="P1" s="130"/>
      <c r="Q1" s="130"/>
    </row>
    <row r="2" s="100" customFormat="1" ht="29.1" customHeight="1" spans="1:17">
      <c r="A2" s="104" t="s">
        <v>62</v>
      </c>
      <c r="B2" s="105" t="s">
        <v>63</v>
      </c>
      <c r="C2" s="105"/>
      <c r="D2" s="106" t="s">
        <v>68</v>
      </c>
      <c r="E2" s="105" t="s">
        <v>69</v>
      </c>
      <c r="F2" s="105"/>
      <c r="G2" s="105"/>
      <c r="H2" s="107"/>
      <c r="I2" s="107"/>
      <c r="J2" s="131" t="s">
        <v>57</v>
      </c>
      <c r="K2" s="132" t="s">
        <v>219</v>
      </c>
      <c r="L2" s="132"/>
      <c r="M2" s="132"/>
      <c r="N2" s="132"/>
      <c r="O2" s="133"/>
      <c r="P2" s="133"/>
      <c r="Q2" s="146"/>
    </row>
    <row r="3" s="100" customFormat="1" ht="29.1" customHeight="1" spans="1:17">
      <c r="A3" s="108" t="s">
        <v>149</v>
      </c>
      <c r="B3" s="109" t="s">
        <v>150</v>
      </c>
      <c r="C3" s="110"/>
      <c r="D3" s="110"/>
      <c r="E3" s="110"/>
      <c r="F3" s="110"/>
      <c r="G3" s="110"/>
      <c r="H3" s="111"/>
      <c r="I3" s="123"/>
      <c r="J3" s="134" t="s">
        <v>151</v>
      </c>
      <c r="K3" s="135"/>
      <c r="L3" s="135"/>
      <c r="M3" s="135"/>
      <c r="N3" s="135"/>
      <c r="O3" s="136"/>
      <c r="P3" s="136"/>
      <c r="Q3" s="147"/>
    </row>
    <row r="4" s="100" customFormat="1" ht="29.1" customHeight="1" spans="1:17">
      <c r="A4" s="112"/>
      <c r="B4" s="113" t="s">
        <v>111</v>
      </c>
      <c r="C4" s="113" t="s">
        <v>112</v>
      </c>
      <c r="D4" s="113" t="s">
        <v>113</v>
      </c>
      <c r="E4" s="113" t="s">
        <v>114</v>
      </c>
      <c r="F4" s="113" t="s">
        <v>115</v>
      </c>
      <c r="G4" s="113" t="s">
        <v>116</v>
      </c>
      <c r="H4" s="113" t="s">
        <v>117</v>
      </c>
      <c r="I4" s="123"/>
      <c r="J4" s="137"/>
      <c r="K4" s="138" t="s">
        <v>111</v>
      </c>
      <c r="L4" s="138" t="s">
        <v>112</v>
      </c>
      <c r="M4" s="139" t="s">
        <v>113</v>
      </c>
      <c r="N4" s="138" t="s">
        <v>114</v>
      </c>
      <c r="O4" s="138" t="s">
        <v>115</v>
      </c>
      <c r="P4" s="138" t="s">
        <v>116</v>
      </c>
      <c r="Q4" s="125" t="s">
        <v>152</v>
      </c>
    </row>
    <row r="5" s="100" customFormat="1" ht="29.1" customHeight="1" spans="1:17">
      <c r="A5" s="114"/>
      <c r="B5" s="113" t="s">
        <v>153</v>
      </c>
      <c r="C5" s="113" t="s">
        <v>154</v>
      </c>
      <c r="D5" s="113" t="s">
        <v>155</v>
      </c>
      <c r="E5" s="113" t="s">
        <v>156</v>
      </c>
      <c r="F5" s="113" t="s">
        <v>157</v>
      </c>
      <c r="G5" s="113" t="s">
        <v>158</v>
      </c>
      <c r="H5" s="113" t="s">
        <v>159</v>
      </c>
      <c r="I5" s="123"/>
      <c r="J5" s="137"/>
      <c r="K5" s="140" t="s">
        <v>153</v>
      </c>
      <c r="L5" s="140" t="s">
        <v>154</v>
      </c>
      <c r="M5" s="140" t="s">
        <v>155</v>
      </c>
      <c r="N5" s="140" t="s">
        <v>156</v>
      </c>
      <c r="O5" s="140" t="s">
        <v>157</v>
      </c>
      <c r="P5" s="140" t="s">
        <v>158</v>
      </c>
      <c r="Q5" s="140" t="s">
        <v>159</v>
      </c>
    </row>
    <row r="6" s="100" customFormat="1" ht="29.1" customHeight="1" spans="1:17">
      <c r="A6" s="115" t="s">
        <v>160</v>
      </c>
      <c r="B6" s="116">
        <f t="shared" ref="B6:B8" si="0">C6-1</f>
        <v>73</v>
      </c>
      <c r="C6" s="116">
        <f t="shared" ref="C6:C8" si="1">D6-2</f>
        <v>74</v>
      </c>
      <c r="D6" s="116">
        <v>76</v>
      </c>
      <c r="E6" s="116">
        <f t="shared" ref="E6:E8" si="2">D6+2</f>
        <v>78</v>
      </c>
      <c r="F6" s="116">
        <f t="shared" ref="F6:F8" si="3">E6+2</f>
        <v>80</v>
      </c>
      <c r="G6" s="116">
        <f t="shared" ref="G6:G8" si="4">F6+1</f>
        <v>81</v>
      </c>
      <c r="H6" s="116">
        <f t="shared" ref="H6:H8" si="5">G6+1</f>
        <v>82</v>
      </c>
      <c r="I6" s="123"/>
      <c r="J6" s="115" t="s">
        <v>160</v>
      </c>
      <c r="K6" s="141" t="s">
        <v>273</v>
      </c>
      <c r="L6" s="141" t="s">
        <v>162</v>
      </c>
      <c r="M6" s="141" t="s">
        <v>164</v>
      </c>
      <c r="N6" s="141" t="s">
        <v>164</v>
      </c>
      <c r="O6" s="141" t="s">
        <v>164</v>
      </c>
      <c r="P6" s="142" t="s">
        <v>164</v>
      </c>
      <c r="Q6" s="148"/>
    </row>
    <row r="7" s="100" customFormat="1" ht="29.1" customHeight="1" spans="1:17">
      <c r="A7" s="115" t="s">
        <v>163</v>
      </c>
      <c r="B7" s="116">
        <f t="shared" si="0"/>
        <v>72</v>
      </c>
      <c r="C7" s="116">
        <f t="shared" si="1"/>
        <v>73</v>
      </c>
      <c r="D7" s="116">
        <v>75</v>
      </c>
      <c r="E7" s="116">
        <f t="shared" si="2"/>
        <v>77</v>
      </c>
      <c r="F7" s="116">
        <f t="shared" si="3"/>
        <v>79</v>
      </c>
      <c r="G7" s="116">
        <f t="shared" si="4"/>
        <v>80</v>
      </c>
      <c r="H7" s="116">
        <f t="shared" si="5"/>
        <v>81</v>
      </c>
      <c r="I7" s="123"/>
      <c r="J7" s="115" t="s">
        <v>163</v>
      </c>
      <c r="K7" s="141" t="s">
        <v>164</v>
      </c>
      <c r="L7" s="141" t="s">
        <v>164</v>
      </c>
      <c r="M7" s="141" t="s">
        <v>164</v>
      </c>
      <c r="N7" s="141" t="s">
        <v>164</v>
      </c>
      <c r="O7" s="141" t="s">
        <v>164</v>
      </c>
      <c r="P7" s="142" t="s">
        <v>164</v>
      </c>
      <c r="Q7" s="148"/>
    </row>
    <row r="8" s="100" customFormat="1" ht="29.1" customHeight="1" spans="1:17">
      <c r="A8" s="115" t="s">
        <v>166</v>
      </c>
      <c r="B8" s="117">
        <f t="shared" si="0"/>
        <v>65.5</v>
      </c>
      <c r="C8" s="117">
        <f t="shared" si="1"/>
        <v>66.5</v>
      </c>
      <c r="D8" s="117">
        <v>68.5</v>
      </c>
      <c r="E8" s="117">
        <f t="shared" si="2"/>
        <v>70.5</v>
      </c>
      <c r="F8" s="117">
        <f t="shared" si="3"/>
        <v>72.5</v>
      </c>
      <c r="G8" s="117">
        <f t="shared" si="4"/>
        <v>73.5</v>
      </c>
      <c r="H8" s="117">
        <f t="shared" si="5"/>
        <v>74.5</v>
      </c>
      <c r="I8" s="123"/>
      <c r="J8" s="115" t="s">
        <v>166</v>
      </c>
      <c r="K8" s="141" t="s">
        <v>164</v>
      </c>
      <c r="L8" s="141" t="s">
        <v>164</v>
      </c>
      <c r="M8" s="121" t="s">
        <v>162</v>
      </c>
      <c r="N8" s="143" t="s">
        <v>273</v>
      </c>
      <c r="O8" s="141" t="s">
        <v>164</v>
      </c>
      <c r="P8" s="143" t="s">
        <v>274</v>
      </c>
      <c r="Q8" s="148"/>
    </row>
    <row r="9" s="100" customFormat="1" ht="29.1" customHeight="1" spans="1:17">
      <c r="A9" s="115" t="s">
        <v>169</v>
      </c>
      <c r="B9" s="116">
        <f t="shared" ref="B9:B11" si="6">C9-4</f>
        <v>116</v>
      </c>
      <c r="C9" s="116">
        <f t="shared" ref="C9:C11" si="7">D9-4</f>
        <v>120</v>
      </c>
      <c r="D9" s="116">
        <v>124</v>
      </c>
      <c r="E9" s="116">
        <f t="shared" ref="E9:E11" si="8">D9+4</f>
        <v>128</v>
      </c>
      <c r="F9" s="116">
        <f>E9+4</f>
        <v>132</v>
      </c>
      <c r="G9" s="116">
        <f t="shared" ref="G9:G11" si="9">F9+6</f>
        <v>138</v>
      </c>
      <c r="H9" s="116">
        <f>G9+6</f>
        <v>144</v>
      </c>
      <c r="I9" s="123"/>
      <c r="J9" s="115" t="s">
        <v>169</v>
      </c>
      <c r="K9" s="141" t="s">
        <v>164</v>
      </c>
      <c r="L9" s="141" t="s">
        <v>164</v>
      </c>
      <c r="M9" s="141" t="s">
        <v>164</v>
      </c>
      <c r="N9" s="143" t="s">
        <v>172</v>
      </c>
      <c r="O9" s="141" t="s">
        <v>164</v>
      </c>
      <c r="P9" s="142" t="s">
        <v>164</v>
      </c>
      <c r="Q9" s="148"/>
    </row>
    <row r="10" s="100" customFormat="1" ht="29.1" customHeight="1" spans="1:17">
      <c r="A10" s="115" t="s">
        <v>171</v>
      </c>
      <c r="B10" s="116">
        <f t="shared" si="6"/>
        <v>112</v>
      </c>
      <c r="C10" s="116">
        <f t="shared" si="7"/>
        <v>116</v>
      </c>
      <c r="D10" s="116">
        <v>120</v>
      </c>
      <c r="E10" s="116">
        <f t="shared" si="8"/>
        <v>124</v>
      </c>
      <c r="F10" s="116">
        <f>E10+5</f>
        <v>129</v>
      </c>
      <c r="G10" s="116">
        <f t="shared" si="9"/>
        <v>135</v>
      </c>
      <c r="H10" s="116">
        <f>G10+7</f>
        <v>142</v>
      </c>
      <c r="I10" s="123"/>
      <c r="J10" s="115" t="s">
        <v>171</v>
      </c>
      <c r="K10" s="141" t="s">
        <v>164</v>
      </c>
      <c r="L10" s="141" t="s">
        <v>164</v>
      </c>
      <c r="M10" s="141" t="s">
        <v>164</v>
      </c>
      <c r="N10" s="141" t="s">
        <v>164</v>
      </c>
      <c r="O10" s="141" t="s">
        <v>275</v>
      </c>
      <c r="P10" s="142" t="s">
        <v>275</v>
      </c>
      <c r="Q10" s="148"/>
    </row>
    <row r="11" s="100" customFormat="1" ht="29.1" customHeight="1" spans="1:17">
      <c r="A11" s="115" t="s">
        <v>173</v>
      </c>
      <c r="B11" s="116">
        <f t="shared" si="6"/>
        <v>112</v>
      </c>
      <c r="C11" s="116">
        <f t="shared" si="7"/>
        <v>116</v>
      </c>
      <c r="D11" s="116">
        <v>120</v>
      </c>
      <c r="E11" s="116">
        <f t="shared" si="8"/>
        <v>124</v>
      </c>
      <c r="F11" s="116">
        <f>E11+5</f>
        <v>129</v>
      </c>
      <c r="G11" s="116">
        <f t="shared" si="9"/>
        <v>135</v>
      </c>
      <c r="H11" s="116">
        <f>G11+7</f>
        <v>142</v>
      </c>
      <c r="I11" s="123"/>
      <c r="J11" s="115" t="s">
        <v>173</v>
      </c>
      <c r="K11" s="141" t="s">
        <v>164</v>
      </c>
      <c r="L11" s="141" t="s">
        <v>164</v>
      </c>
      <c r="M11" s="121" t="s">
        <v>276</v>
      </c>
      <c r="N11" s="141" t="s">
        <v>164</v>
      </c>
      <c r="O11" s="121" t="s">
        <v>162</v>
      </c>
      <c r="P11" s="143" t="s">
        <v>162</v>
      </c>
      <c r="Q11" s="148"/>
    </row>
    <row r="12" s="100" customFormat="1" ht="29.1" customHeight="1" spans="1:17">
      <c r="A12" s="115" t="s">
        <v>177</v>
      </c>
      <c r="B12" s="116">
        <f>C12-1.2</f>
        <v>48.6</v>
      </c>
      <c r="C12" s="116">
        <f>D12-1.2</f>
        <v>49.8</v>
      </c>
      <c r="D12" s="116">
        <v>51</v>
      </c>
      <c r="E12" s="116">
        <f>D12+1.2</f>
        <v>52.2</v>
      </c>
      <c r="F12" s="116">
        <f>E12+1.2</f>
        <v>53.4</v>
      </c>
      <c r="G12" s="116">
        <f>F12+1.4</f>
        <v>54.8</v>
      </c>
      <c r="H12" s="116">
        <f>G12+1.4</f>
        <v>56.2</v>
      </c>
      <c r="I12" s="123"/>
      <c r="J12" s="115" t="s">
        <v>177</v>
      </c>
      <c r="K12" s="141" t="s">
        <v>277</v>
      </c>
      <c r="L12" s="121" t="s">
        <v>162</v>
      </c>
      <c r="M12" s="121" t="s">
        <v>162</v>
      </c>
      <c r="N12" s="121" t="s">
        <v>162</v>
      </c>
      <c r="O12" s="121" t="s">
        <v>162</v>
      </c>
      <c r="P12" s="143" t="s">
        <v>162</v>
      </c>
      <c r="Q12" s="148"/>
    </row>
    <row r="13" s="100" customFormat="1" ht="29.1" customHeight="1" spans="1:17">
      <c r="A13" s="115" t="s">
        <v>179</v>
      </c>
      <c r="B13" s="116">
        <f>C13-0.6</f>
        <v>63.2</v>
      </c>
      <c r="C13" s="116">
        <f>D13-1.2</f>
        <v>63.8</v>
      </c>
      <c r="D13" s="116">
        <v>65</v>
      </c>
      <c r="E13" s="116">
        <f>D13+1.2</f>
        <v>66.2</v>
      </c>
      <c r="F13" s="116">
        <f>E13+1.2</f>
        <v>67.4</v>
      </c>
      <c r="G13" s="116">
        <f>F13+0.6</f>
        <v>68</v>
      </c>
      <c r="H13" s="116">
        <f>G13+0.6</f>
        <v>68.6</v>
      </c>
      <c r="I13" s="123"/>
      <c r="J13" s="115" t="s">
        <v>179</v>
      </c>
      <c r="K13" s="141" t="s">
        <v>164</v>
      </c>
      <c r="L13" s="141" t="s">
        <v>164</v>
      </c>
      <c r="M13" s="141" t="s">
        <v>164</v>
      </c>
      <c r="N13" s="121" t="s">
        <v>162</v>
      </c>
      <c r="O13" s="141" t="s">
        <v>164</v>
      </c>
      <c r="P13" s="142" t="s">
        <v>164</v>
      </c>
      <c r="Q13" s="148"/>
    </row>
    <row r="14" s="100" customFormat="1" ht="29.1" customHeight="1" spans="1:17">
      <c r="A14" s="115" t="s">
        <v>182</v>
      </c>
      <c r="B14" s="116">
        <f>C14-1.2</f>
        <v>-3</v>
      </c>
      <c r="C14" s="116">
        <f>D14-1.8</f>
        <v>-1.8</v>
      </c>
      <c r="D14" s="116"/>
      <c r="E14" s="116">
        <f>D14+1.8</f>
        <v>1.8</v>
      </c>
      <c r="F14" s="116">
        <f>E14+1.8</f>
        <v>3.6</v>
      </c>
      <c r="G14" s="116">
        <f>F14+1.3</f>
        <v>4.9</v>
      </c>
      <c r="H14" s="116">
        <f>G14+1.3</f>
        <v>6.2</v>
      </c>
      <c r="I14" s="123"/>
      <c r="J14" s="115" t="s">
        <v>182</v>
      </c>
      <c r="K14" s="141" t="s">
        <v>164</v>
      </c>
      <c r="L14" s="141" t="s">
        <v>164</v>
      </c>
      <c r="M14" s="141" t="s">
        <v>164</v>
      </c>
      <c r="N14" s="141" t="s">
        <v>164</v>
      </c>
      <c r="O14" s="121" t="s">
        <v>162</v>
      </c>
      <c r="P14" s="143" t="s">
        <v>162</v>
      </c>
      <c r="Q14" s="148"/>
    </row>
    <row r="15" s="100" customFormat="1" ht="29.1" customHeight="1" spans="1:17">
      <c r="A15" s="118" t="s">
        <v>186</v>
      </c>
      <c r="B15" s="116">
        <f>C15-0.8</f>
        <v>24.4</v>
      </c>
      <c r="C15" s="116">
        <f>D15-0.8</f>
        <v>25.2</v>
      </c>
      <c r="D15" s="116">
        <v>26</v>
      </c>
      <c r="E15" s="116">
        <f>D15+0.8</f>
        <v>26.8</v>
      </c>
      <c r="F15" s="116">
        <f>E15+0.8</f>
        <v>27.6</v>
      </c>
      <c r="G15" s="116">
        <f>F15+1.3</f>
        <v>28.9</v>
      </c>
      <c r="H15" s="116">
        <f>G15+1.3</f>
        <v>30.2</v>
      </c>
      <c r="I15" s="123"/>
      <c r="J15" s="118" t="s">
        <v>186</v>
      </c>
      <c r="K15" s="141" t="s">
        <v>164</v>
      </c>
      <c r="L15" s="141" t="s">
        <v>164</v>
      </c>
      <c r="M15" s="141" t="s">
        <v>164</v>
      </c>
      <c r="N15" s="141" t="s">
        <v>164</v>
      </c>
      <c r="O15" s="141" t="s">
        <v>164</v>
      </c>
      <c r="P15" s="143" t="s">
        <v>162</v>
      </c>
      <c r="Q15" s="148"/>
    </row>
    <row r="16" s="100" customFormat="1" ht="29.1" customHeight="1" spans="1:17">
      <c r="A16" s="115" t="s">
        <v>188</v>
      </c>
      <c r="B16" s="116">
        <f>C16-0.7</f>
        <v>20.6</v>
      </c>
      <c r="C16" s="116">
        <f>D16-0.7</f>
        <v>21.3</v>
      </c>
      <c r="D16" s="116">
        <v>22</v>
      </c>
      <c r="E16" s="116">
        <f>D16+0.7</f>
        <v>22.7</v>
      </c>
      <c r="F16" s="116">
        <f>E16+0.7</f>
        <v>23.4</v>
      </c>
      <c r="G16" s="116">
        <f>F16+1</f>
        <v>24.4</v>
      </c>
      <c r="H16" s="116">
        <f>G16+1</f>
        <v>25.4</v>
      </c>
      <c r="I16" s="123"/>
      <c r="J16" s="115" t="s">
        <v>188</v>
      </c>
      <c r="K16" s="141" t="s">
        <v>164</v>
      </c>
      <c r="L16" s="141" t="s">
        <v>164</v>
      </c>
      <c r="M16" s="141" t="s">
        <v>164</v>
      </c>
      <c r="N16" s="141" t="s">
        <v>164</v>
      </c>
      <c r="O16" s="141" t="s">
        <v>164</v>
      </c>
      <c r="P16" s="142" t="s">
        <v>164</v>
      </c>
      <c r="Q16" s="148"/>
    </row>
    <row r="17" s="100" customFormat="1" ht="29.1" customHeight="1" spans="1:17">
      <c r="A17" s="115" t="s">
        <v>189</v>
      </c>
      <c r="B17" s="116">
        <f t="shared" ref="B17:B22" si="10">C17-0.5</f>
        <v>13.5</v>
      </c>
      <c r="C17" s="116">
        <f t="shared" ref="C17:C22" si="11">D17-0.5</f>
        <v>14</v>
      </c>
      <c r="D17" s="116">
        <v>14.5</v>
      </c>
      <c r="E17" s="116">
        <f>D17+0.5</f>
        <v>15</v>
      </c>
      <c r="F17" s="116">
        <f>E17+0.5</f>
        <v>15.5</v>
      </c>
      <c r="G17" s="116">
        <f>F17+0.7</f>
        <v>16.2</v>
      </c>
      <c r="H17" s="116">
        <f>G17+0.7</f>
        <v>16.9</v>
      </c>
      <c r="I17" s="123"/>
      <c r="J17" s="115" t="s">
        <v>189</v>
      </c>
      <c r="K17" s="141" t="s">
        <v>164</v>
      </c>
      <c r="L17" s="141" t="s">
        <v>164</v>
      </c>
      <c r="M17" s="141" t="s">
        <v>164</v>
      </c>
      <c r="N17" s="141" t="s">
        <v>164</v>
      </c>
      <c r="O17" s="141" t="s">
        <v>164</v>
      </c>
      <c r="P17" s="142" t="s">
        <v>164</v>
      </c>
      <c r="Q17" s="148"/>
    </row>
    <row r="18" s="100" customFormat="1" ht="29.1" customHeight="1" spans="1:17">
      <c r="A18" s="115" t="s">
        <v>191</v>
      </c>
      <c r="B18" s="116">
        <f>C18</f>
        <v>10.5</v>
      </c>
      <c r="C18" s="116">
        <f>D18</f>
        <v>10.5</v>
      </c>
      <c r="D18" s="116">
        <v>10.5</v>
      </c>
      <c r="E18" s="116">
        <f t="shared" ref="E18:H18" si="12">D18</f>
        <v>10.5</v>
      </c>
      <c r="F18" s="116">
        <f t="shared" si="12"/>
        <v>10.5</v>
      </c>
      <c r="G18" s="116">
        <f t="shared" si="12"/>
        <v>10.5</v>
      </c>
      <c r="H18" s="116">
        <f t="shared" si="12"/>
        <v>10.5</v>
      </c>
      <c r="I18" s="123"/>
      <c r="J18" s="115" t="s">
        <v>191</v>
      </c>
      <c r="K18" s="141" t="s">
        <v>164</v>
      </c>
      <c r="L18" s="141" t="s">
        <v>164</v>
      </c>
      <c r="M18" s="141" t="s">
        <v>164</v>
      </c>
      <c r="N18" s="141" t="s">
        <v>164</v>
      </c>
      <c r="O18" s="141" t="s">
        <v>164</v>
      </c>
      <c r="P18" s="142" t="s">
        <v>164</v>
      </c>
      <c r="Q18" s="148"/>
    </row>
    <row r="19" s="100" customFormat="1" ht="29.1" customHeight="1" spans="1:17">
      <c r="A19" s="115" t="s">
        <v>194</v>
      </c>
      <c r="B19" s="116">
        <f>C19-1</f>
        <v>57</v>
      </c>
      <c r="C19" s="116">
        <f t="shared" ref="C19:C23" si="13">D19-1</f>
        <v>58</v>
      </c>
      <c r="D19" s="116">
        <v>59</v>
      </c>
      <c r="E19" s="116">
        <f>D19+1</f>
        <v>60</v>
      </c>
      <c r="F19" s="116">
        <f t="shared" ref="F19:F24" si="14">E19+1</f>
        <v>61</v>
      </c>
      <c r="G19" s="116">
        <f>F19+1.5</f>
        <v>62.5</v>
      </c>
      <c r="H19" s="116">
        <f>G19+1.5</f>
        <v>64</v>
      </c>
      <c r="I19" s="123"/>
      <c r="J19" s="115" t="s">
        <v>194</v>
      </c>
      <c r="K19" s="141" t="s">
        <v>164</v>
      </c>
      <c r="L19" s="141" t="s">
        <v>164</v>
      </c>
      <c r="M19" s="141" t="s">
        <v>164</v>
      </c>
      <c r="N19" s="121" t="s">
        <v>276</v>
      </c>
      <c r="O19" s="141" t="s">
        <v>164</v>
      </c>
      <c r="P19" s="143" t="s">
        <v>162</v>
      </c>
      <c r="Q19" s="148"/>
    </row>
    <row r="20" s="100" customFormat="1" ht="29.1" customHeight="1" spans="1:17">
      <c r="A20" s="115" t="s">
        <v>195</v>
      </c>
      <c r="B20" s="116">
        <f>C20-1</f>
        <v>55</v>
      </c>
      <c r="C20" s="116">
        <f t="shared" si="13"/>
        <v>56</v>
      </c>
      <c r="D20" s="116">
        <v>57</v>
      </c>
      <c r="E20" s="116">
        <f>D20+1</f>
        <v>58</v>
      </c>
      <c r="F20" s="116">
        <f t="shared" si="14"/>
        <v>59</v>
      </c>
      <c r="G20" s="116">
        <f>F20+1.5</f>
        <v>60.5</v>
      </c>
      <c r="H20" s="116">
        <f>G20+1.5</f>
        <v>62</v>
      </c>
      <c r="I20" s="123"/>
      <c r="J20" s="115" t="s">
        <v>195</v>
      </c>
      <c r="K20" s="141" t="s">
        <v>164</v>
      </c>
      <c r="L20" s="141" t="s">
        <v>164</v>
      </c>
      <c r="M20" s="141" t="s">
        <v>164</v>
      </c>
      <c r="N20" s="141" t="s">
        <v>164</v>
      </c>
      <c r="O20" s="141" t="s">
        <v>164</v>
      </c>
      <c r="P20" s="142" t="s">
        <v>164</v>
      </c>
      <c r="Q20" s="148"/>
    </row>
    <row r="21" s="100" customFormat="1" ht="29.1" customHeight="1" spans="1:17">
      <c r="A21" s="115" t="s">
        <v>196</v>
      </c>
      <c r="B21" s="116">
        <f t="shared" si="10"/>
        <v>35.5</v>
      </c>
      <c r="C21" s="116">
        <f t="shared" si="11"/>
        <v>36</v>
      </c>
      <c r="D21" s="116">
        <v>36.5</v>
      </c>
      <c r="E21" s="116">
        <f t="shared" ref="E21:G21" si="15">D21+0.5</f>
        <v>37</v>
      </c>
      <c r="F21" s="116">
        <f t="shared" si="15"/>
        <v>37.5</v>
      </c>
      <c r="G21" s="116">
        <f t="shared" si="15"/>
        <v>38</v>
      </c>
      <c r="H21" s="116">
        <f t="shared" ref="H21:H24" si="16">G21</f>
        <v>38</v>
      </c>
      <c r="I21" s="123"/>
      <c r="J21" s="115" t="s">
        <v>196</v>
      </c>
      <c r="K21" s="141" t="s">
        <v>164</v>
      </c>
      <c r="L21" s="141" t="s">
        <v>164</v>
      </c>
      <c r="M21" s="141" t="s">
        <v>164</v>
      </c>
      <c r="N21" s="141" t="s">
        <v>164</v>
      </c>
      <c r="O21" s="141" t="s">
        <v>164</v>
      </c>
      <c r="P21" s="142" t="s">
        <v>164</v>
      </c>
      <c r="Q21" s="148"/>
    </row>
    <row r="22" s="100" customFormat="1" ht="29.1" customHeight="1" spans="1:17">
      <c r="A22" s="115" t="s">
        <v>197</v>
      </c>
      <c r="B22" s="116">
        <f t="shared" si="10"/>
        <v>26</v>
      </c>
      <c r="C22" s="116">
        <f t="shared" si="11"/>
        <v>26.5</v>
      </c>
      <c r="D22" s="116">
        <v>27</v>
      </c>
      <c r="E22" s="116">
        <f>D22+0.5</f>
        <v>27.5</v>
      </c>
      <c r="F22" s="116">
        <f>E22+0.5</f>
        <v>28</v>
      </c>
      <c r="G22" s="116">
        <f>F22+0.75</f>
        <v>28.75</v>
      </c>
      <c r="H22" s="116">
        <f t="shared" si="16"/>
        <v>28.75</v>
      </c>
      <c r="I22" s="123"/>
      <c r="J22" s="115" t="s">
        <v>197</v>
      </c>
      <c r="K22" s="141" t="s">
        <v>164</v>
      </c>
      <c r="L22" s="141" t="s">
        <v>164</v>
      </c>
      <c r="M22" s="141" t="s">
        <v>164</v>
      </c>
      <c r="N22" s="141" t="s">
        <v>164</v>
      </c>
      <c r="O22" s="141" t="s">
        <v>164</v>
      </c>
      <c r="P22" s="142" t="s">
        <v>164</v>
      </c>
      <c r="Q22" s="148"/>
    </row>
    <row r="23" s="100" customFormat="1" ht="29.1" customHeight="1" spans="1:17">
      <c r="A23" s="119" t="s">
        <v>198</v>
      </c>
      <c r="B23" s="116">
        <f>C23</f>
        <v>16.5</v>
      </c>
      <c r="C23" s="116">
        <f t="shared" si="13"/>
        <v>16.5</v>
      </c>
      <c r="D23" s="116">
        <v>17.5</v>
      </c>
      <c r="E23" s="116">
        <f>D23</f>
        <v>17.5</v>
      </c>
      <c r="F23" s="116">
        <f>E23+1.5</f>
        <v>19</v>
      </c>
      <c r="G23" s="116">
        <f>F23</f>
        <v>19</v>
      </c>
      <c r="H23" s="116">
        <f t="shared" si="16"/>
        <v>19</v>
      </c>
      <c r="I23" s="123"/>
      <c r="J23" s="119" t="s">
        <v>198</v>
      </c>
      <c r="K23" s="141" t="s">
        <v>164</v>
      </c>
      <c r="L23" s="141" t="s">
        <v>164</v>
      </c>
      <c r="M23" s="141" t="s">
        <v>164</v>
      </c>
      <c r="N23" s="141" t="s">
        <v>164</v>
      </c>
      <c r="O23" s="141" t="s">
        <v>275</v>
      </c>
      <c r="P23" s="142" t="s">
        <v>275</v>
      </c>
      <c r="Q23" s="148"/>
    </row>
    <row r="24" s="100" customFormat="1" ht="29.1" customHeight="1" spans="1:17">
      <c r="A24" s="115" t="s">
        <v>199</v>
      </c>
      <c r="B24" s="116">
        <f>C24</f>
        <v>16</v>
      </c>
      <c r="C24" s="116">
        <f>D24-0.5</f>
        <v>16</v>
      </c>
      <c r="D24" s="116">
        <v>16.5</v>
      </c>
      <c r="E24" s="116">
        <f>D24</f>
        <v>16.5</v>
      </c>
      <c r="F24" s="116">
        <f t="shared" si="14"/>
        <v>17.5</v>
      </c>
      <c r="G24" s="116">
        <f>F24</f>
        <v>17.5</v>
      </c>
      <c r="H24" s="116">
        <f t="shared" si="16"/>
        <v>17.5</v>
      </c>
      <c r="I24" s="123"/>
      <c r="J24" s="115" t="s">
        <v>199</v>
      </c>
      <c r="K24" s="141" t="s">
        <v>164</v>
      </c>
      <c r="L24" s="141" t="s">
        <v>164</v>
      </c>
      <c r="M24" s="141" t="s">
        <v>164</v>
      </c>
      <c r="N24" s="141" t="s">
        <v>164</v>
      </c>
      <c r="O24" s="121" t="s">
        <v>162</v>
      </c>
      <c r="P24" s="143" t="s">
        <v>162</v>
      </c>
      <c r="Q24" s="148"/>
    </row>
    <row r="25" s="100" customFormat="1" ht="29.1" customHeight="1" spans="1:17">
      <c r="A25" s="120"/>
      <c r="B25" s="121"/>
      <c r="C25" s="122"/>
      <c r="D25" s="122"/>
      <c r="E25" s="122"/>
      <c r="F25" s="122"/>
      <c r="G25" s="121"/>
      <c r="H25" s="123"/>
      <c r="I25" s="123"/>
      <c r="J25" s="121"/>
      <c r="K25" s="121"/>
      <c r="L25" s="121"/>
      <c r="M25" s="121"/>
      <c r="N25" s="121"/>
      <c r="O25" s="121"/>
      <c r="P25" s="143"/>
      <c r="Q25" s="121"/>
    </row>
    <row r="26" s="100" customFormat="1" ht="29.1" customHeight="1" spans="1:17">
      <c r="A26" s="124"/>
      <c r="B26" s="125"/>
      <c r="C26" s="126"/>
      <c r="D26" s="126"/>
      <c r="E26" s="127"/>
      <c r="F26" s="127"/>
      <c r="G26" s="125"/>
      <c r="H26" s="123"/>
      <c r="I26" s="123"/>
      <c r="J26" s="125"/>
      <c r="K26" s="125"/>
      <c r="L26" s="121"/>
      <c r="M26" s="125"/>
      <c r="N26" s="125"/>
      <c r="O26" s="125"/>
      <c r="P26" s="125"/>
      <c r="Q26" s="125"/>
    </row>
    <row r="27" s="100" customFormat="1" ht="14.25" spans="1:17">
      <c r="A27" s="128" t="s">
        <v>200</v>
      </c>
      <c r="D27" s="129"/>
      <c r="E27" s="129"/>
      <c r="F27" s="129"/>
      <c r="G27" s="129"/>
      <c r="H27" s="129"/>
      <c r="I27" s="129"/>
      <c r="J27" s="129"/>
      <c r="K27" s="144"/>
      <c r="L27" s="144"/>
      <c r="M27" s="144"/>
      <c r="N27" s="144"/>
      <c r="O27" s="144"/>
      <c r="P27" s="144"/>
      <c r="Q27" s="144"/>
    </row>
    <row r="28" s="100" customFormat="1" ht="14.25" spans="1:17">
      <c r="A28" s="100" t="s">
        <v>201</v>
      </c>
      <c r="B28" s="129"/>
      <c r="C28" s="129"/>
      <c r="D28" s="129"/>
      <c r="E28" s="129"/>
      <c r="F28" s="129"/>
      <c r="G28" s="129"/>
      <c r="H28" s="129"/>
      <c r="I28" s="129"/>
      <c r="J28" s="128" t="s">
        <v>202</v>
      </c>
      <c r="K28" s="145"/>
      <c r="L28" s="145" t="s">
        <v>278</v>
      </c>
      <c r="M28" s="145"/>
      <c r="N28" s="145" t="s">
        <v>204</v>
      </c>
      <c r="O28" s="145"/>
      <c r="P28" s="145"/>
      <c r="Q28" s="101"/>
    </row>
    <row r="29" s="100" customFormat="1" customHeight="1" spans="1:17">
      <c r="A29" s="129"/>
      <c r="K29" s="101"/>
      <c r="L29" s="101"/>
      <c r="M29" s="101"/>
      <c r="N29" s="101"/>
      <c r="O29" s="101"/>
      <c r="P29" s="101"/>
      <c r="Q29" s="101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="125" zoomScaleNormal="125" workbookViewId="0">
      <selection activeCell="B7" sqref="B7:B8"/>
    </sheetView>
  </sheetViews>
  <sheetFormatPr defaultColWidth="9" defaultRowHeight="14.25"/>
  <cols>
    <col min="1" max="1" width="5" customWidth="1"/>
    <col min="2" max="2" width="11" style="21" customWidth="1"/>
    <col min="3" max="3" width="27.5" customWidth="1"/>
    <col min="4" max="4" width="10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279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280</v>
      </c>
      <c r="B2" s="23" t="s">
        <v>281</v>
      </c>
      <c r="C2" s="5" t="s">
        <v>282</v>
      </c>
      <c r="D2" s="5" t="s">
        <v>283</v>
      </c>
      <c r="E2" s="5" t="s">
        <v>284</v>
      </c>
      <c r="F2" s="5" t="s">
        <v>285</v>
      </c>
      <c r="G2" s="5" t="s">
        <v>286</v>
      </c>
      <c r="H2" s="5" t="s">
        <v>287</v>
      </c>
      <c r="I2" s="4" t="s">
        <v>288</v>
      </c>
      <c r="J2" s="4" t="s">
        <v>289</v>
      </c>
      <c r="K2" s="4" t="s">
        <v>290</v>
      </c>
      <c r="L2" s="4" t="s">
        <v>291</v>
      </c>
      <c r="M2" s="4" t="s">
        <v>292</v>
      </c>
      <c r="N2" s="5" t="s">
        <v>293</v>
      </c>
      <c r="O2" s="5" t="s">
        <v>294</v>
      </c>
    </row>
    <row r="3" s="1" customFormat="1" ht="16.5" spans="1:15">
      <c r="A3" s="4"/>
      <c r="B3" s="99"/>
      <c r="C3" s="7"/>
      <c r="D3" s="7"/>
      <c r="E3" s="7"/>
      <c r="F3" s="7"/>
      <c r="G3" s="7"/>
      <c r="H3" s="7"/>
      <c r="I3" s="4" t="s">
        <v>295</v>
      </c>
      <c r="J3" s="4" t="s">
        <v>295</v>
      </c>
      <c r="K3" s="4" t="s">
        <v>295</v>
      </c>
      <c r="L3" s="4" t="s">
        <v>295</v>
      </c>
      <c r="M3" s="4" t="s">
        <v>295</v>
      </c>
      <c r="N3" s="7"/>
      <c r="O3" s="7"/>
    </row>
    <row r="4" s="87" customFormat="1" spans="1:15">
      <c r="A4" s="94">
        <v>1</v>
      </c>
      <c r="B4" s="46" t="s">
        <v>296</v>
      </c>
      <c r="C4" s="47" t="s">
        <v>297</v>
      </c>
      <c r="D4" s="47" t="s">
        <v>121</v>
      </c>
      <c r="E4" s="43" t="s">
        <v>63</v>
      </c>
      <c r="F4" s="47" t="s">
        <v>54</v>
      </c>
      <c r="G4" s="47"/>
      <c r="H4" s="47"/>
      <c r="I4" s="47">
        <v>1</v>
      </c>
      <c r="J4" s="47"/>
      <c r="K4" s="47"/>
      <c r="L4" s="47"/>
      <c r="M4" s="47"/>
      <c r="N4" s="47">
        <f>SUM(I4:M4)</f>
        <v>1</v>
      </c>
      <c r="O4" s="47" t="s">
        <v>298</v>
      </c>
    </row>
    <row r="5" s="87" customFormat="1" spans="1:15">
      <c r="A5" s="94">
        <v>2</v>
      </c>
      <c r="B5" s="46" t="s">
        <v>299</v>
      </c>
      <c r="C5" s="47" t="s">
        <v>297</v>
      </c>
      <c r="D5" s="47" t="s">
        <v>121</v>
      </c>
      <c r="E5" s="43" t="s">
        <v>63</v>
      </c>
      <c r="F5" s="47" t="s">
        <v>54</v>
      </c>
      <c r="G5" s="47"/>
      <c r="H5" s="94"/>
      <c r="I5" s="47"/>
      <c r="J5" s="47">
        <v>1</v>
      </c>
      <c r="K5" s="47"/>
      <c r="L5" s="47"/>
      <c r="M5" s="47">
        <v>1</v>
      </c>
      <c r="N5" s="47">
        <f>SUM(I5:M5)</f>
        <v>2</v>
      </c>
      <c r="O5" s="47" t="s">
        <v>298</v>
      </c>
    </row>
    <row r="6" s="87" customFormat="1" spans="1:15">
      <c r="A6" s="94">
        <v>3</v>
      </c>
      <c r="B6" s="46" t="s">
        <v>300</v>
      </c>
      <c r="C6" s="47" t="s">
        <v>297</v>
      </c>
      <c r="D6" s="47" t="s">
        <v>121</v>
      </c>
      <c r="E6" s="43" t="s">
        <v>63</v>
      </c>
      <c r="F6" s="47" t="s">
        <v>54</v>
      </c>
      <c r="G6" s="47"/>
      <c r="H6" s="94"/>
      <c r="I6" s="47">
        <v>1</v>
      </c>
      <c r="J6" s="47"/>
      <c r="K6" s="47"/>
      <c r="L6" s="47"/>
      <c r="M6" s="47"/>
      <c r="N6" s="47">
        <v>1</v>
      </c>
      <c r="O6" s="47" t="s">
        <v>298</v>
      </c>
    </row>
    <row r="7" s="87" customFormat="1" spans="1:15">
      <c r="A7" s="94">
        <v>4</v>
      </c>
      <c r="B7" s="46" t="s">
        <v>301</v>
      </c>
      <c r="C7" s="47" t="s">
        <v>297</v>
      </c>
      <c r="D7" s="47" t="s">
        <v>302</v>
      </c>
      <c r="E7" s="43" t="s">
        <v>63</v>
      </c>
      <c r="F7" s="47" t="s">
        <v>54</v>
      </c>
      <c r="G7" s="47"/>
      <c r="H7" s="94"/>
      <c r="I7" s="47"/>
      <c r="J7" s="47">
        <v>1</v>
      </c>
      <c r="K7" s="47"/>
      <c r="L7" s="47"/>
      <c r="M7" s="47">
        <v>1</v>
      </c>
      <c r="N7" s="47">
        <v>2</v>
      </c>
      <c r="O7" s="47" t="s">
        <v>298</v>
      </c>
    </row>
    <row r="8" s="87" customFormat="1" spans="1:15">
      <c r="A8" s="94">
        <v>5</v>
      </c>
      <c r="B8" s="46" t="s">
        <v>303</v>
      </c>
      <c r="C8" s="47" t="s">
        <v>297</v>
      </c>
      <c r="D8" s="47" t="s">
        <v>302</v>
      </c>
      <c r="E8" s="43" t="s">
        <v>63</v>
      </c>
      <c r="F8" s="47" t="s">
        <v>54</v>
      </c>
      <c r="G8" s="47"/>
      <c r="H8" s="94"/>
      <c r="I8" s="47"/>
      <c r="J8" s="47"/>
      <c r="K8" s="47"/>
      <c r="L8" s="47"/>
      <c r="M8" s="47"/>
      <c r="N8" s="47">
        <v>0</v>
      </c>
      <c r="O8" s="47" t="s">
        <v>298</v>
      </c>
    </row>
    <row r="9" s="87" customFormat="1" spans="1:15">
      <c r="A9" s="94">
        <v>6</v>
      </c>
      <c r="B9" s="46" t="s">
        <v>304</v>
      </c>
      <c r="C9" s="47" t="s">
        <v>297</v>
      </c>
      <c r="D9" s="47" t="s">
        <v>302</v>
      </c>
      <c r="E9" s="43" t="s">
        <v>63</v>
      </c>
      <c r="F9" s="47" t="s">
        <v>54</v>
      </c>
      <c r="G9" s="47"/>
      <c r="H9" s="94"/>
      <c r="I9" s="47"/>
      <c r="J9" s="47"/>
      <c r="K9" s="47">
        <v>1</v>
      </c>
      <c r="L9" s="47"/>
      <c r="M9" s="47">
        <v>1</v>
      </c>
      <c r="N9" s="47">
        <v>2</v>
      </c>
      <c r="O9" s="47" t="s">
        <v>298</v>
      </c>
    </row>
    <row r="10" s="87" customFormat="1" spans="1:15">
      <c r="A10" s="94"/>
      <c r="B10" s="46"/>
      <c r="C10" s="47"/>
      <c r="D10" s="47"/>
      <c r="E10" s="43"/>
      <c r="F10" s="47"/>
      <c r="G10" s="47"/>
      <c r="H10" s="94"/>
      <c r="I10" s="47"/>
      <c r="J10" s="47"/>
      <c r="K10" s="47"/>
      <c r="L10" s="47"/>
      <c r="M10" s="47"/>
      <c r="N10" s="47"/>
      <c r="O10" s="47"/>
    </row>
    <row r="11" s="87" customFormat="1" spans="1:15">
      <c r="A11" s="94"/>
      <c r="B11" s="46"/>
      <c r="C11" s="47"/>
      <c r="D11" s="47"/>
      <c r="E11" s="43"/>
      <c r="F11" s="47"/>
      <c r="G11" s="47"/>
      <c r="H11" s="94"/>
      <c r="I11" s="47"/>
      <c r="J11" s="47"/>
      <c r="K11" s="47"/>
      <c r="L11" s="47"/>
      <c r="M11" s="47"/>
      <c r="N11" s="47"/>
      <c r="O11" s="47"/>
    </row>
    <row r="12" s="87" customFormat="1" spans="1:15">
      <c r="A12" s="94"/>
      <c r="B12" s="46"/>
      <c r="C12" s="47"/>
      <c r="D12" s="47"/>
      <c r="E12" s="43"/>
      <c r="F12" s="47"/>
      <c r="G12" s="47"/>
      <c r="H12" s="94"/>
      <c r="I12" s="47"/>
      <c r="J12" s="47"/>
      <c r="K12" s="47"/>
      <c r="L12" s="47"/>
      <c r="M12" s="47"/>
      <c r="N12" s="47"/>
      <c r="O12" s="47"/>
    </row>
    <row r="13" s="87" customFormat="1" spans="1:15">
      <c r="A13" s="94"/>
      <c r="B13" s="51"/>
      <c r="C13" s="47"/>
      <c r="D13" s="47"/>
      <c r="E13" s="43"/>
      <c r="F13" s="47"/>
      <c r="G13" s="47"/>
      <c r="H13" s="94"/>
      <c r="I13" s="47"/>
      <c r="J13" s="47"/>
      <c r="K13" s="47"/>
      <c r="L13" s="47"/>
      <c r="M13" s="47"/>
      <c r="N13" s="47"/>
      <c r="O13" s="47"/>
    </row>
    <row r="14" s="87" customFormat="1" spans="1:15">
      <c r="A14" s="94"/>
      <c r="B14" s="51"/>
      <c r="C14" s="47"/>
      <c r="D14" s="47"/>
      <c r="E14" s="43"/>
      <c r="F14" s="47"/>
      <c r="G14" s="47"/>
      <c r="H14" s="94"/>
      <c r="I14" s="47"/>
      <c r="J14" s="47"/>
      <c r="K14" s="47"/>
      <c r="L14" s="47"/>
      <c r="M14" s="47"/>
      <c r="N14" s="47"/>
      <c r="O14" s="47"/>
    </row>
    <row r="15" s="87" customFormat="1" spans="1:15">
      <c r="A15" s="94"/>
      <c r="B15" s="51"/>
      <c r="C15" s="47"/>
      <c r="D15" s="47"/>
      <c r="E15" s="43"/>
      <c r="F15" s="47"/>
      <c r="G15" s="94"/>
      <c r="H15" s="94"/>
      <c r="I15" s="94"/>
      <c r="J15" s="94"/>
      <c r="K15" s="94"/>
      <c r="L15" s="94"/>
      <c r="M15" s="94"/>
      <c r="N15" s="66"/>
      <c r="O15" s="47"/>
    </row>
    <row r="16" s="87" customFormat="1" spans="1:15">
      <c r="A16" s="94"/>
      <c r="B16" s="51"/>
      <c r="C16" s="47"/>
      <c r="D16" s="47"/>
      <c r="E16" s="43"/>
      <c r="F16" s="47"/>
      <c r="G16" s="94"/>
      <c r="H16" s="94"/>
      <c r="I16" s="94"/>
      <c r="J16" s="94"/>
      <c r="K16" s="94"/>
      <c r="L16" s="94"/>
      <c r="M16" s="94"/>
      <c r="N16" s="66"/>
      <c r="O16" s="47"/>
    </row>
    <row r="17" s="2" customFormat="1" ht="18.75" spans="1:15">
      <c r="A17" s="11" t="s">
        <v>305</v>
      </c>
      <c r="B17" s="34"/>
      <c r="C17" s="12"/>
      <c r="D17" s="13"/>
      <c r="E17" s="14"/>
      <c r="F17" s="56"/>
      <c r="G17" s="56"/>
      <c r="H17" s="56"/>
      <c r="I17" s="35"/>
      <c r="J17" s="11" t="s">
        <v>306</v>
      </c>
      <c r="K17" s="12"/>
      <c r="L17" s="12"/>
      <c r="M17" s="13"/>
      <c r="N17" s="12"/>
      <c r="O17" s="19"/>
    </row>
    <row r="18" ht="46" customHeight="1" spans="1:15">
      <c r="A18" s="15" t="s">
        <v>307</v>
      </c>
      <c r="B18" s="3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2 O1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2022-11-10T05:49:06Z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59C6560563E549E9AFD65980C1379AA3</vt:lpwstr>
  </property>
</Properties>
</file>