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D:\桌面文件\探越22FW\TADDBK92094\10-7尾期\"/>
    </mc:Choice>
  </mc:AlternateContent>
  <xr:revisionPtr revIDLastSave="0" documentId="13_ncr:1_{8042648B-A33B-47E5-9981-0CDD7211AA6A}" xr6:coauthVersionLast="47" xr6:coauthVersionMax="47" xr10:uidLastSave="{00000000-0000-0000-0000-000000000000}"/>
  <bookViews>
    <workbookView xWindow="-120" yWindow="-120" windowWidth="20730" windowHeight="11160" tabRatio="727" activeTab="2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12" l="1"/>
  <c r="H4" i="12"/>
  <c r="K7" i="8"/>
  <c r="K6" i="8"/>
  <c r="K5" i="8"/>
  <c r="K4" i="8"/>
  <c r="N4" i="7"/>
  <c r="D24" i="6"/>
  <c r="E24" i="6"/>
  <c r="F24" i="6"/>
  <c r="G24" i="6"/>
  <c r="H24" i="6"/>
  <c r="B24" i="6"/>
  <c r="D23" i="6"/>
  <c r="E23" i="6"/>
  <c r="F23" i="6"/>
  <c r="G23" i="6"/>
  <c r="H23" i="6"/>
  <c r="B23" i="6"/>
  <c r="D22" i="6"/>
  <c r="E22" i="6"/>
  <c r="F22" i="6"/>
  <c r="G22" i="6"/>
  <c r="H22" i="6"/>
  <c r="B22" i="6"/>
  <c r="D21" i="6"/>
  <c r="E21" i="6"/>
  <c r="F21" i="6"/>
  <c r="G21" i="6"/>
  <c r="H21" i="6"/>
  <c r="B21" i="6"/>
  <c r="D20" i="6"/>
  <c r="E20" i="6"/>
  <c r="F20" i="6"/>
  <c r="G20" i="6"/>
  <c r="H20" i="6"/>
  <c r="B20" i="6"/>
  <c r="D19" i="6"/>
  <c r="E19" i="6"/>
  <c r="F19" i="6"/>
  <c r="G19" i="6"/>
  <c r="H19" i="6"/>
  <c r="B19" i="6"/>
  <c r="D18" i="6"/>
  <c r="E18" i="6"/>
  <c r="F18" i="6"/>
  <c r="G18" i="6"/>
  <c r="H18" i="6"/>
  <c r="B18" i="6"/>
  <c r="D17" i="6"/>
  <c r="E17" i="6"/>
  <c r="F17" i="6"/>
  <c r="G17" i="6"/>
  <c r="H17" i="6"/>
  <c r="B17" i="6"/>
  <c r="D16" i="6"/>
  <c r="E16" i="6"/>
  <c r="F16" i="6"/>
  <c r="G16" i="6"/>
  <c r="H16" i="6"/>
  <c r="B16" i="6"/>
  <c r="D15" i="6"/>
  <c r="E15" i="6"/>
  <c r="F15" i="6"/>
  <c r="G15" i="6"/>
  <c r="H15" i="6"/>
  <c r="B15" i="6"/>
  <c r="D14" i="6"/>
  <c r="E14" i="6"/>
  <c r="F14" i="6"/>
  <c r="G14" i="6"/>
  <c r="H14" i="6"/>
  <c r="B14" i="6"/>
  <c r="D13" i="6"/>
  <c r="E13" i="6"/>
  <c r="F13" i="6"/>
  <c r="G13" i="6"/>
  <c r="H13" i="6"/>
  <c r="B13" i="6"/>
  <c r="D12" i="6"/>
  <c r="E12" i="6"/>
  <c r="F12" i="6"/>
  <c r="G12" i="6"/>
  <c r="H12" i="6"/>
  <c r="B12" i="6"/>
  <c r="D11" i="6"/>
  <c r="E11" i="6"/>
  <c r="F11" i="6"/>
  <c r="G11" i="6"/>
  <c r="H11" i="6"/>
  <c r="B11" i="6"/>
  <c r="D10" i="6"/>
  <c r="E10" i="6"/>
  <c r="F10" i="6"/>
  <c r="G10" i="6"/>
  <c r="H10" i="6"/>
  <c r="B10" i="6"/>
  <c r="D9" i="6"/>
  <c r="E9" i="6"/>
  <c r="F9" i="6"/>
  <c r="G9" i="6"/>
  <c r="H9" i="6"/>
  <c r="B9" i="6"/>
  <c r="D8" i="6"/>
  <c r="E8" i="6"/>
  <c r="F8" i="6"/>
  <c r="G8" i="6"/>
  <c r="H8" i="6"/>
  <c r="B8" i="6"/>
  <c r="D7" i="6"/>
  <c r="E7" i="6"/>
  <c r="F7" i="6"/>
  <c r="G7" i="6"/>
  <c r="H7" i="6"/>
  <c r="B7" i="6"/>
  <c r="D6" i="6"/>
  <c r="E6" i="6"/>
  <c r="F6" i="6"/>
  <c r="G6" i="6"/>
  <c r="H6" i="6"/>
  <c r="B6" i="6"/>
  <c r="D24" i="14"/>
  <c r="E24" i="14"/>
  <c r="F24" i="14"/>
  <c r="G24" i="14"/>
  <c r="H24" i="14"/>
  <c r="B24" i="14"/>
  <c r="D23" i="14"/>
  <c r="E23" i="14"/>
  <c r="F23" i="14"/>
  <c r="G23" i="14"/>
  <c r="H23" i="14"/>
  <c r="B23" i="14"/>
  <c r="D22" i="14"/>
  <c r="E22" i="14"/>
  <c r="F22" i="14"/>
  <c r="G22" i="14"/>
  <c r="H22" i="14"/>
  <c r="B22" i="14"/>
  <c r="D21" i="14"/>
  <c r="E21" i="14"/>
  <c r="F21" i="14"/>
  <c r="G21" i="14"/>
  <c r="H21" i="14"/>
  <c r="B21" i="14"/>
  <c r="D20" i="14"/>
  <c r="E20" i="14"/>
  <c r="F20" i="14"/>
  <c r="G20" i="14"/>
  <c r="H20" i="14"/>
  <c r="B20" i="14"/>
  <c r="D19" i="14"/>
  <c r="E19" i="14"/>
  <c r="F19" i="14"/>
  <c r="G19" i="14"/>
  <c r="H19" i="14"/>
  <c r="B19" i="14"/>
  <c r="D18" i="14"/>
  <c r="E18" i="14"/>
  <c r="F18" i="14"/>
  <c r="G18" i="14"/>
  <c r="H18" i="14"/>
  <c r="B18" i="14"/>
  <c r="D17" i="14"/>
  <c r="E17" i="14"/>
  <c r="F17" i="14"/>
  <c r="G17" i="14"/>
  <c r="H17" i="14"/>
  <c r="B17" i="14"/>
  <c r="D16" i="14"/>
  <c r="E16" i="14"/>
  <c r="F16" i="14"/>
  <c r="G16" i="14"/>
  <c r="H16" i="14"/>
  <c r="B16" i="14"/>
  <c r="D15" i="14"/>
  <c r="E15" i="14"/>
  <c r="F15" i="14"/>
  <c r="G15" i="14"/>
  <c r="H15" i="14"/>
  <c r="B15" i="14"/>
  <c r="D14" i="14"/>
  <c r="E14" i="14"/>
  <c r="F14" i="14"/>
  <c r="G14" i="14"/>
  <c r="H14" i="14"/>
  <c r="B14" i="14"/>
  <c r="D13" i="14"/>
  <c r="E13" i="14"/>
  <c r="F13" i="14"/>
  <c r="G13" i="14"/>
  <c r="H13" i="14"/>
  <c r="B13" i="14"/>
  <c r="D12" i="14"/>
  <c r="E12" i="14"/>
  <c r="F12" i="14"/>
  <c r="G12" i="14"/>
  <c r="H12" i="14"/>
  <c r="B12" i="14"/>
  <c r="D11" i="14"/>
  <c r="E11" i="14"/>
  <c r="F11" i="14"/>
  <c r="G11" i="14"/>
  <c r="H11" i="14"/>
  <c r="B11" i="14"/>
  <c r="D10" i="14"/>
  <c r="E10" i="14"/>
  <c r="F10" i="14"/>
  <c r="G10" i="14"/>
  <c r="H10" i="14"/>
  <c r="B10" i="14"/>
  <c r="D9" i="14"/>
  <c r="E9" i="14"/>
  <c r="F9" i="14"/>
  <c r="G9" i="14"/>
  <c r="H9" i="14"/>
  <c r="B9" i="14"/>
  <c r="D8" i="14"/>
  <c r="E8" i="14"/>
  <c r="F8" i="14"/>
  <c r="G8" i="14"/>
  <c r="H8" i="14"/>
  <c r="B8" i="14"/>
  <c r="D7" i="14"/>
  <c r="E7" i="14"/>
  <c r="F7" i="14"/>
  <c r="G7" i="14"/>
  <c r="H7" i="14"/>
  <c r="B7" i="14"/>
  <c r="D6" i="14"/>
  <c r="E6" i="14"/>
  <c r="F6" i="14"/>
  <c r="G6" i="14"/>
  <c r="H6" i="14"/>
  <c r="B6" i="14"/>
  <c r="D24" i="13"/>
  <c r="E24" i="13"/>
  <c r="F24" i="13"/>
  <c r="G24" i="13"/>
  <c r="H24" i="13"/>
  <c r="B24" i="13"/>
  <c r="D23" i="13"/>
  <c r="E23" i="13"/>
  <c r="F23" i="13"/>
  <c r="G23" i="13"/>
  <c r="H23" i="13"/>
  <c r="B23" i="13"/>
  <c r="D22" i="13"/>
  <c r="E22" i="13"/>
  <c r="F22" i="13"/>
  <c r="G22" i="13"/>
  <c r="H22" i="13"/>
  <c r="B22" i="13"/>
  <c r="D21" i="13"/>
  <c r="E21" i="13"/>
  <c r="F21" i="13"/>
  <c r="G21" i="13"/>
  <c r="H21" i="13"/>
  <c r="B21" i="13"/>
  <c r="D20" i="13"/>
  <c r="E20" i="13"/>
  <c r="F20" i="13"/>
  <c r="G20" i="13"/>
  <c r="H20" i="13"/>
  <c r="B20" i="13"/>
  <c r="D19" i="13"/>
  <c r="E19" i="13"/>
  <c r="F19" i="13"/>
  <c r="G19" i="13"/>
  <c r="H19" i="13"/>
  <c r="B19" i="13"/>
  <c r="D18" i="13"/>
  <c r="E18" i="13"/>
  <c r="F18" i="13"/>
  <c r="G18" i="13"/>
  <c r="H18" i="13"/>
  <c r="B18" i="13"/>
  <c r="D17" i="13"/>
  <c r="E17" i="13"/>
  <c r="F17" i="13"/>
  <c r="G17" i="13"/>
  <c r="H17" i="13"/>
  <c r="B17" i="13"/>
  <c r="D16" i="13"/>
  <c r="E16" i="13"/>
  <c r="F16" i="13"/>
  <c r="G16" i="13"/>
  <c r="H16" i="13"/>
  <c r="B16" i="13"/>
  <c r="D15" i="13"/>
  <c r="E15" i="13"/>
  <c r="F15" i="13"/>
  <c r="G15" i="13"/>
  <c r="H15" i="13"/>
  <c r="B15" i="13"/>
  <c r="D14" i="13"/>
  <c r="E14" i="13"/>
  <c r="F14" i="13"/>
  <c r="G14" i="13"/>
  <c r="H14" i="13"/>
  <c r="B14" i="13"/>
  <c r="D13" i="13"/>
  <c r="E13" i="13"/>
  <c r="F13" i="13"/>
  <c r="G13" i="13"/>
  <c r="H13" i="13"/>
  <c r="B13" i="13"/>
  <c r="D12" i="13"/>
  <c r="E12" i="13"/>
  <c r="F12" i="13"/>
  <c r="G12" i="13"/>
  <c r="H12" i="13"/>
  <c r="B12" i="13"/>
  <c r="D11" i="13"/>
  <c r="E11" i="13"/>
  <c r="F11" i="13"/>
  <c r="G11" i="13"/>
  <c r="H11" i="13"/>
  <c r="B11" i="13"/>
  <c r="D10" i="13"/>
  <c r="E10" i="13"/>
  <c r="F10" i="13"/>
  <c r="G10" i="13"/>
  <c r="H10" i="13"/>
  <c r="B10" i="13"/>
  <c r="D9" i="13"/>
  <c r="E9" i="13"/>
  <c r="F9" i="13"/>
  <c r="G9" i="13"/>
  <c r="H9" i="13"/>
  <c r="B9" i="13"/>
  <c r="D8" i="13"/>
  <c r="E8" i="13"/>
  <c r="F8" i="13"/>
  <c r="G8" i="13"/>
  <c r="H8" i="13"/>
  <c r="B8" i="13"/>
  <c r="D7" i="13"/>
  <c r="E7" i="13"/>
  <c r="F7" i="13"/>
  <c r="G7" i="13"/>
  <c r="H7" i="13"/>
  <c r="B7" i="13"/>
  <c r="D6" i="13"/>
  <c r="E6" i="13"/>
  <c r="F6" i="13"/>
  <c r="G6" i="13"/>
  <c r="H6" i="13"/>
  <c r="B6" i="13"/>
</calcChain>
</file>

<file path=xl/sharedStrings.xml><?xml version="1.0" encoding="utf-8"?>
<sst xmlns="http://schemas.openxmlformats.org/spreadsheetml/2006/main" count="1008" uniqueCount="363">
  <si>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</si>
  <si>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</si>
  <si>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</si>
  <si>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</si>
  <si>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</si>
  <si>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</si>
  <si>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</si>
  <si>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</si>
  <si>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</si>
  <si>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</si>
  <si>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</si>
  <si>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</si>
  <si>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</si>
  <si>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</si>
  <si>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</si>
  <si>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</si>
  <si>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</si>
  <si>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</si>
  <si>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</si>
  <si>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</si>
  <si>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</si>
  <si>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</si>
  <si>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</si>
  <si>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</si>
  <si>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</si>
  <si>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</si>
  <si>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</si>
  <si>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</si>
  <si>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</si>
  <si>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</si>
  <si>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</si>
  <si>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</si>
  <si>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</si>
  <si>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</si>
  <si>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</si>
  <si>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</si>
  <si>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</si>
  <si>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</si>
  <si>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</si>
  <si>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</si>
  <si>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</si>
  <si>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</si>
  <si>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</si>
  <si>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</si>
  <si>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</si>
  <si>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</si>
  <si>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</si>
  <si>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</si>
  <si>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</si>
  <si>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</si>
  <si>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</si>
  <si>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</si>
  <si>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</si>
  <si>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</si>
  <si>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徒步外套</t>
  </si>
  <si>
    <t>合同签订方</t>
  </si>
  <si>
    <t>北京喜益祥</t>
  </si>
  <si>
    <t>生产工厂</t>
  </si>
  <si>
    <t>探越天津</t>
  </si>
  <si>
    <t>订单基础信息</t>
  </si>
  <si>
    <t>生产•出货进度</t>
  </si>
  <si>
    <t>指示•确认资料</t>
  </si>
  <si>
    <t>款号</t>
  </si>
  <si>
    <t>TADDBK92094</t>
  </si>
  <si>
    <t>合同交期</t>
  </si>
  <si>
    <t>产前确认样</t>
  </si>
  <si>
    <t>有</t>
  </si>
  <si>
    <t>无</t>
  </si>
  <si>
    <t>品名</t>
  </si>
  <si>
    <t>男式极地羽绒服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</si>
  <si>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</si>
  <si>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</si>
  <si>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</si>
  <si>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</si>
  <si>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</si>
  <si>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</si>
  <si>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</si>
  <si>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</si>
  <si>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</si>
  <si>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</si>
  <si>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</si>
  <si>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</si>
  <si>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</si>
  <si>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</si>
  <si>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</si>
  <si>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</si>
  <si>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</si>
  <si>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</si>
  <si>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</si>
  <si>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</si>
  <si>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</si>
  <si>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</si>
  <si>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</si>
  <si>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</si>
  <si>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</si>
  <si>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</si>
  <si>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</si>
  <si>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</si>
  <si>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</si>
  <si>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</si>
  <si>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</si>
  <si>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</si>
  <si>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</si>
  <si>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</si>
  <si>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</si>
  <si>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</si>
  <si>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</si>
  <si>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</si>
  <si>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</si>
  <si>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</si>
  <si>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</si>
  <si>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</si>
  <si>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</si>
  <si>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</si>
  <si>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</si>
  <si>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</si>
  <si>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</si>
  <si>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</si>
  <si>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</si>
  <si>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冰紫色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</si>
  <si>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</si>
  <si>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冰紫色3XL/3件。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</si>
  <si>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</si>
  <si>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</si>
  <si>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</si>
  <si>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</si>
  <si>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</si>
  <si>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1.下摆扭，</t>
  </si>
  <si>
    <t>2.注意定位印.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</si>
  <si>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</si>
  <si>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</si>
  <si>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</si>
  <si>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</si>
  <si>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</si>
  <si>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</si>
  <si>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</si>
  <si>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</si>
  <si>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</si>
  <si>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</si>
  <si>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</si>
  <si>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</si>
  <si>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魏永军</t>
  </si>
  <si>
    <t>复核时间</t>
  </si>
  <si>
    <t>李晓龙</t>
  </si>
  <si>
    <t>QC规格测量表</t>
  </si>
  <si>
    <t>女式极地羽绒服</t>
  </si>
  <si>
    <t>指示规格  FINAL SPEC</t>
  </si>
  <si>
    <t>样品规格  SAMPLE SPEC</t>
  </si>
  <si>
    <r>
      <rPr>
        <b/>
        <sz val="11"/>
        <rFont val="宋体"/>
        <charset val="134"/>
      </rPr>
      <t>码号</t>
    </r>
  </si>
  <si>
    <t>3XL</t>
  </si>
  <si>
    <t>4XL</t>
  </si>
  <si>
    <r>
      <rPr>
        <b/>
        <sz val="11"/>
        <rFont val="宋体"/>
        <charset val="134"/>
      </rPr>
      <t>号型</t>
    </r>
  </si>
  <si>
    <t>155/84B</t>
  </si>
  <si>
    <t>160/88B</t>
  </si>
  <si>
    <t>165/92B</t>
  </si>
  <si>
    <t>170/96B</t>
  </si>
  <si>
    <t>175/100B</t>
  </si>
  <si>
    <t>后中长</t>
  </si>
  <si>
    <t>-0.8</t>
  </si>
  <si>
    <t>-0.5</t>
  </si>
  <si>
    <t>前中长</t>
  </si>
  <si>
    <t>-1</t>
  </si>
  <si>
    <t>胸围</t>
  </si>
  <si>
    <t>√</t>
  </si>
  <si>
    <t>腰围</t>
  </si>
  <si>
    <t>摆围拉量</t>
  </si>
  <si>
    <t>肩宽</t>
  </si>
  <si>
    <t>肩点袖长</t>
  </si>
  <si>
    <t>上领围</t>
  </si>
  <si>
    <t>下领围</t>
  </si>
  <si>
    <t>前领高</t>
  </si>
  <si>
    <t>后领高</t>
  </si>
  <si>
    <t>袖肥/2</t>
  </si>
  <si>
    <t>袖肘围/2</t>
  </si>
  <si>
    <t>袖口围/2拉量</t>
  </si>
  <si>
    <t>内袖手套口</t>
  </si>
  <si>
    <t>帽高</t>
  </si>
  <si>
    <t>帽宽</t>
  </si>
  <si>
    <t>门襟宽</t>
  </si>
  <si>
    <t>侧兜长</t>
  </si>
  <si>
    <t xml:space="preserve">     初期请洗测2-3件，有问题的另加测量数量。</t>
  </si>
  <si>
    <t>验货时间：2022-9-26</t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</si>
  <si>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</si>
  <si>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</si>
  <si>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</si>
  <si>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</si>
  <si>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</si>
  <si>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</si>
  <si>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</si>
  <si>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</si>
  <si>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齐号10件</t>
  </si>
  <si>
    <t>【耐水洗测试】：耐洗水测试明细（要求齐色、齐号）</t>
  </si>
  <si>
    <t>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</si>
  <si>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</si>
  <si>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</si>
  <si>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1.袖子合拼处有羽绒未处理干净。</t>
  </si>
  <si>
    <t>【整改的严重缺陷及整改复核时间】</t>
  </si>
  <si>
    <t>【整改结果】</t>
  </si>
  <si>
    <t>验货时间：2022-10-26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</si>
  <si>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</si>
  <si>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</si>
  <si>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</si>
  <si>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</si>
  <si>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</si>
  <si>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</si>
  <si>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</si>
  <si>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</si>
  <si>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</si>
  <si>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</si>
  <si>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</si>
  <si>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</si>
  <si>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</si>
  <si>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</si>
  <si>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</si>
  <si>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</si>
  <si>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</si>
  <si>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</si>
  <si>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</si>
  <si>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</si>
  <si>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</si>
  <si>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</si>
  <si>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</si>
  <si>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</si>
  <si>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</si>
  <si>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</si>
  <si>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</si>
  <si>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</si>
  <si>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</si>
  <si>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</si>
  <si>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</si>
  <si>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</si>
  <si>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</si>
  <si>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</si>
  <si>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</si>
  <si>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</si>
  <si>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齐色齐号1箱.</t>
  </si>
  <si>
    <t>情况说明：</t>
  </si>
  <si>
    <t xml:space="preserve">【问题点描述】  </t>
  </si>
  <si>
    <t>1.扣子松一件，</t>
  </si>
  <si>
    <t>2，线头，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</si>
  <si>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</si>
  <si>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</si>
  <si>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</si>
  <si>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</si>
  <si>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</si>
  <si>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</si>
  <si>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</si>
  <si>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</si>
  <si>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</si>
  <si>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-1√√</t>
  </si>
  <si>
    <t>-0.5√√</t>
  </si>
  <si>
    <t>√√√</t>
  </si>
  <si>
    <t>-0.8√√</t>
  </si>
  <si>
    <t>1√√</t>
  </si>
  <si>
    <t>-0.8√1</t>
  </si>
  <si>
    <t>-0.8√2</t>
  </si>
  <si>
    <t>√√-0.5</t>
  </si>
  <si>
    <t>-0.6√-0.8</t>
  </si>
  <si>
    <t>√√-1</t>
  </si>
  <si>
    <t>√+0.6-0.5</t>
  </si>
  <si>
    <t>√+0.6-0.6</t>
  </si>
  <si>
    <t>√√-0.6</t>
  </si>
  <si>
    <t>√√-0.7</t>
  </si>
  <si>
    <t>√√</t>
  </si>
  <si>
    <t>验货时间：2022-10-6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</si>
  <si>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</si>
  <si>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</si>
  <si>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</si>
  <si>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</si>
  <si>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</si>
  <si>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</si>
  <si>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</si>
  <si>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</si>
  <si>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</si>
  <si>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</si>
  <si>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</si>
  <si>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</si>
  <si>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</si>
  <si>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</si>
  <si>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</si>
  <si>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</si>
  <si>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</si>
  <si>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12</t>
  </si>
  <si>
    <t>FW07720</t>
  </si>
  <si>
    <t>22FW冰紫色/N96//</t>
  </si>
  <si>
    <t>TADDBK91093</t>
  </si>
  <si>
    <t>常州亚东</t>
  </si>
  <si>
    <t>YES</t>
  </si>
  <si>
    <t>制表时间：2022-9-5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</si>
  <si>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</si>
  <si>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</si>
  <si>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</si>
  <si>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</si>
  <si>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</si>
  <si>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</si>
  <si>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</si>
  <si>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</si>
  <si>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</si>
  <si>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</si>
  <si>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20FW灰湖绿/I68//</t>
  </si>
  <si>
    <t>合格</t>
  </si>
  <si>
    <t>17SS藏蓝/30A//</t>
  </si>
  <si>
    <t>21FW云杉橘/L36//</t>
  </si>
  <si>
    <t>22FW极地白/Q14//</t>
  </si>
  <si>
    <t>制表时间：2022-9-10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</si>
  <si>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</si>
  <si>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</si>
  <si>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</si>
  <si>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</si>
  <si>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</si>
  <si>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</si>
  <si>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</si>
  <si>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</si>
  <si>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</si>
  <si>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</si>
  <si>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</si>
  <si>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</si>
  <si>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BB00004</t>
  </si>
  <si>
    <t xml:space="preserve">光面对折弹力包边带 </t>
  </si>
  <si>
    <t>上海锦湾</t>
  </si>
  <si>
    <t>BB00003</t>
  </si>
  <si>
    <t xml:space="preserve">弹力包边带 </t>
  </si>
  <si>
    <t>YK00021</t>
  </si>
  <si>
    <t xml:space="preserve">5#尼龙开尾反装，DABLH拉头，含注塑上止金属下止 </t>
  </si>
  <si>
    <t>YK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</si>
  <si>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</si>
  <si>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</si>
  <si>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</si>
  <si>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</si>
  <si>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</si>
  <si>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</si>
  <si>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</si>
  <si>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</si>
  <si>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</si>
  <si>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制表时间：2022-7-15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</si>
  <si>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</si>
  <si>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</si>
  <si>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</si>
  <si>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</si>
  <si>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</si>
  <si>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</si>
  <si>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</si>
  <si>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</si>
  <si>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</si>
  <si>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</si>
  <si>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</si>
  <si>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</si>
  <si>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</si>
  <si>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</si>
  <si>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</si>
  <si>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</si>
  <si>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制表时间：2022-4-12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</si>
  <si>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</si>
  <si>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</si>
  <si>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</si>
  <si>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</si>
  <si>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</si>
  <si>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>ZD00198</t>
  </si>
  <si>
    <t>12C黑/701/</t>
  </si>
  <si>
    <t>ZD00224</t>
  </si>
  <si>
    <t>XXXX黑色/713/</t>
  </si>
  <si>
    <t>制表时间：2022-9-20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</si>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</sst>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0.00_ "/>
  </numFmts>
  <fonts count="4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8"/>
      <color rgb="FF000000"/>
      <name val="微软雅黑"/>
      <charset val="134"/>
    </font>
    <font>
      <sz val="8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Arial"/>
      <family val="2"/>
    </font>
    <font>
      <b/>
      <sz val="10"/>
      <name val="微软雅黑"/>
      <charset val="134"/>
    </font>
    <font>
      <sz val="11"/>
      <name val="黑体"/>
      <charset val="134"/>
    </font>
    <font>
      <sz val="11"/>
      <name val="Arial"/>
      <family val="2"/>
    </font>
    <font>
      <sz val="12"/>
      <name val="Arial"/>
      <family val="2"/>
    </font>
    <font>
      <b/>
      <sz val="11"/>
      <color rgb="FFFF0000"/>
      <name val="Arial"/>
      <family val="2"/>
    </font>
    <font>
      <sz val="12"/>
      <name val="黑体"/>
      <charset val="134"/>
    </font>
    <font>
      <sz val="11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微软雅黑"/>
      <charset val="134"/>
    </font>
    <font>
      <sz val="11"/>
      <color rgb="FF000000"/>
      <name val="Calibri"/>
    </font>
    <font>
      <sz val="9"/>
      <name val="宋体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3">
    <xf numFmtId="0" fontId="0" fillId="0" borderId="0"/>
    <xf numFmtId="0" fontId="11" fillId="0" borderId="0">
      <alignment horizontal="center" vertical="center"/>
    </xf>
    <xf numFmtId="0" fontId="4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22" fillId="0" borderId="0">
      <alignment vertical="center"/>
    </xf>
    <xf numFmtId="0" fontId="22" fillId="0" borderId="0"/>
    <xf numFmtId="0" fontId="40" fillId="0" borderId="0">
      <alignment vertical="center"/>
    </xf>
    <xf numFmtId="0" fontId="41" fillId="0" borderId="0">
      <alignment vertical="center"/>
    </xf>
    <xf numFmtId="0" fontId="11" fillId="0" borderId="0">
      <alignment horizontal="center" vertical="center"/>
    </xf>
    <xf numFmtId="0" fontId="42" fillId="0" borderId="0">
      <alignment horizontal="center" vertical="center"/>
    </xf>
    <xf numFmtId="0" fontId="22" fillId="0" borderId="0"/>
    <xf numFmtId="0" fontId="11" fillId="0" borderId="0">
      <alignment horizontal="center" vertical="center"/>
    </xf>
  </cellStyleXfs>
  <cellXfs count="412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6" fillId="0" borderId="11" xfId="9" applyFont="1" applyBorder="1" applyAlignment="1">
      <alignment horizontal="center" vertical="center" wrapText="1"/>
    </xf>
    <xf numFmtId="0" fontId="6" fillId="0" borderId="0" xfId="9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6" fillId="0" borderId="14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0" xfId="12" applyFont="1" applyFill="1" applyBorder="1" applyAlignment="1">
      <alignment horizontal="center" vertical="center" wrapText="1"/>
    </xf>
    <xf numFmtId="0" fontId="6" fillId="0" borderId="16" xfId="12" applyFont="1" applyFill="1" applyBorder="1" applyAlignment="1">
      <alignment horizontal="center" vertical="center" wrapText="1"/>
    </xf>
    <xf numFmtId="0" fontId="5" fillId="0" borderId="0" xfId="1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2" borderId="0" xfId="6" applyFont="1" applyFill="1"/>
    <xf numFmtId="0" fontId="13" fillId="2" borderId="17" xfId="5" applyFont="1" applyFill="1" applyBorder="1" applyAlignment="1">
      <alignment horizontal="center" vertical="center"/>
    </xf>
    <xf numFmtId="0" fontId="13" fillId="2" borderId="18" xfId="5" applyFont="1" applyFill="1" applyBorder="1" applyAlignment="1">
      <alignment horizontal="center" vertical="center"/>
    </xf>
    <xf numFmtId="0" fontId="14" fillId="0" borderId="2" xfId="11" applyNumberFormat="1" applyFont="1" applyFill="1" applyBorder="1" applyAlignment="1">
      <alignment horizontal="center" vertical="center" shrinkToFit="1"/>
    </xf>
    <xf numFmtId="0" fontId="15" fillId="0" borderId="2" xfId="0" applyNumberFormat="1" applyFont="1" applyFill="1" applyBorder="1" applyAlignment="1">
      <alignment horizontal="center"/>
    </xf>
    <xf numFmtId="0" fontId="14" fillId="4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178" fontId="17" fillId="0" borderId="2" xfId="8" applyNumberFormat="1" applyFont="1" applyFill="1" applyBorder="1" applyAlignment="1">
      <alignment horizontal="center"/>
    </xf>
    <xf numFmtId="0" fontId="18" fillId="0" borderId="2" xfId="0" applyNumberFormat="1" applyFont="1" applyFill="1" applyBorder="1" applyAlignment="1">
      <alignment horizontal="center"/>
    </xf>
    <xf numFmtId="178" fontId="18" fillId="0" borderId="2" xfId="0" applyNumberFormat="1" applyFont="1" applyFill="1" applyBorder="1" applyAlignment="1">
      <alignment horizontal="center"/>
    </xf>
    <xf numFmtId="178" fontId="17" fillId="0" borderId="2" xfId="8" applyNumberFormat="1" applyFont="1" applyFill="1" applyBorder="1" applyAlignment="1">
      <alignment horizontal="center" vertical="center"/>
    </xf>
    <xf numFmtId="178" fontId="17" fillId="0" borderId="2" xfId="0" applyNumberFormat="1" applyFont="1" applyFill="1" applyBorder="1" applyAlignment="1">
      <alignment horizontal="center" vertical="center"/>
    </xf>
    <xf numFmtId="178" fontId="17" fillId="2" borderId="2" xfId="8" applyNumberFormat="1" applyFont="1" applyFill="1" applyBorder="1" applyAlignment="1">
      <alignment horizontal="center" vertical="center"/>
    </xf>
    <xf numFmtId="0" fontId="14" fillId="2" borderId="2" xfId="0" applyNumberFormat="1" applyFont="1" applyFill="1" applyBorder="1" applyAlignment="1">
      <alignment horizontal="center" vertical="center"/>
    </xf>
    <xf numFmtId="179" fontId="18" fillId="2" borderId="2" xfId="0" applyNumberFormat="1" applyFont="1" applyFill="1" applyBorder="1" applyAlignment="1">
      <alignment horizontal="center"/>
    </xf>
    <xf numFmtId="179" fontId="18" fillId="0" borderId="2" xfId="0" applyNumberFormat="1" applyFont="1" applyFill="1" applyBorder="1" applyAlignment="1">
      <alignment horizontal="center"/>
    </xf>
    <xf numFmtId="0" fontId="19" fillId="4" borderId="2" xfId="0" applyNumberFormat="1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shrinkToFit="1"/>
    </xf>
    <xf numFmtId="0" fontId="12" fillId="2" borderId="0" xfId="6" applyFont="1" applyFill="1" applyAlignment="1">
      <alignment horizontal="center"/>
    </xf>
    <xf numFmtId="0" fontId="0" fillId="2" borderId="0" xfId="7" applyFont="1" applyFill="1" applyAlignment="1">
      <alignment horizontal="center" vertical="center"/>
    </xf>
    <xf numFmtId="0" fontId="13" fillId="2" borderId="2" xfId="5" applyFont="1" applyFill="1" applyBorder="1" applyAlignment="1">
      <alignment horizontal="left" vertical="center"/>
    </xf>
    <xf numFmtId="0" fontId="12" fillId="2" borderId="2" xfId="6" applyFont="1" applyFill="1" applyBorder="1"/>
    <xf numFmtId="49" fontId="21" fillId="0" borderId="2" xfId="8" applyNumberFormat="1" applyFont="1" applyFill="1" applyBorder="1" applyAlignment="1">
      <alignment horizontal="center"/>
    </xf>
    <xf numFmtId="49" fontId="21" fillId="2" borderId="2" xfId="8" applyNumberFormat="1" applyFont="1" applyFill="1" applyBorder="1" applyAlignment="1">
      <alignment horizontal="center"/>
    </xf>
    <xf numFmtId="0" fontId="0" fillId="2" borderId="0" xfId="7" applyFont="1" applyFill="1">
      <alignment vertical="center"/>
    </xf>
    <xf numFmtId="0" fontId="13" fillId="2" borderId="0" xfId="6" applyFont="1" applyFill="1"/>
    <xf numFmtId="14" fontId="13" fillId="2" borderId="0" xfId="6" applyNumberFormat="1" applyFont="1" applyFill="1"/>
    <xf numFmtId="0" fontId="22" fillId="0" borderId="0" xfId="5" applyFill="1" applyBorder="1" applyAlignment="1">
      <alignment horizontal="left" vertical="center"/>
    </xf>
    <xf numFmtId="0" fontId="22" fillId="0" borderId="0" xfId="5" applyFont="1" applyFill="1" applyAlignment="1">
      <alignment horizontal="left" vertical="center"/>
    </xf>
    <xf numFmtId="0" fontId="22" fillId="0" borderId="0" xfId="5" applyFill="1" applyAlignment="1">
      <alignment horizontal="left" vertical="center"/>
    </xf>
    <xf numFmtId="0" fontId="24" fillId="0" borderId="20" xfId="5" applyFont="1" applyFill="1" applyBorder="1" applyAlignment="1">
      <alignment horizontal="left" vertical="center"/>
    </xf>
    <xf numFmtId="0" fontId="24" fillId="0" borderId="21" xfId="5" applyFont="1" applyFill="1" applyBorder="1" applyAlignment="1">
      <alignment horizontal="center" vertical="center"/>
    </xf>
    <xf numFmtId="0" fontId="26" fillId="0" borderId="21" xfId="5" applyFont="1" applyFill="1" applyBorder="1" applyAlignment="1">
      <alignment vertical="center"/>
    </xf>
    <xf numFmtId="0" fontId="24" fillId="0" borderId="21" xfId="5" applyFont="1" applyFill="1" applyBorder="1" applyAlignment="1">
      <alignment vertical="center"/>
    </xf>
    <xf numFmtId="0" fontId="24" fillId="0" borderId="22" xfId="5" applyFont="1" applyFill="1" applyBorder="1" applyAlignment="1">
      <alignment vertical="center"/>
    </xf>
    <xf numFmtId="0" fontId="24" fillId="0" borderId="23" xfId="5" applyFont="1" applyFill="1" applyBorder="1" applyAlignment="1">
      <alignment vertical="center"/>
    </xf>
    <xf numFmtId="0" fontId="24" fillId="0" borderId="22" xfId="5" applyFont="1" applyFill="1" applyBorder="1" applyAlignment="1">
      <alignment horizontal="left" vertical="center"/>
    </xf>
    <xf numFmtId="0" fontId="25" fillId="0" borderId="23" xfId="5" applyFont="1" applyFill="1" applyBorder="1" applyAlignment="1">
      <alignment horizontal="right" vertical="center"/>
    </xf>
    <xf numFmtId="0" fontId="24" fillId="0" borderId="23" xfId="5" applyFont="1" applyFill="1" applyBorder="1" applyAlignment="1">
      <alignment horizontal="left" vertical="center"/>
    </xf>
    <xf numFmtId="0" fontId="24" fillId="0" borderId="24" xfId="5" applyFont="1" applyFill="1" applyBorder="1" applyAlignment="1">
      <alignment vertical="center"/>
    </xf>
    <xf numFmtId="0" fontId="24" fillId="0" borderId="25" xfId="5" applyFont="1" applyFill="1" applyBorder="1" applyAlignment="1">
      <alignment vertical="center"/>
    </xf>
    <xf numFmtId="0" fontId="26" fillId="0" borderId="25" xfId="5" applyFont="1" applyFill="1" applyBorder="1" applyAlignment="1">
      <alignment vertical="center"/>
    </xf>
    <xf numFmtId="0" fontId="26" fillId="0" borderId="25" xfId="5" applyFont="1" applyFill="1" applyBorder="1" applyAlignment="1">
      <alignment horizontal="left" vertical="center"/>
    </xf>
    <xf numFmtId="0" fontId="24" fillId="0" borderId="0" xfId="5" applyFont="1" applyFill="1" applyBorder="1" applyAlignment="1">
      <alignment vertical="center"/>
    </xf>
    <xf numFmtId="0" fontId="26" fillId="0" borderId="0" xfId="5" applyFont="1" applyFill="1" applyBorder="1" applyAlignment="1">
      <alignment vertical="center"/>
    </xf>
    <xf numFmtId="0" fontId="26" fillId="0" borderId="0" xfId="5" applyFont="1" applyFill="1" applyAlignment="1">
      <alignment horizontal="left" vertical="center"/>
    </xf>
    <xf numFmtId="0" fontId="24" fillId="0" borderId="20" xfId="5" applyFont="1" applyFill="1" applyBorder="1" applyAlignment="1">
      <alignment vertical="center"/>
    </xf>
    <xf numFmtId="0" fontId="26" fillId="0" borderId="23" xfId="5" applyFont="1" applyFill="1" applyBorder="1" applyAlignment="1">
      <alignment horizontal="left" vertical="center"/>
    </xf>
    <xf numFmtId="0" fontId="26" fillId="0" borderId="23" xfId="5" applyFont="1" applyFill="1" applyBorder="1" applyAlignment="1">
      <alignment vertical="center"/>
    </xf>
    <xf numFmtId="0" fontId="26" fillId="0" borderId="0" xfId="5" applyFont="1" applyFill="1" applyBorder="1" applyAlignment="1">
      <alignment horizontal="left" vertical="center"/>
    </xf>
    <xf numFmtId="0" fontId="24" fillId="0" borderId="21" xfId="5" applyFont="1" applyFill="1" applyBorder="1" applyAlignment="1">
      <alignment horizontal="left" vertical="center"/>
    </xf>
    <xf numFmtId="0" fontId="24" fillId="0" borderId="24" xfId="5" applyFont="1" applyFill="1" applyBorder="1" applyAlignment="1">
      <alignment horizontal="left" vertical="center"/>
    </xf>
    <xf numFmtId="58" fontId="26" fillId="0" borderId="25" xfId="5" applyNumberFormat="1" applyFont="1" applyFill="1" applyBorder="1" applyAlignment="1">
      <alignment vertical="center"/>
    </xf>
    <xf numFmtId="0" fontId="26" fillId="0" borderId="37" xfId="5" applyFont="1" applyFill="1" applyBorder="1" applyAlignment="1">
      <alignment horizontal="left" vertical="center"/>
    </xf>
    <xf numFmtId="0" fontId="26" fillId="0" borderId="38" xfId="5" applyFont="1" applyFill="1" applyBorder="1" applyAlignment="1">
      <alignment horizontal="left" vertical="center"/>
    </xf>
    <xf numFmtId="0" fontId="29" fillId="0" borderId="2" xfId="0" applyFont="1" applyFill="1" applyBorder="1" applyAlignment="1">
      <alignment horizontal="center"/>
    </xf>
    <xf numFmtId="49" fontId="13" fillId="2" borderId="2" xfId="7" applyNumberFormat="1" applyFont="1" applyFill="1" applyBorder="1" applyAlignment="1">
      <alignment horizontal="center" vertical="center"/>
    </xf>
    <xf numFmtId="49" fontId="12" fillId="2" borderId="2" xfId="7" applyNumberFormat="1" applyFont="1" applyFill="1" applyBorder="1" applyAlignment="1">
      <alignment horizontal="center" vertical="center"/>
    </xf>
    <xf numFmtId="0" fontId="22" fillId="0" borderId="0" xfId="5" applyFont="1" applyAlignment="1">
      <alignment horizontal="left" vertical="center"/>
    </xf>
    <xf numFmtId="0" fontId="28" fillId="0" borderId="42" xfId="5" applyFont="1" applyBorder="1" applyAlignment="1">
      <alignment horizontal="left" vertical="center"/>
    </xf>
    <xf numFmtId="0" fontId="27" fillId="0" borderId="43" xfId="5" applyFont="1" applyBorder="1" applyAlignment="1">
      <alignment horizontal="left" vertical="center"/>
    </xf>
    <xf numFmtId="0" fontId="27" fillId="0" borderId="20" xfId="5" applyFont="1" applyBorder="1" applyAlignment="1">
      <alignment horizontal="center" vertical="center"/>
    </xf>
    <xf numFmtId="0" fontId="27" fillId="0" borderId="21" xfId="5" applyFont="1" applyBorder="1" applyAlignment="1">
      <alignment horizontal="center" vertical="center"/>
    </xf>
    <xf numFmtId="0" fontId="27" fillId="0" borderId="22" xfId="5" applyFont="1" applyBorder="1" applyAlignment="1">
      <alignment horizontal="left" vertical="center"/>
    </xf>
    <xf numFmtId="0" fontId="25" fillId="0" borderId="23" xfId="5" applyFont="1" applyBorder="1" applyAlignment="1">
      <alignment horizontal="left" vertical="center"/>
    </xf>
    <xf numFmtId="0" fontId="25" fillId="0" borderId="37" xfId="5" applyFont="1" applyBorder="1" applyAlignment="1">
      <alignment horizontal="left" vertical="center"/>
    </xf>
    <xf numFmtId="0" fontId="27" fillId="0" borderId="22" xfId="5" applyFont="1" applyBorder="1" applyAlignment="1">
      <alignment vertical="center"/>
    </xf>
    <xf numFmtId="0" fontId="25" fillId="0" borderId="23" xfId="5" applyFont="1" applyBorder="1" applyAlignment="1">
      <alignment vertical="center"/>
    </xf>
    <xf numFmtId="0" fontId="25" fillId="0" borderId="37" xfId="5" applyFont="1" applyBorder="1" applyAlignment="1">
      <alignment vertical="center"/>
    </xf>
    <xf numFmtId="0" fontId="27" fillId="0" borderId="23" xfId="5" applyFont="1" applyBorder="1" applyAlignment="1">
      <alignment vertical="center"/>
    </xf>
    <xf numFmtId="0" fontId="27" fillId="0" borderId="22" xfId="5" applyFont="1" applyBorder="1" applyAlignment="1">
      <alignment horizontal="center" vertical="center"/>
    </xf>
    <xf numFmtId="0" fontId="22" fillId="0" borderId="23" xfId="5" applyFont="1" applyBorder="1" applyAlignment="1">
      <alignment vertical="center"/>
    </xf>
    <xf numFmtId="0" fontId="25" fillId="0" borderId="22" xfId="5" applyFont="1" applyBorder="1" applyAlignment="1">
      <alignment horizontal="left" vertical="center"/>
    </xf>
    <xf numFmtId="0" fontId="31" fillId="0" borderId="24" xfId="5" applyFont="1" applyBorder="1" applyAlignment="1">
      <alignment vertical="center"/>
    </xf>
    <xf numFmtId="0" fontId="27" fillId="0" borderId="20" xfId="5" applyFont="1" applyBorder="1" applyAlignment="1">
      <alignment vertical="center"/>
    </xf>
    <xf numFmtId="0" fontId="22" fillId="0" borderId="21" xfId="5" applyFont="1" applyBorder="1" applyAlignment="1">
      <alignment horizontal="left" vertical="center"/>
    </xf>
    <xf numFmtId="0" fontId="25" fillId="0" borderId="21" xfId="5" applyFont="1" applyBorder="1" applyAlignment="1">
      <alignment horizontal="left" vertical="center"/>
    </xf>
    <xf numFmtId="0" fontId="22" fillId="0" borderId="21" xfId="5" applyFont="1" applyBorder="1" applyAlignment="1">
      <alignment vertical="center"/>
    </xf>
    <xf numFmtId="0" fontId="27" fillId="0" borderId="21" xfId="5" applyFont="1" applyBorder="1" applyAlignment="1">
      <alignment vertical="center"/>
    </xf>
    <xf numFmtId="0" fontId="22" fillId="0" borderId="23" xfId="5" applyFont="1" applyBorder="1" applyAlignment="1">
      <alignment horizontal="left" vertical="center"/>
    </xf>
    <xf numFmtId="0" fontId="25" fillId="0" borderId="25" xfId="5" applyFont="1" applyBorder="1" applyAlignment="1">
      <alignment horizontal="left" vertical="center"/>
    </xf>
    <xf numFmtId="0" fontId="27" fillId="0" borderId="23" xfId="5" applyFont="1" applyBorder="1" applyAlignment="1">
      <alignment horizontal="center" vertical="center"/>
    </xf>
    <xf numFmtId="0" fontId="28" fillId="0" borderId="44" xfId="5" applyFont="1" applyBorder="1" applyAlignment="1">
      <alignment vertical="center"/>
    </xf>
    <xf numFmtId="0" fontId="28" fillId="0" borderId="45" xfId="5" applyFont="1" applyBorder="1" applyAlignment="1">
      <alignment vertical="center"/>
    </xf>
    <xf numFmtId="0" fontId="25" fillId="0" borderId="45" xfId="5" applyFont="1" applyBorder="1" applyAlignment="1">
      <alignment vertical="center"/>
    </xf>
    <xf numFmtId="58" fontId="22" fillId="0" borderId="45" xfId="5" applyNumberFormat="1" applyFont="1" applyBorder="1" applyAlignment="1">
      <alignment vertical="center"/>
    </xf>
    <xf numFmtId="0" fontId="25" fillId="0" borderId="36" xfId="5" applyFont="1" applyBorder="1" applyAlignment="1">
      <alignment horizontal="left" vertical="center"/>
    </xf>
    <xf numFmtId="0" fontId="25" fillId="0" borderId="38" xfId="5" applyFont="1" applyBorder="1" applyAlignment="1">
      <alignment horizontal="left" vertical="center"/>
    </xf>
    <xf numFmtId="0" fontId="24" fillId="0" borderId="37" xfId="5" applyFont="1" applyBorder="1" applyAlignment="1">
      <alignment horizontal="left" vertical="center"/>
    </xf>
    <xf numFmtId="0" fontId="22" fillId="0" borderId="0" xfId="5" applyFont="1" applyBorder="1" applyAlignment="1">
      <alignment horizontal="left" vertical="center"/>
    </xf>
    <xf numFmtId="0" fontId="27" fillId="0" borderId="47" xfId="5" applyFont="1" applyBorder="1" applyAlignment="1">
      <alignment vertical="center"/>
    </xf>
    <xf numFmtId="0" fontId="22" fillId="0" borderId="48" xfId="5" applyFont="1" applyBorder="1" applyAlignment="1">
      <alignment horizontal="left" vertical="center"/>
    </xf>
    <xf numFmtId="0" fontId="25" fillId="0" borderId="48" xfId="5" applyFont="1" applyBorder="1" applyAlignment="1">
      <alignment horizontal="left" vertical="center"/>
    </xf>
    <xf numFmtId="0" fontId="22" fillId="0" borderId="48" xfId="5" applyFont="1" applyBorder="1" applyAlignment="1">
      <alignment vertical="center"/>
    </xf>
    <xf numFmtId="0" fontId="27" fillId="0" borderId="48" xfId="5" applyFont="1" applyBorder="1" applyAlignment="1">
      <alignment vertical="center"/>
    </xf>
    <xf numFmtId="0" fontId="27" fillId="0" borderId="47" xfId="5" applyFont="1" applyBorder="1" applyAlignment="1">
      <alignment horizontal="center" vertical="center"/>
    </xf>
    <xf numFmtId="0" fontId="25" fillId="0" borderId="48" xfId="5" applyFont="1" applyBorder="1" applyAlignment="1">
      <alignment horizontal="center" vertical="center"/>
    </xf>
    <xf numFmtId="0" fontId="27" fillId="0" borderId="48" xfId="5" applyFont="1" applyBorder="1" applyAlignment="1">
      <alignment horizontal="center" vertical="center"/>
    </xf>
    <xf numFmtId="0" fontId="22" fillId="0" borderId="48" xfId="5" applyFont="1" applyBorder="1" applyAlignment="1">
      <alignment horizontal="center" vertical="center"/>
    </xf>
    <xf numFmtId="0" fontId="25" fillId="0" borderId="23" xfId="5" applyFont="1" applyBorder="1" applyAlignment="1">
      <alignment horizontal="center" vertical="center"/>
    </xf>
    <xf numFmtId="0" fontId="22" fillId="0" borderId="23" xfId="5" applyFont="1" applyBorder="1" applyAlignment="1">
      <alignment horizontal="center" vertical="center"/>
    </xf>
    <xf numFmtId="0" fontId="33" fillId="0" borderId="54" xfId="5" applyFont="1" applyBorder="1" applyAlignment="1">
      <alignment horizontal="left" vertical="center" wrapText="1"/>
    </xf>
    <xf numFmtId="9" fontId="25" fillId="0" borderId="23" xfId="5" applyNumberFormat="1" applyFont="1" applyBorder="1" applyAlignment="1">
      <alignment horizontal="center" vertical="center"/>
    </xf>
    <xf numFmtId="0" fontId="28" fillId="0" borderId="42" xfId="5" applyFont="1" applyBorder="1" applyAlignment="1">
      <alignment vertical="center"/>
    </xf>
    <xf numFmtId="0" fontId="28" fillId="0" borderId="43" xfId="5" applyFont="1" applyBorder="1" applyAlignment="1">
      <alignment vertical="center"/>
    </xf>
    <xf numFmtId="0" fontId="25" fillId="0" borderId="58" xfId="5" applyFont="1" applyBorder="1" applyAlignment="1">
      <alignment vertical="center"/>
    </xf>
    <xf numFmtId="0" fontId="28" fillId="0" borderId="58" xfId="5" applyFont="1" applyBorder="1" applyAlignment="1">
      <alignment vertical="center"/>
    </xf>
    <xf numFmtId="58" fontId="22" fillId="0" borderId="43" xfId="5" applyNumberFormat="1" applyFont="1" applyBorder="1" applyAlignment="1">
      <alignment vertical="center"/>
    </xf>
    <xf numFmtId="0" fontId="22" fillId="0" borderId="58" xfId="5" applyFont="1" applyBorder="1" applyAlignment="1">
      <alignment vertical="center"/>
    </xf>
    <xf numFmtId="0" fontId="25" fillId="0" borderId="52" xfId="5" applyFont="1" applyBorder="1" applyAlignment="1">
      <alignment horizontal="left" vertical="center"/>
    </xf>
    <xf numFmtId="0" fontId="27" fillId="0" borderId="0" xfId="5" applyFont="1" applyBorder="1" applyAlignment="1">
      <alignment vertical="center"/>
    </xf>
    <xf numFmtId="0" fontId="34" fillId="0" borderId="37" xfId="5" applyFont="1" applyBorder="1" applyAlignment="1">
      <alignment horizontal="left" vertical="center" wrapText="1"/>
    </xf>
    <xf numFmtId="0" fontId="34" fillId="0" borderId="37" xfId="5" applyFont="1" applyBorder="1" applyAlignment="1">
      <alignment horizontal="left" vertical="center"/>
    </xf>
    <xf numFmtId="0" fontId="26" fillId="0" borderId="37" xfId="5" applyFont="1" applyBorder="1" applyAlignment="1">
      <alignment horizontal="left" vertical="center"/>
    </xf>
    <xf numFmtId="0" fontId="36" fillId="0" borderId="64" xfId="0" applyFont="1" applyBorder="1"/>
    <xf numFmtId="0" fontId="36" fillId="0" borderId="2" xfId="0" applyFont="1" applyBorder="1"/>
    <xf numFmtId="0" fontId="36" fillId="5" borderId="2" xfId="0" applyFont="1" applyFill="1" applyBorder="1"/>
    <xf numFmtId="0" fontId="0" fillId="0" borderId="64" xfId="0" applyBorder="1"/>
    <xf numFmtId="0" fontId="0" fillId="5" borderId="2" xfId="0" applyFill="1" applyBorder="1"/>
    <xf numFmtId="0" fontId="0" fillId="0" borderId="65" xfId="0" applyBorder="1"/>
    <xf numFmtId="0" fontId="0" fillId="0" borderId="66" xfId="0" applyBorder="1"/>
    <xf numFmtId="0" fontId="0" fillId="5" borderId="66" xfId="0" applyFill="1" applyBorder="1"/>
    <xf numFmtId="0" fontId="0" fillId="6" borderId="0" xfId="0" applyFill="1"/>
    <xf numFmtId="0" fontId="36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7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2" borderId="2" xfId="0" applyFont="1" applyFill="1" applyBorder="1" applyAlignment="1">
      <alignment vertical="top" wrapText="1"/>
    </xf>
    <xf numFmtId="0" fontId="36" fillId="7" borderId="2" xfId="0" applyFont="1" applyFill="1" applyBorder="1" applyAlignment="1">
      <alignment vertical="top" wrapText="1"/>
    </xf>
    <xf numFmtId="0" fontId="38" fillId="0" borderId="2" xfId="0" applyFont="1" applyBorder="1" applyAlignment="1">
      <alignment vertical="top" wrapText="1"/>
    </xf>
    <xf numFmtId="0" fontId="0" fillId="8" borderId="2" xfId="0" applyFont="1" applyFill="1" applyBorder="1" applyAlignment="1">
      <alignment vertical="top" wrapText="1"/>
    </xf>
    <xf numFmtId="0" fontId="0" fillId="8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9" fillId="0" borderId="0" xfId="0" applyFont="1"/>
    <xf numFmtId="0" fontId="39" fillId="0" borderId="0" xfId="0" applyFont="1" applyAlignment="1">
      <alignment vertical="top" wrapText="1"/>
    </xf>
    <xf numFmtId="0" fontId="0" fillId="0" borderId="2" xfId="0" quotePrefix="1" applyBorder="1" applyAlignment="1">
      <alignment horizontal="center"/>
    </xf>
    <xf numFmtId="0" fontId="11" fillId="0" borderId="13" xfId="1" quotePrefix="1" applyFill="1" applyBorder="1" applyAlignment="1">
      <alignment horizontal="center" vertical="center" wrapText="1"/>
    </xf>
    <xf numFmtId="0" fontId="5" fillId="0" borderId="0" xfId="10" quotePrefix="1" applyFont="1" applyBorder="1" applyAlignment="1">
      <alignment horizontal="center" vertical="center" wrapText="1"/>
    </xf>
    <xf numFmtId="0" fontId="6" fillId="0" borderId="15" xfId="1" quotePrefix="1" applyFont="1" applyBorder="1" applyAlignment="1">
      <alignment horizontal="center" vertical="center" wrapText="1"/>
    </xf>
    <xf numFmtId="0" fontId="6" fillId="0" borderId="14" xfId="1" quotePrefix="1" applyFont="1" applyBorder="1" applyAlignment="1">
      <alignment horizontal="center" vertical="center" wrapText="1"/>
    </xf>
    <xf numFmtId="0" fontId="5" fillId="2" borderId="5" xfId="10" quotePrefix="1" applyFont="1" applyFill="1" applyBorder="1" applyAlignment="1">
      <alignment horizontal="center" vertical="center" wrapText="1"/>
    </xf>
    <xf numFmtId="0" fontId="6" fillId="2" borderId="6" xfId="1" quotePrefix="1" applyFont="1" applyFill="1" applyBorder="1" applyAlignment="1">
      <alignment horizontal="center" vertical="center" wrapText="1"/>
    </xf>
    <xf numFmtId="0" fontId="0" fillId="2" borderId="2" xfId="0" quotePrefix="1" applyFont="1" applyFill="1" applyBorder="1" applyAlignment="1">
      <alignment horizontal="center"/>
    </xf>
    <xf numFmtId="0" fontId="6" fillId="2" borderId="7" xfId="1" quotePrefix="1" applyFont="1" applyFill="1" applyBorder="1" applyAlignment="1">
      <alignment horizontal="center" vertical="center" wrapText="1"/>
    </xf>
    <xf numFmtId="0" fontId="35" fillId="0" borderId="62" xfId="0" applyFont="1" applyBorder="1" applyAlignment="1">
      <alignment horizontal="center" vertical="center" wrapText="1"/>
    </xf>
    <xf numFmtId="0" fontId="35" fillId="0" borderId="63" xfId="0" applyFont="1" applyBorder="1" applyAlignment="1">
      <alignment horizontal="center" vertical="center" wrapText="1"/>
    </xf>
    <xf numFmtId="0" fontId="35" fillId="0" borderId="67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5" borderId="8" xfId="0" applyFont="1" applyFill="1" applyBorder="1" applyAlignment="1">
      <alignment horizontal="center" vertical="center"/>
    </xf>
    <xf numFmtId="0" fontId="36" fillId="5" borderId="10" xfId="0" applyFont="1" applyFill="1" applyBorder="1" applyAlignment="1">
      <alignment horizontal="center" vertical="center"/>
    </xf>
    <xf numFmtId="0" fontId="36" fillId="0" borderId="68" xfId="0" applyFont="1" applyBorder="1" applyAlignment="1">
      <alignment horizontal="center" vertical="center"/>
    </xf>
    <xf numFmtId="0" fontId="32" fillId="0" borderId="19" xfId="5" applyFont="1" applyBorder="1" applyAlignment="1">
      <alignment horizontal="center" vertical="top"/>
    </xf>
    <xf numFmtId="0" fontId="25" fillId="0" borderId="43" xfId="5" applyFont="1" applyBorder="1" applyAlignment="1">
      <alignment horizontal="center" vertical="center"/>
    </xf>
    <xf numFmtId="0" fontId="28" fillId="0" borderId="43" xfId="5" applyFont="1" applyBorder="1" applyAlignment="1">
      <alignment horizontal="center" vertical="center"/>
    </xf>
    <xf numFmtId="0" fontId="22" fillId="0" borderId="43" xfId="5" applyFont="1" applyBorder="1" applyAlignment="1">
      <alignment horizontal="center" vertical="center"/>
    </xf>
    <xf numFmtId="0" fontId="22" fillId="0" borderId="49" xfId="5" applyFont="1" applyBorder="1" applyAlignment="1">
      <alignment horizontal="center" vertical="center"/>
    </xf>
    <xf numFmtId="0" fontId="27" fillId="0" borderId="20" xfId="5" applyFont="1" applyBorder="1" applyAlignment="1">
      <alignment horizontal="center" vertical="center"/>
    </xf>
    <xf numFmtId="0" fontId="27" fillId="0" borderId="21" xfId="5" applyFont="1" applyBorder="1" applyAlignment="1">
      <alignment horizontal="center" vertical="center"/>
    </xf>
    <xf numFmtId="0" fontId="27" fillId="0" borderId="36" xfId="5" applyFont="1" applyBorder="1" applyAlignment="1">
      <alignment horizontal="center" vertical="center"/>
    </xf>
    <xf numFmtId="0" fontId="28" fillId="0" borderId="20" xfId="5" applyFont="1" applyBorder="1" applyAlignment="1">
      <alignment horizontal="center" vertical="center"/>
    </xf>
    <xf numFmtId="0" fontId="28" fillId="0" borderId="21" xfId="5" applyFont="1" applyBorder="1" applyAlignment="1">
      <alignment horizontal="center" vertical="center"/>
    </xf>
    <xf numFmtId="0" fontId="28" fillId="0" borderId="36" xfId="5" applyFont="1" applyBorder="1" applyAlignment="1">
      <alignment horizontal="center" vertical="center"/>
    </xf>
    <xf numFmtId="0" fontId="25" fillId="0" borderId="23" xfId="5" applyFont="1" applyBorder="1" applyAlignment="1">
      <alignment horizontal="left" vertical="center"/>
    </xf>
    <xf numFmtId="0" fontId="25" fillId="0" borderId="37" xfId="5" applyFont="1" applyBorder="1" applyAlignment="1">
      <alignment horizontal="left" vertical="center"/>
    </xf>
    <xf numFmtId="0" fontId="27" fillId="0" borderId="22" xfId="5" applyFont="1" applyBorder="1" applyAlignment="1">
      <alignment horizontal="left" vertical="center"/>
    </xf>
    <xf numFmtId="0" fontId="27" fillId="0" borderId="23" xfId="5" applyFont="1" applyBorder="1" applyAlignment="1">
      <alignment horizontal="left" vertical="center"/>
    </xf>
    <xf numFmtId="14" fontId="25" fillId="0" borderId="23" xfId="5" applyNumberFormat="1" applyFont="1" applyBorder="1" applyAlignment="1">
      <alignment horizontal="center" vertical="center"/>
    </xf>
    <xf numFmtId="14" fontId="25" fillId="0" borderId="37" xfId="5" applyNumberFormat="1" applyFont="1" applyBorder="1" applyAlignment="1">
      <alignment horizontal="center" vertical="center"/>
    </xf>
    <xf numFmtId="0" fontId="25" fillId="0" borderId="28" xfId="5" applyFont="1" applyBorder="1" applyAlignment="1">
      <alignment horizontal="left" vertical="center"/>
    </xf>
    <xf numFmtId="0" fontId="25" fillId="0" borderId="40" xfId="5" applyFont="1" applyBorder="1" applyAlignment="1">
      <alignment horizontal="left" vertical="center"/>
    </xf>
    <xf numFmtId="0" fontId="25" fillId="0" borderId="25" xfId="5" applyFont="1" applyBorder="1" applyAlignment="1">
      <alignment horizontal="center" vertical="center"/>
    </xf>
    <xf numFmtId="0" fontId="25" fillId="0" borderId="38" xfId="5" applyFont="1" applyBorder="1" applyAlignment="1">
      <alignment horizontal="center" vertical="center"/>
    </xf>
    <xf numFmtId="0" fontId="27" fillId="0" borderId="24" xfId="5" applyFont="1" applyBorder="1" applyAlignment="1">
      <alignment horizontal="left" vertical="center"/>
    </xf>
    <xf numFmtId="0" fontId="27" fillId="0" borderId="25" xfId="5" applyFont="1" applyBorder="1" applyAlignment="1">
      <alignment horizontal="left" vertical="center"/>
    </xf>
    <xf numFmtId="14" fontId="25" fillId="0" borderId="25" xfId="5" applyNumberFormat="1" applyFont="1" applyBorder="1" applyAlignment="1">
      <alignment horizontal="center" vertical="center"/>
    </xf>
    <xf numFmtId="14" fontId="25" fillId="0" borderId="38" xfId="5" applyNumberFormat="1" applyFont="1" applyBorder="1" applyAlignment="1">
      <alignment horizontal="center" vertical="center"/>
    </xf>
    <xf numFmtId="0" fontId="27" fillId="0" borderId="53" xfId="5" applyFont="1" applyBorder="1" applyAlignment="1">
      <alignment horizontal="left" vertical="center"/>
    </xf>
    <xf numFmtId="0" fontId="27" fillId="0" borderId="31" xfId="5" applyFont="1" applyBorder="1" applyAlignment="1">
      <alignment horizontal="left" vertical="center"/>
    </xf>
    <xf numFmtId="0" fontId="27" fillId="0" borderId="59" xfId="5" applyFont="1" applyBorder="1" applyAlignment="1">
      <alignment horizontal="left" vertical="center"/>
    </xf>
    <xf numFmtId="0" fontId="28" fillId="0" borderId="46" xfId="5" applyFont="1" applyBorder="1" applyAlignment="1">
      <alignment horizontal="left" vertical="center"/>
    </xf>
    <xf numFmtId="0" fontId="28" fillId="0" borderId="45" xfId="5" applyFont="1" applyBorder="1" applyAlignment="1">
      <alignment horizontal="left" vertical="center"/>
    </xf>
    <xf numFmtId="0" fontId="28" fillId="0" borderId="51" xfId="5" applyFont="1" applyBorder="1" applyAlignment="1">
      <alignment horizontal="left" vertical="center"/>
    </xf>
    <xf numFmtId="0" fontId="27" fillId="0" borderId="38" xfId="5" applyFont="1" applyBorder="1" applyAlignment="1">
      <alignment horizontal="left" vertical="center"/>
    </xf>
    <xf numFmtId="0" fontId="27" fillId="0" borderId="33" xfId="5" applyFont="1" applyBorder="1" applyAlignment="1">
      <alignment horizontal="left" vertical="center" wrapText="1"/>
    </xf>
    <xf numFmtId="0" fontId="27" fillId="0" borderId="34" xfId="5" applyFont="1" applyBorder="1" applyAlignment="1">
      <alignment horizontal="left" vertical="center" wrapText="1"/>
    </xf>
    <xf numFmtId="0" fontId="27" fillId="0" borderId="41" xfId="5" applyFont="1" applyBorder="1" applyAlignment="1">
      <alignment horizontal="left" vertical="center" wrapText="1"/>
    </xf>
    <xf numFmtId="0" fontId="27" fillId="0" borderId="47" xfId="5" applyFont="1" applyBorder="1" applyAlignment="1">
      <alignment horizontal="left" vertical="center"/>
    </xf>
    <xf numFmtId="0" fontId="27" fillId="0" borderId="48" xfId="5" applyFont="1" applyBorder="1" applyAlignment="1">
      <alignment horizontal="left" vertical="center"/>
    </xf>
    <xf numFmtId="0" fontId="27" fillId="0" borderId="52" xfId="5" applyFont="1" applyBorder="1" applyAlignment="1">
      <alignment horizontal="left" vertical="center"/>
    </xf>
    <xf numFmtId="0" fontId="28" fillId="0" borderId="46" xfId="0" applyFont="1" applyBorder="1" applyAlignment="1">
      <alignment horizontal="left" vertical="center"/>
    </xf>
    <xf numFmtId="0" fontId="28" fillId="0" borderId="45" xfId="0" applyFont="1" applyBorder="1" applyAlignment="1">
      <alignment horizontal="left" vertical="center"/>
    </xf>
    <xf numFmtId="0" fontId="28" fillId="0" borderId="51" xfId="0" applyFont="1" applyBorder="1" applyAlignment="1">
      <alignment horizontal="left" vertical="center"/>
    </xf>
    <xf numFmtId="9" fontId="25" fillId="0" borderId="32" xfId="5" applyNumberFormat="1" applyFont="1" applyBorder="1" applyAlignment="1">
      <alignment horizontal="left" vertical="center"/>
    </xf>
    <xf numFmtId="9" fontId="25" fillId="0" borderId="27" xfId="5" applyNumberFormat="1" applyFont="1" applyBorder="1" applyAlignment="1">
      <alignment horizontal="left" vertical="center"/>
    </xf>
    <xf numFmtId="9" fontId="25" fillId="0" borderId="39" xfId="5" applyNumberFormat="1" applyFont="1" applyBorder="1" applyAlignment="1">
      <alignment horizontal="left" vertical="center"/>
    </xf>
    <xf numFmtId="9" fontId="25" fillId="0" borderId="33" xfId="5" applyNumberFormat="1" applyFont="1" applyBorder="1" applyAlignment="1">
      <alignment horizontal="left" vertical="center"/>
    </xf>
    <xf numFmtId="9" fontId="25" fillId="0" borderId="34" xfId="5" applyNumberFormat="1" applyFont="1" applyBorder="1" applyAlignment="1">
      <alignment horizontal="left" vertical="center"/>
    </xf>
    <xf numFmtId="9" fontId="25" fillId="0" borderId="41" xfId="5" applyNumberFormat="1" applyFont="1" applyBorder="1" applyAlignment="1">
      <alignment horizontal="left" vertical="center"/>
    </xf>
    <xf numFmtId="0" fontId="24" fillId="0" borderId="47" xfId="5" applyFont="1" applyFill="1" applyBorder="1" applyAlignment="1">
      <alignment horizontal="left" vertical="center"/>
    </xf>
    <xf numFmtId="0" fontId="24" fillId="0" borderId="48" xfId="5" applyFont="1" applyFill="1" applyBorder="1" applyAlignment="1">
      <alignment horizontal="left" vertical="center"/>
    </xf>
    <xf numFmtId="0" fontId="24" fillId="0" borderId="52" xfId="5" applyFont="1" applyFill="1" applyBorder="1" applyAlignment="1">
      <alignment horizontal="left" vertical="center"/>
    </xf>
    <xf numFmtId="0" fontId="24" fillId="0" borderId="22" xfId="5" applyFont="1" applyFill="1" applyBorder="1" applyAlignment="1">
      <alignment horizontal="left" vertical="center"/>
    </xf>
    <xf numFmtId="0" fontId="24" fillId="0" borderId="23" xfId="5" applyFont="1" applyFill="1" applyBorder="1" applyAlignment="1">
      <alignment horizontal="left" vertical="center"/>
    </xf>
    <xf numFmtId="0" fontId="24" fillId="0" borderId="55" xfId="5" applyFont="1" applyFill="1" applyBorder="1" applyAlignment="1">
      <alignment horizontal="left" vertical="center"/>
    </xf>
    <xf numFmtId="0" fontId="24" fillId="0" borderId="34" xfId="5" applyFont="1" applyFill="1" applyBorder="1" applyAlignment="1">
      <alignment horizontal="left" vertical="center"/>
    </xf>
    <xf numFmtId="0" fontId="24" fillId="0" borderId="41" xfId="5" applyFont="1" applyFill="1" applyBorder="1" applyAlignment="1">
      <alignment horizontal="left" vertical="center"/>
    </xf>
    <xf numFmtId="0" fontId="28" fillId="0" borderId="31" xfId="5" applyFont="1" applyFill="1" applyBorder="1" applyAlignment="1">
      <alignment horizontal="left" vertical="center"/>
    </xf>
    <xf numFmtId="0" fontId="25" fillId="0" borderId="56" xfId="5" applyFont="1" applyFill="1" applyBorder="1" applyAlignment="1">
      <alignment horizontal="left" vertical="center"/>
    </xf>
    <xf numFmtId="0" fontId="25" fillId="0" borderId="57" xfId="5" applyFont="1" applyFill="1" applyBorder="1" applyAlignment="1">
      <alignment horizontal="left" vertical="center"/>
    </xf>
    <xf numFmtId="0" fontId="25" fillId="0" borderId="60" xfId="5" applyFont="1" applyFill="1" applyBorder="1" applyAlignment="1">
      <alignment horizontal="left" vertical="center"/>
    </xf>
    <xf numFmtId="0" fontId="25" fillId="0" borderId="30" xfId="5" applyFont="1" applyFill="1" applyBorder="1" applyAlignment="1">
      <alignment horizontal="left" vertical="center"/>
    </xf>
    <xf numFmtId="0" fontId="25" fillId="0" borderId="29" xfId="5" applyFont="1" applyFill="1" applyBorder="1" applyAlignment="1">
      <alignment horizontal="left" vertical="center"/>
    </xf>
    <xf numFmtId="0" fontId="25" fillId="0" borderId="40" xfId="5" applyFont="1" applyFill="1" applyBorder="1" applyAlignment="1">
      <alignment horizontal="left" vertical="center"/>
    </xf>
    <xf numFmtId="0" fontId="27" fillId="0" borderId="33" xfId="5" applyFont="1" applyFill="1" applyBorder="1" applyAlignment="1">
      <alignment horizontal="left" vertical="center"/>
    </xf>
    <xf numFmtId="0" fontId="27" fillId="0" borderId="34" xfId="5" applyFont="1" applyFill="1" applyBorder="1" applyAlignment="1">
      <alignment horizontal="left" vertical="center"/>
    </xf>
    <xf numFmtId="0" fontId="27" fillId="0" borderId="41" xfId="5" applyFont="1" applyFill="1" applyBorder="1" applyAlignment="1">
      <alignment horizontal="left" vertical="center"/>
    </xf>
    <xf numFmtId="0" fontId="29" fillId="0" borderId="45" xfId="5" applyFont="1" applyBorder="1" applyAlignment="1">
      <alignment horizontal="center" vertical="center"/>
    </xf>
    <xf numFmtId="0" fontId="28" fillId="0" borderId="31" xfId="5" applyFont="1" applyBorder="1" applyAlignment="1">
      <alignment horizontal="center" vertical="center"/>
    </xf>
    <xf numFmtId="0" fontId="28" fillId="0" borderId="61" xfId="5" applyFont="1" applyBorder="1" applyAlignment="1">
      <alignment horizontal="center" vertical="center"/>
    </xf>
    <xf numFmtId="0" fontId="25" fillId="0" borderId="58" xfId="5" applyFont="1" applyBorder="1" applyAlignment="1">
      <alignment horizontal="center" vertical="center"/>
    </xf>
    <xf numFmtId="0" fontId="25" fillId="0" borderId="59" xfId="5" applyFont="1" applyBorder="1" applyAlignment="1">
      <alignment horizontal="center" vertical="center"/>
    </xf>
    <xf numFmtId="0" fontId="25" fillId="0" borderId="53" xfId="5" applyFont="1" applyFill="1" applyBorder="1" applyAlignment="1">
      <alignment horizontal="left" vertical="center"/>
    </xf>
    <xf numFmtId="0" fontId="25" fillId="0" borderId="31" xfId="5" applyFont="1" applyFill="1" applyBorder="1" applyAlignment="1">
      <alignment horizontal="left" vertical="center"/>
    </xf>
    <xf numFmtId="0" fontId="25" fillId="0" borderId="59" xfId="5" applyFont="1" applyFill="1" applyBorder="1" applyAlignment="1">
      <alignment horizontal="left" vertical="center"/>
    </xf>
    <xf numFmtId="0" fontId="13" fillId="2" borderId="0" xfId="6" applyFont="1" applyFill="1" applyBorder="1" applyAlignment="1">
      <alignment horizontal="center"/>
    </xf>
    <xf numFmtId="0" fontId="12" fillId="2" borderId="0" xfId="6" applyFont="1" applyFill="1" applyBorder="1" applyAlignment="1">
      <alignment horizontal="center"/>
    </xf>
    <xf numFmtId="0" fontId="12" fillId="2" borderId="18" xfId="5" applyFont="1" applyFill="1" applyBorder="1" applyAlignment="1">
      <alignment horizontal="center" vertical="center"/>
    </xf>
    <xf numFmtId="0" fontId="12" fillId="2" borderId="2" xfId="5" applyFont="1" applyFill="1" applyBorder="1" applyAlignment="1">
      <alignment horizontal="center" vertical="center"/>
    </xf>
    <xf numFmtId="0" fontId="13" fillId="2" borderId="2" xfId="6" applyFont="1" applyFill="1" applyBorder="1" applyAlignment="1">
      <alignment horizontal="center" vertical="center"/>
    </xf>
    <xf numFmtId="0" fontId="13" fillId="2" borderId="2" xfId="6" applyFont="1" applyFill="1" applyBorder="1" applyAlignment="1" applyProtection="1">
      <alignment horizontal="center" vertical="center"/>
    </xf>
    <xf numFmtId="0" fontId="12" fillId="2" borderId="18" xfId="6" applyFont="1" applyFill="1" applyBorder="1" applyAlignment="1">
      <alignment horizontal="center"/>
    </xf>
    <xf numFmtId="0" fontId="12" fillId="2" borderId="2" xfId="6" applyFont="1" applyFill="1" applyBorder="1" applyAlignment="1">
      <alignment horizontal="center"/>
    </xf>
    <xf numFmtId="0" fontId="30" fillId="0" borderId="19" xfId="5" applyFont="1" applyBorder="1" applyAlignment="1">
      <alignment horizontal="center" vertical="top"/>
    </xf>
    <xf numFmtId="0" fontId="27" fillId="0" borderId="22" xfId="5" applyFont="1" applyBorder="1" applyAlignment="1">
      <alignment horizontal="center" vertical="center"/>
    </xf>
    <xf numFmtId="0" fontId="27" fillId="0" borderId="23" xfId="5" applyFont="1" applyBorder="1" applyAlignment="1">
      <alignment horizontal="center" vertical="center"/>
    </xf>
    <xf numFmtId="0" fontId="27" fillId="0" borderId="37" xfId="5" applyFont="1" applyBorder="1" applyAlignment="1">
      <alignment horizontal="center" vertical="center"/>
    </xf>
    <xf numFmtId="0" fontId="25" fillId="0" borderId="22" xfId="5" applyFont="1" applyBorder="1" applyAlignment="1">
      <alignment horizontal="left" vertical="center"/>
    </xf>
    <xf numFmtId="0" fontId="28" fillId="0" borderId="0" xfId="5" applyFont="1" applyBorder="1" applyAlignment="1">
      <alignment horizontal="left" vertical="center"/>
    </xf>
    <xf numFmtId="0" fontId="27" fillId="0" borderId="0" xfId="5" applyFont="1" applyBorder="1" applyAlignment="1">
      <alignment horizontal="left" vertical="center"/>
    </xf>
    <xf numFmtId="0" fontId="26" fillId="0" borderId="20" xfId="5" applyFont="1" applyBorder="1" applyAlignment="1">
      <alignment horizontal="left" vertical="center"/>
    </xf>
    <xf numFmtId="0" fontId="26" fillId="0" borderId="21" xfId="5" applyFont="1" applyBorder="1" applyAlignment="1">
      <alignment horizontal="left" vertical="center"/>
    </xf>
    <xf numFmtId="0" fontId="24" fillId="0" borderId="21" xfId="5" applyFont="1" applyBorder="1" applyAlignment="1">
      <alignment horizontal="left" vertical="center"/>
    </xf>
    <xf numFmtId="0" fontId="24" fillId="0" borderId="36" xfId="5" applyFont="1" applyBorder="1" applyAlignment="1">
      <alignment horizontal="left" vertical="center"/>
    </xf>
    <xf numFmtId="0" fontId="26" fillId="0" borderId="30" xfId="5" applyFont="1" applyBorder="1" applyAlignment="1">
      <alignment horizontal="left" vertical="center"/>
    </xf>
    <xf numFmtId="0" fontId="26" fillId="0" borderId="29" xfId="5" applyFont="1" applyBorder="1" applyAlignment="1">
      <alignment horizontal="left" vertical="center"/>
    </xf>
    <xf numFmtId="0" fontId="26" fillId="0" borderId="35" xfId="5" applyFont="1" applyBorder="1" applyAlignment="1">
      <alignment horizontal="left" vertical="center"/>
    </xf>
    <xf numFmtId="0" fontId="26" fillId="0" borderId="28" xfId="5" applyFont="1" applyBorder="1" applyAlignment="1">
      <alignment horizontal="left" vertical="center"/>
    </xf>
    <xf numFmtId="0" fontId="24" fillId="0" borderId="28" xfId="5" applyFont="1" applyBorder="1" applyAlignment="1">
      <alignment horizontal="left" vertical="center"/>
    </xf>
    <xf numFmtId="0" fontId="24" fillId="0" borderId="29" xfId="5" applyFont="1" applyBorder="1" applyAlignment="1">
      <alignment horizontal="left" vertical="center"/>
    </xf>
    <xf numFmtId="0" fontId="24" fillId="0" borderId="40" xfId="5" applyFont="1" applyBorder="1" applyAlignment="1">
      <alignment horizontal="left" vertical="center"/>
    </xf>
    <xf numFmtId="0" fontId="25" fillId="0" borderId="24" xfId="5" applyFont="1" applyBorder="1" applyAlignment="1">
      <alignment horizontal="left" vertical="center"/>
    </xf>
    <xf numFmtId="0" fontId="25" fillId="0" borderId="25" xfId="5" applyFont="1" applyBorder="1" applyAlignment="1">
      <alignment horizontal="left" vertical="center"/>
    </xf>
    <xf numFmtId="0" fontId="25" fillId="0" borderId="38" xfId="5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4" fillId="0" borderId="20" xfId="5" applyFont="1" applyFill="1" applyBorder="1" applyAlignment="1">
      <alignment horizontal="left" vertical="center"/>
    </xf>
    <xf numFmtId="0" fontId="24" fillId="0" borderId="21" xfId="5" applyFont="1" applyFill="1" applyBorder="1" applyAlignment="1">
      <alignment horizontal="left" vertical="center"/>
    </xf>
    <xf numFmtId="0" fontId="24" fillId="0" borderId="36" xfId="5" applyFont="1" applyFill="1" applyBorder="1" applyAlignment="1">
      <alignment horizontal="left" vertical="center"/>
    </xf>
    <xf numFmtId="0" fontId="24" fillId="0" borderId="23" xfId="5" applyFont="1" applyFill="1" applyBorder="1" applyAlignment="1">
      <alignment horizontal="center" vertical="center"/>
    </xf>
    <xf numFmtId="0" fontId="24" fillId="0" borderId="37" xfId="5" applyFont="1" applyFill="1" applyBorder="1" applyAlignment="1">
      <alignment horizontal="center" vertical="center"/>
    </xf>
    <xf numFmtId="0" fontId="27" fillId="0" borderId="22" xfId="5" applyFont="1" applyFill="1" applyBorder="1" applyAlignment="1">
      <alignment horizontal="left" vertical="center"/>
    </xf>
    <xf numFmtId="0" fontId="25" fillId="0" borderId="23" xfId="5" applyFont="1" applyFill="1" applyBorder="1" applyAlignment="1">
      <alignment horizontal="left" vertical="center"/>
    </xf>
    <xf numFmtId="0" fontId="25" fillId="0" borderId="37" xfId="5" applyFont="1" applyFill="1" applyBorder="1" applyAlignment="1">
      <alignment horizontal="left" vertical="center"/>
    </xf>
    <xf numFmtId="0" fontId="27" fillId="0" borderId="24" xfId="5" applyFont="1" applyBorder="1" applyAlignment="1">
      <alignment horizontal="center" vertical="center"/>
    </xf>
    <xf numFmtId="0" fontId="27" fillId="0" borderId="25" xfId="5" applyFont="1" applyBorder="1" applyAlignment="1">
      <alignment horizontal="center" vertical="center"/>
    </xf>
    <xf numFmtId="0" fontId="27" fillId="0" borderId="38" xfId="5" applyFont="1" applyBorder="1" applyAlignment="1">
      <alignment horizontal="center" vertical="center"/>
    </xf>
    <xf numFmtId="0" fontId="24" fillId="0" borderId="23" xfId="5" applyFont="1" applyBorder="1" applyAlignment="1">
      <alignment horizontal="left" vertical="center"/>
    </xf>
    <xf numFmtId="0" fontId="24" fillId="0" borderId="37" xfId="5" applyFont="1" applyBorder="1" applyAlignment="1">
      <alignment horizontal="left" vertical="center"/>
    </xf>
    <xf numFmtId="0" fontId="28" fillId="0" borderId="0" xfId="5" applyFont="1" applyFill="1" applyBorder="1" applyAlignment="1">
      <alignment horizontal="left" vertical="center"/>
    </xf>
    <xf numFmtId="0" fontId="25" fillId="0" borderId="32" xfId="5" applyFont="1" applyFill="1" applyBorder="1" applyAlignment="1">
      <alignment horizontal="left" vertical="center"/>
    </xf>
    <xf numFmtId="0" fontId="25" fillId="0" borderId="27" xfId="5" applyFont="1" applyFill="1" applyBorder="1" applyAlignment="1">
      <alignment horizontal="left" vertical="center"/>
    </xf>
    <xf numFmtId="0" fontId="25" fillId="0" borderId="39" xfId="5" applyFont="1" applyFill="1" applyBorder="1" applyAlignment="1">
      <alignment horizontal="left" vertical="center"/>
    </xf>
    <xf numFmtId="0" fontId="27" fillId="0" borderId="30" xfId="5" applyFont="1" applyBorder="1" applyAlignment="1">
      <alignment horizontal="left" vertical="center"/>
    </xf>
    <xf numFmtId="0" fontId="27" fillId="0" borderId="29" xfId="5" applyFont="1" applyBorder="1" applyAlignment="1">
      <alignment horizontal="left" vertical="center"/>
    </xf>
    <xf numFmtId="0" fontId="27" fillId="0" borderId="40" xfId="5" applyFont="1" applyBorder="1" applyAlignment="1">
      <alignment horizontal="left" vertical="center"/>
    </xf>
    <xf numFmtId="0" fontId="25" fillId="0" borderId="45" xfId="5" applyFont="1" applyBorder="1" applyAlignment="1">
      <alignment horizontal="center" vertical="center"/>
    </xf>
    <xf numFmtId="0" fontId="28" fillId="0" borderId="45" xfId="5" applyFont="1" applyBorder="1" applyAlignment="1">
      <alignment horizontal="center" vertical="center"/>
    </xf>
    <xf numFmtId="0" fontId="25" fillId="0" borderId="50" xfId="5" applyFont="1" applyBorder="1" applyAlignment="1">
      <alignment horizontal="center" vertical="center"/>
    </xf>
    <xf numFmtId="0" fontId="28" fillId="0" borderId="46" xfId="5" applyFont="1" applyFill="1" applyBorder="1" applyAlignment="1">
      <alignment horizontal="left" vertical="center"/>
    </xf>
    <xf numFmtId="0" fontId="28" fillId="0" borderId="45" xfId="5" applyFont="1" applyFill="1" applyBorder="1" applyAlignment="1">
      <alignment horizontal="left" vertical="center"/>
    </xf>
    <xf numFmtId="0" fontId="28" fillId="0" borderId="51" xfId="5" applyFont="1" applyFill="1" applyBorder="1" applyAlignment="1">
      <alignment horizontal="left" vertical="center"/>
    </xf>
    <xf numFmtId="0" fontId="28" fillId="0" borderId="47" xfId="5" applyFont="1" applyFill="1" applyBorder="1" applyAlignment="1">
      <alignment horizontal="center" vertical="center"/>
    </xf>
    <xf numFmtId="0" fontId="28" fillId="0" borderId="48" xfId="5" applyFont="1" applyFill="1" applyBorder="1" applyAlignment="1">
      <alignment horizontal="center" vertical="center"/>
    </xf>
    <xf numFmtId="0" fontId="28" fillId="0" borderId="52" xfId="5" applyFont="1" applyFill="1" applyBorder="1" applyAlignment="1">
      <alignment horizontal="center" vertical="center"/>
    </xf>
    <xf numFmtId="0" fontId="28" fillId="0" borderId="24" xfId="5" applyFont="1" applyFill="1" applyBorder="1" applyAlignment="1">
      <alignment horizontal="center" vertical="center"/>
    </xf>
    <xf numFmtId="0" fontId="28" fillId="0" borderId="25" xfId="5" applyFont="1" applyFill="1" applyBorder="1" applyAlignment="1">
      <alignment horizontal="center" vertical="center"/>
    </xf>
    <xf numFmtId="0" fontId="28" fillId="0" borderId="38" xfId="5" applyFont="1" applyFill="1" applyBorder="1" applyAlignment="1">
      <alignment horizontal="center" vertical="center"/>
    </xf>
    <xf numFmtId="0" fontId="22" fillId="0" borderId="45" xfId="5" applyFont="1" applyBorder="1" applyAlignment="1">
      <alignment horizontal="center" vertical="center"/>
    </xf>
    <xf numFmtId="0" fontId="22" fillId="0" borderId="50" xfId="5" applyFont="1" applyBorder="1" applyAlignment="1">
      <alignment horizontal="center" vertical="center"/>
    </xf>
    <xf numFmtId="0" fontId="23" fillId="0" borderId="19" xfId="5" applyFont="1" applyFill="1" applyBorder="1" applyAlignment="1">
      <alignment horizontal="center" vertical="top"/>
    </xf>
    <xf numFmtId="0" fontId="25" fillId="0" borderId="21" xfId="5" applyFont="1" applyFill="1" applyBorder="1" applyAlignment="1">
      <alignment horizontal="center" vertical="center"/>
    </xf>
    <xf numFmtId="0" fontId="26" fillId="0" borderId="21" xfId="5" applyFont="1" applyFill="1" applyBorder="1" applyAlignment="1">
      <alignment horizontal="center" vertical="center"/>
    </xf>
    <xf numFmtId="0" fontId="26" fillId="0" borderId="36" xfId="5" applyFont="1" applyFill="1" applyBorder="1" applyAlignment="1">
      <alignment horizontal="center" vertical="center"/>
    </xf>
    <xf numFmtId="0" fontId="25" fillId="0" borderId="23" xfId="5" applyFont="1" applyFill="1" applyBorder="1" applyAlignment="1">
      <alignment horizontal="center" vertical="center"/>
    </xf>
    <xf numFmtId="58" fontId="26" fillId="0" borderId="23" xfId="5" applyNumberFormat="1" applyFont="1" applyFill="1" applyBorder="1" applyAlignment="1">
      <alignment horizontal="center" vertical="center"/>
    </xf>
    <xf numFmtId="0" fontId="26" fillId="0" borderId="23" xfId="5" applyFont="1" applyFill="1" applyBorder="1" applyAlignment="1">
      <alignment horizontal="center" vertical="center"/>
    </xf>
    <xf numFmtId="0" fontId="25" fillId="0" borderId="25" xfId="5" applyFont="1" applyFill="1" applyBorder="1" applyAlignment="1">
      <alignment horizontal="right" vertical="center"/>
    </xf>
    <xf numFmtId="0" fontId="24" fillId="0" borderId="25" xfId="5" applyFont="1" applyFill="1" applyBorder="1" applyAlignment="1">
      <alignment horizontal="left" vertical="center"/>
    </xf>
    <xf numFmtId="0" fontId="24" fillId="0" borderId="26" xfId="5" applyFont="1" applyFill="1" applyBorder="1" applyAlignment="1">
      <alignment horizontal="left" vertical="center"/>
    </xf>
    <xf numFmtId="0" fontId="24" fillId="0" borderId="27" xfId="5" applyFont="1" applyFill="1" applyBorder="1" applyAlignment="1">
      <alignment horizontal="left" vertical="center"/>
    </xf>
    <xf numFmtId="0" fontId="24" fillId="0" borderId="39" xfId="5" applyFont="1" applyFill="1" applyBorder="1" applyAlignment="1">
      <alignment horizontal="left" vertical="center"/>
    </xf>
    <xf numFmtId="0" fontId="26" fillId="0" borderId="28" xfId="5" applyFont="1" applyFill="1" applyBorder="1" applyAlignment="1">
      <alignment horizontal="center" vertical="center"/>
    </xf>
    <xf numFmtId="0" fontId="26" fillId="0" borderId="29" xfId="5" applyFont="1" applyFill="1" applyBorder="1" applyAlignment="1">
      <alignment horizontal="center" vertical="center"/>
    </xf>
    <xf numFmtId="0" fontId="26" fillId="0" borderId="40" xfId="5" applyFont="1" applyFill="1" applyBorder="1" applyAlignment="1">
      <alignment horizontal="center" vertical="center"/>
    </xf>
    <xf numFmtId="0" fontId="27" fillId="0" borderId="30" xfId="5" applyFont="1" applyFill="1" applyBorder="1" applyAlignment="1">
      <alignment horizontal="left" vertical="center"/>
    </xf>
    <xf numFmtId="0" fontId="27" fillId="0" borderId="29" xfId="5" applyFont="1" applyFill="1" applyBorder="1" applyAlignment="1">
      <alignment horizontal="left" vertical="center"/>
    </xf>
    <xf numFmtId="0" fontId="27" fillId="0" borderId="40" xfId="5" applyFont="1" applyFill="1" applyBorder="1" applyAlignment="1">
      <alignment horizontal="left" vertical="center"/>
    </xf>
    <xf numFmtId="0" fontId="24" fillId="0" borderId="37" xfId="5" applyFont="1" applyFill="1" applyBorder="1" applyAlignment="1">
      <alignment horizontal="left" vertical="center"/>
    </xf>
    <xf numFmtId="0" fontId="26" fillId="0" borderId="22" xfId="5" applyFont="1" applyFill="1" applyBorder="1" applyAlignment="1">
      <alignment horizontal="left" vertical="center"/>
    </xf>
    <xf numFmtId="0" fontId="26" fillId="0" borderId="23" xfId="5" applyFont="1" applyFill="1" applyBorder="1" applyAlignment="1">
      <alignment horizontal="left" vertical="center"/>
    </xf>
    <xf numFmtId="0" fontId="26" fillId="0" borderId="37" xfId="5" applyFont="1" applyFill="1" applyBorder="1" applyAlignment="1">
      <alignment horizontal="left" vertical="center"/>
    </xf>
    <xf numFmtId="0" fontId="26" fillId="0" borderId="30" xfId="5" applyFont="1" applyFill="1" applyBorder="1" applyAlignment="1">
      <alignment horizontal="left" vertical="center"/>
    </xf>
    <xf numFmtId="0" fontId="26" fillId="0" borderId="29" xfId="5" applyFont="1" applyFill="1" applyBorder="1" applyAlignment="1">
      <alignment horizontal="left" vertical="center"/>
    </xf>
    <xf numFmtId="0" fontId="26" fillId="0" borderId="40" xfId="5" applyFont="1" applyFill="1" applyBorder="1" applyAlignment="1">
      <alignment horizontal="left" vertical="center"/>
    </xf>
    <xf numFmtId="0" fontId="26" fillId="0" borderId="22" xfId="5" applyFont="1" applyFill="1" applyBorder="1" applyAlignment="1">
      <alignment horizontal="left" vertical="center" wrapText="1"/>
    </xf>
    <xf numFmtId="0" fontId="26" fillId="0" borderId="23" xfId="5" applyFont="1" applyFill="1" applyBorder="1" applyAlignment="1">
      <alignment horizontal="left" vertical="center" wrapText="1"/>
    </xf>
    <xf numFmtId="0" fontId="26" fillId="0" borderId="37" xfId="5" applyFont="1" applyFill="1" applyBorder="1" applyAlignment="1">
      <alignment horizontal="left" vertical="center" wrapText="1"/>
    </xf>
    <xf numFmtId="0" fontId="22" fillId="0" borderId="25" xfId="5" applyFill="1" applyBorder="1" applyAlignment="1">
      <alignment horizontal="center" vertical="center"/>
    </xf>
    <xf numFmtId="0" fontId="22" fillId="0" borderId="38" xfId="5" applyFill="1" applyBorder="1" applyAlignment="1">
      <alignment horizontal="center" vertical="center"/>
    </xf>
    <xf numFmtId="0" fontId="24" fillId="0" borderId="31" xfId="5" applyFont="1" applyFill="1" applyBorder="1" applyAlignment="1">
      <alignment horizontal="center" vertical="center"/>
    </xf>
    <xf numFmtId="0" fontId="24" fillId="0" borderId="32" xfId="5" applyFont="1" applyFill="1" applyBorder="1" applyAlignment="1">
      <alignment horizontal="left" vertical="center"/>
    </xf>
    <xf numFmtId="0" fontId="22" fillId="0" borderId="30" xfId="5" applyFont="1" applyFill="1" applyBorder="1" applyAlignment="1">
      <alignment horizontal="left" vertical="center"/>
    </xf>
    <xf numFmtId="0" fontId="22" fillId="0" borderId="29" xfId="5" applyFont="1" applyFill="1" applyBorder="1" applyAlignment="1">
      <alignment horizontal="left" vertical="center"/>
    </xf>
    <xf numFmtId="0" fontId="22" fillId="0" borderId="40" xfId="5" applyFont="1" applyFill="1" applyBorder="1" applyAlignment="1">
      <alignment horizontal="left" vertical="center"/>
    </xf>
    <xf numFmtId="0" fontId="28" fillId="0" borderId="30" xfId="5" applyFont="1" applyFill="1" applyBorder="1" applyAlignment="1">
      <alignment horizontal="left" vertical="center"/>
    </xf>
    <xf numFmtId="0" fontId="26" fillId="0" borderId="33" xfId="5" applyFont="1" applyFill="1" applyBorder="1" applyAlignment="1">
      <alignment horizontal="left" vertical="center"/>
    </xf>
    <xf numFmtId="0" fontId="26" fillId="0" borderId="34" xfId="5" applyFont="1" applyFill="1" applyBorder="1" applyAlignment="1">
      <alignment horizontal="left" vertical="center"/>
    </xf>
    <xf numFmtId="0" fontId="26" fillId="0" borderId="41" xfId="5" applyFont="1" applyFill="1" applyBorder="1" applyAlignment="1">
      <alignment horizontal="left" vertical="center"/>
    </xf>
    <xf numFmtId="0" fontId="27" fillId="0" borderId="20" xfId="5" applyFont="1" applyFill="1" applyBorder="1" applyAlignment="1">
      <alignment horizontal="left" vertical="center"/>
    </xf>
    <xf numFmtId="0" fontId="27" fillId="0" borderId="21" xfId="5" applyFont="1" applyFill="1" applyBorder="1" applyAlignment="1">
      <alignment horizontal="left" vertical="center"/>
    </xf>
    <xf numFmtId="0" fontId="27" fillId="0" borderId="36" xfId="5" applyFont="1" applyFill="1" applyBorder="1" applyAlignment="1">
      <alignment horizontal="left" vertical="center"/>
    </xf>
    <xf numFmtId="0" fontId="24" fillId="0" borderId="28" xfId="5" applyFont="1" applyFill="1" applyBorder="1" applyAlignment="1">
      <alignment horizontal="left" vertical="center"/>
    </xf>
    <xf numFmtId="0" fontId="24" fillId="0" borderId="35" xfId="5" applyFont="1" applyFill="1" applyBorder="1" applyAlignment="1">
      <alignment horizontal="left" vertical="center"/>
    </xf>
    <xf numFmtId="0" fontId="26" fillId="0" borderId="25" xfId="5" applyFont="1" applyFill="1" applyBorder="1" applyAlignment="1">
      <alignment horizontal="center" vertical="center"/>
    </xf>
    <xf numFmtId="0" fontId="24" fillId="0" borderId="25" xfId="5" applyFont="1" applyFill="1" applyBorder="1" applyAlignment="1">
      <alignment horizontal="center" vertical="center"/>
    </xf>
    <xf numFmtId="0" fontId="26" fillId="0" borderId="38" xfId="5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/>
    </xf>
    <xf numFmtId="0" fontId="9" fillId="2" borderId="2" xfId="0" applyFont="1" applyFill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3" borderId="12" xfId="0" applyFont="1" applyFill="1" applyBorder="1" applyAlignment="1">
      <alignment horizontal="center" vertical="center"/>
    </xf>
    <xf numFmtId="0" fontId="0" fillId="0" borderId="3" xfId="0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3">
    <cellStyle name="S10" xfId="10" xr:uid="{00000000-0005-0000-0000-00003B000000}"/>
    <cellStyle name="S13" xfId="9" xr:uid="{00000000-0005-0000-0000-00003A000000}"/>
    <cellStyle name="S15" xfId="12" xr:uid="{00000000-0005-0000-0000-00003D000000}"/>
    <cellStyle name="S16" xfId="1" xr:uid="{00000000-0005-0000-0000-000005000000}"/>
    <cellStyle name="常规" xfId="0" builtinId="0"/>
    <cellStyle name="常规 10 10" xfId="8" xr:uid="{00000000-0005-0000-0000-000039000000}"/>
    <cellStyle name="常规 2" xfId="5" xr:uid="{00000000-0005-0000-0000-000036000000}"/>
    <cellStyle name="常规 23" xfId="11" xr:uid="{00000000-0005-0000-0000-00003C000000}"/>
    <cellStyle name="常规 3" xfId="6" xr:uid="{00000000-0005-0000-0000-000037000000}"/>
    <cellStyle name="常规 3 3" xfId="4" xr:uid="{00000000-0005-0000-0000-00002F000000}"/>
    <cellStyle name="常规 4" xfId="7" xr:uid="{00000000-0005-0000-0000-000038000000}"/>
    <cellStyle name="常规 40" xfId="2" xr:uid="{00000000-0005-0000-0000-00000C000000}"/>
    <cellStyle name="常规 40 5" xfId="3" xr:uid="{00000000-0005-0000-0000-000016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checked="Checked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8851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431800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431800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431800</xdr:colOff>
      <xdr:row>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259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8851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330200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330200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330200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330200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330200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330200</xdr:colOff>
      <xdr:row>8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330200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330200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330200</xdr:colOff>
      <xdr:row>24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2501900" y="8147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330200</xdr:colOff>
      <xdr:row>7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330200</xdr:colOff>
      <xdr:row>7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330200</xdr:colOff>
      <xdr:row>7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2501900" y="259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330200</xdr:colOff>
      <xdr:row>24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2501900" y="8147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625475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21297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625475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16217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625475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08597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625475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21297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625475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21297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625475</xdr:colOff>
      <xdr:row>12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21297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625475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16217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625475</xdr:colOff>
      <xdr:row>8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08597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625475</xdr:colOff>
      <xdr:row>9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21297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625475</xdr:colOff>
      <xdr:row>12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221297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625475</xdr:colOff>
      <xdr:row>7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2162175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625475</xdr:colOff>
      <xdr:row>7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2085975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625475</xdr:colOff>
      <xdr:row>8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2212975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625475</xdr:colOff>
      <xdr:row>13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22129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625475</xdr:colOff>
      <xdr:row>9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216217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625475</xdr:colOff>
      <xdr:row>9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208597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625475</xdr:colOff>
      <xdr:row>10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221297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625475</xdr:colOff>
      <xdr:row>13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22129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625475</xdr:colOff>
      <xdr:row>8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216217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625475</xdr:colOff>
      <xdr:row>8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208597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625475</xdr:colOff>
      <xdr:row>9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221297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8</xdr:col>
      <xdr:colOff>625475</xdr:colOff>
      <xdr:row>24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2212975" y="8147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625475</xdr:colOff>
      <xdr:row>7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2162175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625475</xdr:colOff>
      <xdr:row>7</xdr:row>
      <xdr:rowOff>25400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2085975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8</xdr:col>
      <xdr:colOff>625475</xdr:colOff>
      <xdr:row>7</xdr:row>
      <xdr:rowOff>25400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2212975" y="259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8</xdr:col>
      <xdr:colOff>625475</xdr:colOff>
      <xdr:row>24</xdr:row>
      <xdr:rowOff>25400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2212975" y="8147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16" zoomScale="120" zoomScaleNormal="120" workbookViewId="0">
      <selection activeCell="C21" sqref="C21"/>
    </sheetView>
  </sheetViews>
  <sheetFormatPr defaultColWidth="11" defaultRowHeight="14.25"/>
  <cols>
    <col min="1" max="1" width="5.5" customWidth="1"/>
    <col min="2" max="2" width="96.375" style="154" customWidth="1"/>
    <col min="3" max="3" width="10.125" customWidth="1"/>
  </cols>
  <sheetData>
    <row r="1" spans="1:2" ht="21" customHeight="1">
      <c r="A1" s="155"/>
      <c r="B1" s="156" t="s">
        <v>0</v>
      </c>
    </row>
    <row r="2" spans="1:2">
      <c r="A2" s="8">
        <v>1</v>
      </c>
      <c r="B2" s="157" t="s">
        <v>1</v>
      </c>
    </row>
    <row r="3" spans="1:2">
      <c r="A3" s="8">
        <v>2</v>
      </c>
      <c r="B3" s="157" t="s">
        <v>2</v>
      </c>
    </row>
    <row r="4" spans="1:2">
      <c r="A4" s="8">
        <v>3</v>
      </c>
      <c r="B4" s="157" t="s">
        <v>3</v>
      </c>
    </row>
    <row r="5" spans="1:2">
      <c r="A5" s="8">
        <v>4</v>
      </c>
      <c r="B5" s="157" t="s">
        <v>4</v>
      </c>
    </row>
    <row r="6" spans="1:2">
      <c r="A6" s="8">
        <v>5</v>
      </c>
      <c r="B6" s="157" t="s">
        <v>5</v>
      </c>
    </row>
    <row r="7" spans="1:2">
      <c r="A7" s="8">
        <v>6</v>
      </c>
      <c r="B7" s="157" t="s">
        <v>6</v>
      </c>
    </row>
    <row r="8" spans="1:2" s="153" customFormat="1" ht="15" customHeight="1">
      <c r="A8" s="158">
        <v>7</v>
      </c>
      <c r="B8" s="159" t="s">
        <v>7</v>
      </c>
    </row>
    <row r="9" spans="1:2" ht="18.95" customHeight="1">
      <c r="A9" s="155"/>
      <c r="B9" s="160" t="s">
        <v>8</v>
      </c>
    </row>
    <row r="10" spans="1:2" ht="15.95" customHeight="1">
      <c r="A10" s="8">
        <v>1</v>
      </c>
      <c r="B10" s="161" t="s">
        <v>9</v>
      </c>
    </row>
    <row r="11" spans="1:2">
      <c r="A11" s="8">
        <v>2</v>
      </c>
      <c r="B11" s="157" t="s">
        <v>10</v>
      </c>
    </row>
    <row r="12" spans="1:2">
      <c r="A12" s="8">
        <v>3</v>
      </c>
      <c r="B12" s="162" t="s">
        <v>11</v>
      </c>
    </row>
    <row r="13" spans="1:2">
      <c r="A13" s="8">
        <v>4</v>
      </c>
      <c r="B13" s="163" t="s">
        <v>12</v>
      </c>
    </row>
    <row r="14" spans="1:2">
      <c r="A14" s="8">
        <v>5</v>
      </c>
      <c r="B14" s="163" t="s">
        <v>13</v>
      </c>
    </row>
    <row r="15" spans="1:2">
      <c r="A15" s="8">
        <v>6</v>
      </c>
      <c r="B15" s="163" t="s">
        <v>14</v>
      </c>
    </row>
    <row r="16" spans="1:2">
      <c r="A16" s="8">
        <v>7</v>
      </c>
      <c r="B16" s="163" t="s">
        <v>15</v>
      </c>
    </row>
    <row r="17" spans="1:2">
      <c r="A17" s="8">
        <v>8</v>
      </c>
      <c r="B17" s="163" t="s">
        <v>16</v>
      </c>
    </row>
    <row r="18" spans="1:2">
      <c r="A18" s="8">
        <v>9</v>
      </c>
      <c r="B18" s="157" t="s">
        <v>17</v>
      </c>
    </row>
    <row r="19" spans="1:2">
      <c r="A19" s="8"/>
      <c r="B19" s="157"/>
    </row>
    <row r="20" spans="1:2" ht="20.25">
      <c r="A20" s="155"/>
      <c r="B20" s="156" t="s">
        <v>18</v>
      </c>
    </row>
    <row r="21" spans="1:2">
      <c r="A21" s="8">
        <v>1</v>
      </c>
      <c r="B21" s="164" t="s">
        <v>19</v>
      </c>
    </row>
    <row r="22" spans="1:2">
      <c r="A22" s="8">
        <v>2</v>
      </c>
      <c r="B22" s="157" t="s">
        <v>20</v>
      </c>
    </row>
    <row r="23" spans="1:2">
      <c r="A23" s="8">
        <v>3</v>
      </c>
      <c r="B23" s="157" t="s">
        <v>21</v>
      </c>
    </row>
    <row r="24" spans="1:2">
      <c r="A24" s="8">
        <v>4</v>
      </c>
      <c r="B24" s="157" t="s">
        <v>22</v>
      </c>
    </row>
    <row r="25" spans="1:2">
      <c r="A25" s="8">
        <v>5</v>
      </c>
      <c r="B25" s="163" t="s">
        <v>23</v>
      </c>
    </row>
    <row r="26" spans="1:2">
      <c r="A26" s="8">
        <v>6</v>
      </c>
      <c r="B26" s="163" t="s">
        <v>24</v>
      </c>
    </row>
    <row r="27" spans="1:2">
      <c r="A27" s="8">
        <v>7</v>
      </c>
      <c r="B27" s="157" t="s">
        <v>25</v>
      </c>
    </row>
    <row r="28" spans="1:2">
      <c r="A28" s="8"/>
      <c r="B28" s="157"/>
    </row>
    <row r="29" spans="1:2" ht="20.25">
      <c r="A29" s="155"/>
      <c r="B29" s="156" t="s">
        <v>26</v>
      </c>
    </row>
    <row r="30" spans="1:2">
      <c r="A30" s="8">
        <v>1</v>
      </c>
      <c r="B30" s="164" t="s">
        <v>27</v>
      </c>
    </row>
    <row r="31" spans="1:2">
      <c r="A31" s="8">
        <v>2</v>
      </c>
      <c r="B31" s="157" t="s">
        <v>28</v>
      </c>
    </row>
    <row r="32" spans="1:2">
      <c r="A32" s="8">
        <v>3</v>
      </c>
      <c r="B32" s="157" t="s">
        <v>29</v>
      </c>
    </row>
    <row r="33" spans="1:2" ht="28.5">
      <c r="A33" s="8">
        <v>4</v>
      </c>
      <c r="B33" s="157" t="s">
        <v>30</v>
      </c>
    </row>
    <row r="34" spans="1:2">
      <c r="A34" s="8">
        <v>5</v>
      </c>
      <c r="B34" s="157" t="s">
        <v>31</v>
      </c>
    </row>
    <row r="35" spans="1:2">
      <c r="A35" s="8">
        <v>6</v>
      </c>
      <c r="B35" s="157" t="s">
        <v>32</v>
      </c>
    </row>
    <row r="36" spans="1:2">
      <c r="A36" s="8">
        <v>7</v>
      </c>
      <c r="B36" s="157" t="s">
        <v>33</v>
      </c>
    </row>
    <row r="37" spans="1:2">
      <c r="A37" s="8"/>
      <c r="B37" s="157"/>
    </row>
    <row r="39" spans="1:2">
      <c r="A39" s="165" t="s">
        <v>34</v>
      </c>
      <c r="B39" s="166"/>
    </row>
  </sheetData>
  <phoneticPr fontId="4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20" sqref="F20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style="2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68" t="s">
        <v>291</v>
      </c>
      <c r="B1" s="368"/>
      <c r="C1" s="368"/>
      <c r="D1" s="368"/>
      <c r="E1" s="369"/>
      <c r="F1" s="368"/>
      <c r="G1" s="368"/>
      <c r="H1" s="368"/>
      <c r="I1" s="368"/>
      <c r="J1" s="368"/>
      <c r="K1" s="368"/>
      <c r="L1" s="368"/>
      <c r="M1" s="368"/>
    </row>
    <row r="2" spans="1:13" s="1" customFormat="1" ht="16.5">
      <c r="A2" s="382" t="s">
        <v>266</v>
      </c>
      <c r="B2" s="383" t="s">
        <v>271</v>
      </c>
      <c r="C2" s="383" t="s">
        <v>267</v>
      </c>
      <c r="D2" s="383" t="s">
        <v>268</v>
      </c>
      <c r="E2" s="385" t="s">
        <v>269</v>
      </c>
      <c r="F2" s="383" t="s">
        <v>270</v>
      </c>
      <c r="G2" s="382" t="s">
        <v>292</v>
      </c>
      <c r="H2" s="382"/>
      <c r="I2" s="382" t="s">
        <v>293</v>
      </c>
      <c r="J2" s="382"/>
      <c r="K2" s="390" t="s">
        <v>294</v>
      </c>
      <c r="L2" s="392" t="s">
        <v>295</v>
      </c>
      <c r="M2" s="394" t="s">
        <v>296</v>
      </c>
    </row>
    <row r="3" spans="1:13" s="1" customFormat="1" ht="16.5">
      <c r="A3" s="382"/>
      <c r="B3" s="384"/>
      <c r="C3" s="384"/>
      <c r="D3" s="384"/>
      <c r="E3" s="386"/>
      <c r="F3" s="384"/>
      <c r="G3" s="4" t="s">
        <v>297</v>
      </c>
      <c r="H3" s="4" t="s">
        <v>298</v>
      </c>
      <c r="I3" s="4" t="s">
        <v>297</v>
      </c>
      <c r="J3" s="4" t="s">
        <v>298</v>
      </c>
      <c r="K3" s="391"/>
      <c r="L3" s="393"/>
      <c r="M3" s="395"/>
    </row>
    <row r="4" spans="1:13" ht="21">
      <c r="A4" s="8">
        <v>1</v>
      </c>
      <c r="B4" s="169" t="s">
        <v>286</v>
      </c>
      <c r="C4" s="20">
        <v>18</v>
      </c>
      <c r="D4" s="167" t="s">
        <v>283</v>
      </c>
      <c r="E4" s="170" t="s">
        <v>299</v>
      </c>
      <c r="F4" s="167" t="s">
        <v>285</v>
      </c>
      <c r="G4" s="9">
        <v>0.2</v>
      </c>
      <c r="H4" s="9">
        <v>0.2</v>
      </c>
      <c r="I4" s="9">
        <v>0.3</v>
      </c>
      <c r="J4" s="9">
        <v>0.5</v>
      </c>
      <c r="K4" s="9">
        <f t="shared" ref="K4:K7" si="0">SUM(G4:J4)</f>
        <v>1.2</v>
      </c>
      <c r="L4" s="9" t="s">
        <v>300</v>
      </c>
      <c r="M4" s="9" t="s">
        <v>287</v>
      </c>
    </row>
    <row r="5" spans="1:13">
      <c r="A5" s="8">
        <v>2</v>
      </c>
      <c r="B5" s="169" t="s">
        <v>286</v>
      </c>
      <c r="C5" s="9">
        <v>16</v>
      </c>
      <c r="D5" s="167" t="s">
        <v>283</v>
      </c>
      <c r="E5" s="171" t="s">
        <v>301</v>
      </c>
      <c r="F5" s="167" t="s">
        <v>285</v>
      </c>
      <c r="G5" s="9">
        <v>0.3</v>
      </c>
      <c r="H5" s="9">
        <v>0.2</v>
      </c>
      <c r="I5" s="9">
        <v>0.5</v>
      </c>
      <c r="J5" s="9">
        <v>0.5</v>
      </c>
      <c r="K5" s="9">
        <f t="shared" si="0"/>
        <v>1.5</v>
      </c>
      <c r="L5" s="9" t="s">
        <v>300</v>
      </c>
      <c r="M5" s="9" t="s">
        <v>287</v>
      </c>
    </row>
    <row r="6" spans="1:13" ht="21">
      <c r="A6" s="8">
        <v>3</v>
      </c>
      <c r="B6" s="169" t="s">
        <v>286</v>
      </c>
      <c r="C6" s="9">
        <v>33</v>
      </c>
      <c r="D6" s="167" t="s">
        <v>283</v>
      </c>
      <c r="E6" s="170" t="s">
        <v>302</v>
      </c>
      <c r="F6" s="167" t="s">
        <v>285</v>
      </c>
      <c r="G6" s="9">
        <v>0.2</v>
      </c>
      <c r="H6" s="9">
        <v>0.2</v>
      </c>
      <c r="I6" s="9">
        <v>0.2</v>
      </c>
      <c r="J6" s="9">
        <v>0.5</v>
      </c>
      <c r="K6" s="9">
        <f t="shared" si="0"/>
        <v>1.1000000000000001</v>
      </c>
      <c r="L6" s="9" t="s">
        <v>300</v>
      </c>
      <c r="M6" s="9" t="s">
        <v>287</v>
      </c>
    </row>
    <row r="7" spans="1:13" ht="21">
      <c r="A7" s="8">
        <v>4</v>
      </c>
      <c r="B7" s="169" t="s">
        <v>286</v>
      </c>
      <c r="C7" s="9">
        <v>111</v>
      </c>
      <c r="D7" s="167" t="s">
        <v>283</v>
      </c>
      <c r="E7" s="170" t="s">
        <v>303</v>
      </c>
      <c r="F7" s="167" t="s">
        <v>285</v>
      </c>
      <c r="G7" s="9">
        <v>0.2</v>
      </c>
      <c r="H7" s="9">
        <v>0.2</v>
      </c>
      <c r="I7" s="9">
        <v>0.4</v>
      </c>
      <c r="J7" s="9">
        <v>0.5</v>
      </c>
      <c r="K7" s="9">
        <f t="shared" si="0"/>
        <v>1.3</v>
      </c>
      <c r="L7" s="9" t="s">
        <v>300</v>
      </c>
      <c r="M7" s="9" t="s">
        <v>287</v>
      </c>
    </row>
    <row r="8" spans="1:13">
      <c r="A8" s="8"/>
      <c r="B8" s="25"/>
      <c r="C8" s="9"/>
      <c r="D8" s="9"/>
      <c r="E8" s="23"/>
      <c r="F8" s="9"/>
      <c r="G8" s="9"/>
      <c r="H8" s="9"/>
      <c r="I8" s="9"/>
      <c r="J8" s="9"/>
      <c r="K8" s="8"/>
      <c r="L8" s="9"/>
      <c r="M8" s="8"/>
    </row>
    <row r="9" spans="1:13">
      <c r="A9" s="8"/>
      <c r="B9" s="25"/>
      <c r="C9" s="9"/>
      <c r="D9" s="9"/>
      <c r="E9" s="24"/>
      <c r="F9" s="9"/>
      <c r="G9" s="9"/>
      <c r="H9" s="9"/>
      <c r="I9" s="9"/>
      <c r="J9" s="9"/>
      <c r="K9" s="8"/>
      <c r="L9" s="9"/>
      <c r="M9" s="8"/>
    </row>
    <row r="10" spans="1:13">
      <c r="A10" s="8"/>
      <c r="B10" s="8"/>
      <c r="C10" s="8"/>
      <c r="D10" s="8"/>
      <c r="E10" s="6"/>
      <c r="F10" s="8"/>
      <c r="G10" s="8"/>
      <c r="H10" s="8"/>
      <c r="I10" s="8"/>
      <c r="J10" s="8"/>
      <c r="K10" s="8"/>
      <c r="L10" s="8"/>
      <c r="M10" s="8"/>
    </row>
    <row r="11" spans="1:13">
      <c r="A11" s="8"/>
      <c r="B11" s="8"/>
      <c r="C11" s="8"/>
      <c r="D11" s="8"/>
      <c r="E11" s="6"/>
      <c r="F11" s="8"/>
      <c r="G11" s="8"/>
      <c r="H11" s="8"/>
      <c r="I11" s="8"/>
      <c r="J11" s="8"/>
      <c r="K11" s="8"/>
      <c r="L11" s="8"/>
      <c r="M11" s="8"/>
    </row>
    <row r="12" spans="1:13" s="3" customFormat="1" ht="18.75">
      <c r="A12" s="370" t="s">
        <v>304</v>
      </c>
      <c r="B12" s="376"/>
      <c r="C12" s="376"/>
      <c r="D12" s="376"/>
      <c r="E12" s="372"/>
      <c r="F12" s="373"/>
      <c r="G12" s="375"/>
      <c r="H12" s="370" t="s">
        <v>305</v>
      </c>
      <c r="I12" s="376"/>
      <c r="J12" s="376"/>
      <c r="K12" s="377"/>
      <c r="L12" s="387"/>
      <c r="M12" s="388"/>
    </row>
    <row r="13" spans="1:13" ht="16.5">
      <c r="A13" s="389" t="s">
        <v>306</v>
      </c>
      <c r="B13" s="389"/>
      <c r="C13" s="381"/>
      <c r="D13" s="381"/>
      <c r="E13" s="380"/>
      <c r="F13" s="381"/>
      <c r="G13" s="381"/>
      <c r="H13" s="381"/>
      <c r="I13" s="381"/>
      <c r="J13" s="381"/>
      <c r="K13" s="381"/>
      <c r="L13" s="381"/>
      <c r="M13" s="381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4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C5" sqref="C5:F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style="2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68" t="s">
        <v>307</v>
      </c>
      <c r="B1" s="368"/>
      <c r="C1" s="368"/>
      <c r="D1" s="368"/>
      <c r="E1" s="369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</row>
    <row r="2" spans="1:23" s="1" customFormat="1" ht="15.95" customHeight="1">
      <c r="A2" s="383" t="s">
        <v>308</v>
      </c>
      <c r="B2" s="383" t="s">
        <v>271</v>
      </c>
      <c r="C2" s="383" t="s">
        <v>267</v>
      </c>
      <c r="D2" s="383" t="s">
        <v>268</v>
      </c>
      <c r="E2" s="385" t="s">
        <v>269</v>
      </c>
      <c r="F2" s="383" t="s">
        <v>270</v>
      </c>
      <c r="G2" s="396" t="s">
        <v>309</v>
      </c>
      <c r="H2" s="397"/>
      <c r="I2" s="398"/>
      <c r="J2" s="396" t="s">
        <v>310</v>
      </c>
      <c r="K2" s="397"/>
      <c r="L2" s="398"/>
      <c r="M2" s="396" t="s">
        <v>311</v>
      </c>
      <c r="N2" s="397"/>
      <c r="O2" s="398"/>
      <c r="P2" s="396" t="s">
        <v>312</v>
      </c>
      <c r="Q2" s="397"/>
      <c r="R2" s="398"/>
      <c r="S2" s="397" t="s">
        <v>313</v>
      </c>
      <c r="T2" s="397"/>
      <c r="U2" s="398"/>
      <c r="V2" s="410" t="s">
        <v>314</v>
      </c>
      <c r="W2" s="410" t="s">
        <v>280</v>
      </c>
    </row>
    <row r="3" spans="1:23" s="1" customFormat="1" ht="16.5">
      <c r="A3" s="384"/>
      <c r="B3" s="404"/>
      <c r="C3" s="404"/>
      <c r="D3" s="404"/>
      <c r="E3" s="407"/>
      <c r="F3" s="404"/>
      <c r="G3" s="4" t="s">
        <v>315</v>
      </c>
      <c r="H3" s="4" t="s">
        <v>68</v>
      </c>
      <c r="I3" s="4" t="s">
        <v>271</v>
      </c>
      <c r="J3" s="4" t="s">
        <v>315</v>
      </c>
      <c r="K3" s="4" t="s">
        <v>68</v>
      </c>
      <c r="L3" s="4" t="s">
        <v>271</v>
      </c>
      <c r="M3" s="4" t="s">
        <v>315</v>
      </c>
      <c r="N3" s="4" t="s">
        <v>68</v>
      </c>
      <c r="O3" s="4" t="s">
        <v>271</v>
      </c>
      <c r="P3" s="4" t="s">
        <v>315</v>
      </c>
      <c r="Q3" s="4" t="s">
        <v>68</v>
      </c>
      <c r="R3" s="4" t="s">
        <v>271</v>
      </c>
      <c r="S3" s="4" t="s">
        <v>315</v>
      </c>
      <c r="T3" s="4" t="s">
        <v>68</v>
      </c>
      <c r="U3" s="4" t="s">
        <v>271</v>
      </c>
      <c r="V3" s="411"/>
      <c r="W3" s="411"/>
    </row>
    <row r="4" spans="1:23" ht="22.5">
      <c r="A4" s="399" t="s">
        <v>316</v>
      </c>
      <c r="B4" s="405" t="s">
        <v>286</v>
      </c>
      <c r="C4" s="20" t="s">
        <v>282</v>
      </c>
      <c r="D4" s="167" t="s">
        <v>283</v>
      </c>
      <c r="E4" s="168" t="s">
        <v>284</v>
      </c>
      <c r="F4" s="167" t="s">
        <v>285</v>
      </c>
      <c r="G4" s="167" t="s">
        <v>317</v>
      </c>
      <c r="H4" s="167" t="s">
        <v>318</v>
      </c>
      <c r="I4" s="9" t="s">
        <v>319</v>
      </c>
      <c r="J4" s="167" t="s">
        <v>320</v>
      </c>
      <c r="K4" s="9" t="s">
        <v>321</v>
      </c>
      <c r="L4" s="9" t="s">
        <v>319</v>
      </c>
      <c r="M4" s="167" t="s">
        <v>322</v>
      </c>
      <c r="N4" s="167" t="s">
        <v>323</v>
      </c>
      <c r="O4" s="167" t="s">
        <v>324</v>
      </c>
      <c r="P4" s="9"/>
      <c r="Q4" s="9"/>
      <c r="R4" s="9"/>
      <c r="S4" s="9"/>
      <c r="T4" s="9"/>
      <c r="U4" s="9"/>
      <c r="V4" s="9"/>
      <c r="W4" s="9"/>
    </row>
    <row r="5" spans="1:23" ht="16.5">
      <c r="A5" s="400"/>
      <c r="B5" s="406"/>
      <c r="C5" s="9"/>
      <c r="D5" s="9"/>
      <c r="E5" s="21"/>
      <c r="F5" s="9"/>
      <c r="G5" s="396" t="s">
        <v>325</v>
      </c>
      <c r="H5" s="397"/>
      <c r="I5" s="398"/>
      <c r="J5" s="396" t="s">
        <v>326</v>
      </c>
      <c r="K5" s="397"/>
      <c r="L5" s="398"/>
      <c r="M5" s="396" t="s">
        <v>327</v>
      </c>
      <c r="N5" s="397"/>
      <c r="O5" s="398"/>
      <c r="P5" s="396" t="s">
        <v>328</v>
      </c>
      <c r="Q5" s="397"/>
      <c r="R5" s="398"/>
      <c r="S5" s="397" t="s">
        <v>329</v>
      </c>
      <c r="T5" s="397"/>
      <c r="U5" s="398"/>
      <c r="V5" s="9"/>
      <c r="W5" s="9"/>
    </row>
    <row r="6" spans="1:23" ht="16.5">
      <c r="A6" s="400"/>
      <c r="B6" s="406"/>
      <c r="C6" s="9"/>
      <c r="D6" s="9"/>
      <c r="E6" s="22"/>
      <c r="F6" s="9"/>
      <c r="G6" s="4" t="s">
        <v>315</v>
      </c>
      <c r="H6" s="4" t="s">
        <v>68</v>
      </c>
      <c r="I6" s="4" t="s">
        <v>271</v>
      </c>
      <c r="J6" s="4" t="s">
        <v>315</v>
      </c>
      <c r="K6" s="4" t="s">
        <v>68</v>
      </c>
      <c r="L6" s="4" t="s">
        <v>271</v>
      </c>
      <c r="M6" s="4" t="s">
        <v>315</v>
      </c>
      <c r="N6" s="4" t="s">
        <v>68</v>
      </c>
      <c r="O6" s="4" t="s">
        <v>271</v>
      </c>
      <c r="P6" s="4" t="s">
        <v>315</v>
      </c>
      <c r="Q6" s="4" t="s">
        <v>68</v>
      </c>
      <c r="R6" s="4" t="s">
        <v>271</v>
      </c>
      <c r="S6" s="4" t="s">
        <v>315</v>
      </c>
      <c r="T6" s="4" t="s">
        <v>68</v>
      </c>
      <c r="U6" s="4" t="s">
        <v>271</v>
      </c>
      <c r="V6" s="9"/>
      <c r="W6" s="9"/>
    </row>
    <row r="7" spans="1:23">
      <c r="A7" s="401"/>
      <c r="B7" s="403"/>
      <c r="C7" s="9"/>
      <c r="D7" s="9"/>
      <c r="E7" s="22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402" t="s">
        <v>330</v>
      </c>
      <c r="B8" s="402"/>
      <c r="C8" s="9"/>
      <c r="D8" s="9"/>
      <c r="E8" s="23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03"/>
      <c r="B9" s="403"/>
      <c r="C9" s="9"/>
      <c r="D9" s="9"/>
      <c r="E9" s="24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402" t="s">
        <v>331</v>
      </c>
      <c r="B10" s="402"/>
      <c r="C10" s="402"/>
      <c r="D10" s="402"/>
      <c r="E10" s="408"/>
      <c r="F10" s="402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03"/>
      <c r="B11" s="403"/>
      <c r="C11" s="403"/>
      <c r="D11" s="403"/>
      <c r="E11" s="409"/>
      <c r="F11" s="403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402" t="s">
        <v>332</v>
      </c>
      <c r="B12" s="402"/>
      <c r="C12" s="402"/>
      <c r="D12" s="402"/>
      <c r="E12" s="408"/>
      <c r="F12" s="402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03"/>
      <c r="B13" s="403"/>
      <c r="C13" s="403"/>
      <c r="D13" s="403"/>
      <c r="E13" s="409"/>
      <c r="F13" s="403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402" t="s">
        <v>333</v>
      </c>
      <c r="B14" s="402"/>
      <c r="C14" s="402"/>
      <c r="D14" s="402"/>
      <c r="E14" s="408"/>
      <c r="F14" s="402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>
      <c r="A15" s="403"/>
      <c r="B15" s="403"/>
      <c r="C15" s="403"/>
      <c r="D15" s="403"/>
      <c r="E15" s="409"/>
      <c r="F15" s="403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1:23">
      <c r="A16" s="8"/>
      <c r="B16" s="8"/>
      <c r="C16" s="8"/>
      <c r="D16" s="8"/>
      <c r="E16" s="6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23" s="3" customFormat="1" ht="18.75">
      <c r="A17" s="370" t="s">
        <v>334</v>
      </c>
      <c r="B17" s="376"/>
      <c r="C17" s="376"/>
      <c r="D17" s="376"/>
      <c r="E17" s="372"/>
      <c r="F17" s="373"/>
      <c r="G17" s="375"/>
      <c r="H17" s="19"/>
      <c r="I17" s="19"/>
      <c r="J17" s="370" t="s">
        <v>305</v>
      </c>
      <c r="K17" s="376"/>
      <c r="L17" s="376"/>
      <c r="M17" s="376"/>
      <c r="N17" s="376"/>
      <c r="O17" s="376"/>
      <c r="P17" s="376"/>
      <c r="Q17" s="376"/>
      <c r="R17" s="376"/>
      <c r="S17" s="376"/>
      <c r="T17" s="376"/>
      <c r="U17" s="377"/>
      <c r="V17" s="11"/>
      <c r="W17" s="12"/>
    </row>
    <row r="18" spans="1:23" ht="16.5">
      <c r="A18" s="378" t="s">
        <v>335</v>
      </c>
      <c r="B18" s="378"/>
      <c r="C18" s="381"/>
      <c r="D18" s="381"/>
      <c r="E18" s="380"/>
      <c r="F18" s="381"/>
      <c r="G18" s="381"/>
      <c r="H18" s="381"/>
      <c r="I18" s="381"/>
      <c r="J18" s="381"/>
      <c r="K18" s="381"/>
      <c r="L18" s="381"/>
      <c r="M18" s="381"/>
      <c r="N18" s="381"/>
      <c r="O18" s="381"/>
      <c r="P18" s="381"/>
      <c r="Q18" s="381"/>
      <c r="R18" s="381"/>
      <c r="S18" s="381"/>
      <c r="T18" s="381"/>
      <c r="U18" s="381"/>
      <c r="V18" s="381"/>
      <c r="W18" s="381"/>
    </row>
  </sheetData>
  <mergeCells count="45">
    <mergeCell ref="E10:E11"/>
    <mergeCell ref="E12:E13"/>
    <mergeCell ref="E14:E15"/>
    <mergeCell ref="F2:F3"/>
    <mergeCell ref="F10:F11"/>
    <mergeCell ref="F12:F13"/>
    <mergeCell ref="F14:F15"/>
    <mergeCell ref="C10:C11"/>
    <mergeCell ref="C12:C13"/>
    <mergeCell ref="C14:C15"/>
    <mergeCell ref="D2:D3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</mergeCells>
  <phoneticPr fontId="44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68" t="s">
        <v>336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</row>
    <row r="2" spans="1:14" s="1" customFormat="1" ht="16.5">
      <c r="A2" s="15" t="s">
        <v>337</v>
      </c>
      <c r="B2" s="16" t="s">
        <v>267</v>
      </c>
      <c r="C2" s="16" t="s">
        <v>268</v>
      </c>
      <c r="D2" s="16" t="s">
        <v>269</v>
      </c>
      <c r="E2" s="16" t="s">
        <v>270</v>
      </c>
      <c r="F2" s="16" t="s">
        <v>271</v>
      </c>
      <c r="G2" s="15" t="s">
        <v>338</v>
      </c>
      <c r="H2" s="15" t="s">
        <v>339</v>
      </c>
      <c r="I2" s="15" t="s">
        <v>340</v>
      </c>
      <c r="J2" s="15" t="s">
        <v>339</v>
      </c>
      <c r="K2" s="15" t="s">
        <v>341</v>
      </c>
      <c r="L2" s="15" t="s">
        <v>339</v>
      </c>
      <c r="M2" s="16" t="s">
        <v>314</v>
      </c>
      <c r="N2" s="16" t="s">
        <v>280</v>
      </c>
    </row>
    <row r="3" spans="1:14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16.5">
      <c r="A4" s="17" t="s">
        <v>337</v>
      </c>
      <c r="B4" s="18" t="s">
        <v>342</v>
      </c>
      <c r="C4" s="18" t="s">
        <v>315</v>
      </c>
      <c r="D4" s="18" t="s">
        <v>269</v>
      </c>
      <c r="E4" s="16" t="s">
        <v>270</v>
      </c>
      <c r="F4" s="16" t="s">
        <v>271</v>
      </c>
      <c r="G4" s="15" t="s">
        <v>338</v>
      </c>
      <c r="H4" s="15" t="s">
        <v>339</v>
      </c>
      <c r="I4" s="15" t="s">
        <v>340</v>
      </c>
      <c r="J4" s="15" t="s">
        <v>339</v>
      </c>
      <c r="K4" s="15" t="s">
        <v>341</v>
      </c>
      <c r="L4" s="15" t="s">
        <v>339</v>
      </c>
      <c r="M4" s="16" t="s">
        <v>314</v>
      </c>
      <c r="N4" s="16" t="s">
        <v>280</v>
      </c>
    </row>
    <row r="5" spans="1:14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s="3" customFormat="1" ht="18.75">
      <c r="A11" s="370" t="s">
        <v>343</v>
      </c>
      <c r="B11" s="376"/>
      <c r="C11" s="376"/>
      <c r="D11" s="377"/>
      <c r="E11" s="373"/>
      <c r="F11" s="374"/>
      <c r="G11" s="375"/>
      <c r="H11" s="19"/>
      <c r="I11" s="370" t="s">
        <v>344</v>
      </c>
      <c r="J11" s="376"/>
      <c r="K11" s="376"/>
      <c r="L11" s="11"/>
      <c r="M11" s="11"/>
      <c r="N11" s="12"/>
    </row>
    <row r="12" spans="1:14" ht="16.5">
      <c r="A12" s="378" t="s">
        <v>345</v>
      </c>
      <c r="B12" s="381"/>
      <c r="C12" s="381"/>
      <c r="D12" s="381"/>
      <c r="E12" s="381"/>
      <c r="F12" s="381"/>
      <c r="G12" s="381"/>
      <c r="H12" s="381"/>
      <c r="I12" s="381"/>
      <c r="J12" s="381"/>
      <c r="K12" s="381"/>
      <c r="L12" s="381"/>
      <c r="M12" s="381"/>
      <c r="N12" s="381"/>
    </row>
  </sheetData>
  <mergeCells count="5">
    <mergeCell ref="A1:N1"/>
    <mergeCell ref="A11:D11"/>
    <mergeCell ref="E11:G11"/>
    <mergeCell ref="I11:K11"/>
    <mergeCell ref="A12:N12"/>
  </mergeCells>
  <phoneticPr fontId="4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topLeftCell="D1" zoomScale="125" zoomScaleNormal="125" workbookViewId="0">
      <selection activeCell="F3" sqref="F3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68" t="s">
        <v>346</v>
      </c>
      <c r="B1" s="368"/>
      <c r="C1" s="368"/>
      <c r="D1" s="368"/>
      <c r="E1" s="368"/>
      <c r="F1" s="368"/>
      <c r="G1" s="368"/>
      <c r="H1" s="368"/>
      <c r="I1" s="368"/>
      <c r="J1" s="368"/>
    </row>
    <row r="2" spans="1:12" s="1" customFormat="1" ht="16.5">
      <c r="A2" s="4" t="s">
        <v>308</v>
      </c>
      <c r="B2" s="5" t="s">
        <v>271</v>
      </c>
      <c r="C2" s="5" t="s">
        <v>267</v>
      </c>
      <c r="D2" s="5" t="s">
        <v>268</v>
      </c>
      <c r="E2" s="5" t="s">
        <v>269</v>
      </c>
      <c r="F2" s="5" t="s">
        <v>270</v>
      </c>
      <c r="G2" s="4" t="s">
        <v>347</v>
      </c>
      <c r="H2" s="4" t="s">
        <v>348</v>
      </c>
      <c r="I2" s="4" t="s">
        <v>349</v>
      </c>
      <c r="J2" s="4" t="s">
        <v>350</v>
      </c>
      <c r="K2" s="5" t="s">
        <v>314</v>
      </c>
      <c r="L2" s="5" t="s">
        <v>280</v>
      </c>
    </row>
    <row r="3" spans="1:12">
      <c r="A3" s="8"/>
      <c r="B3" s="8"/>
      <c r="C3" s="9"/>
      <c r="D3" s="9"/>
      <c r="E3" s="13"/>
      <c r="G3" s="9"/>
      <c r="H3" s="9"/>
      <c r="I3" s="9"/>
      <c r="J3" s="9"/>
      <c r="K3" s="9"/>
      <c r="L3" s="9"/>
    </row>
    <row r="4" spans="1:12">
      <c r="A4" s="8"/>
      <c r="B4" s="8"/>
      <c r="C4" s="9"/>
      <c r="D4" s="9"/>
      <c r="E4" s="13"/>
      <c r="F4" s="9"/>
      <c r="G4" s="9"/>
      <c r="H4" s="9"/>
      <c r="I4" s="9"/>
      <c r="J4" s="9"/>
      <c r="K4" s="9"/>
      <c r="L4" s="9"/>
    </row>
    <row r="5" spans="1:12">
      <c r="A5" s="8"/>
      <c r="B5" s="8"/>
      <c r="C5" s="9"/>
      <c r="D5" s="9"/>
      <c r="E5" s="13"/>
      <c r="F5" s="9"/>
      <c r="G5" s="9"/>
      <c r="H5" s="9"/>
      <c r="I5" s="9"/>
      <c r="J5" s="9"/>
      <c r="K5" s="9"/>
      <c r="L5" s="9"/>
    </row>
    <row r="6" spans="1:12">
      <c r="A6" s="8"/>
      <c r="B6" s="8"/>
      <c r="C6" s="9"/>
      <c r="D6" s="9"/>
      <c r="E6" s="13"/>
      <c r="F6" s="9"/>
      <c r="G6" s="9"/>
      <c r="H6" s="9"/>
      <c r="I6" s="9"/>
      <c r="J6" s="9"/>
      <c r="K6" s="9"/>
      <c r="L6" s="9"/>
    </row>
    <row r="7" spans="1:12">
      <c r="A7" s="8"/>
      <c r="B7" s="8"/>
      <c r="C7" s="9"/>
      <c r="D7" s="9"/>
      <c r="E7" s="14"/>
      <c r="F7" s="9"/>
      <c r="G7" s="9"/>
      <c r="H7" s="9"/>
      <c r="I7" s="8"/>
      <c r="J7" s="8"/>
      <c r="K7" s="8"/>
      <c r="L7" s="8"/>
    </row>
    <row r="8" spans="1:1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 s="3" customFormat="1" ht="18.75">
      <c r="A11" s="370" t="s">
        <v>351</v>
      </c>
      <c r="B11" s="376"/>
      <c r="C11" s="376"/>
      <c r="D11" s="376"/>
      <c r="E11" s="377"/>
      <c r="F11" s="373"/>
      <c r="G11" s="375"/>
      <c r="H11" s="370" t="s">
        <v>305</v>
      </c>
      <c r="I11" s="376"/>
      <c r="J11" s="376"/>
      <c r="K11" s="11"/>
      <c r="L11" s="12"/>
    </row>
    <row r="12" spans="1:12" ht="16.5">
      <c r="A12" s="378" t="s">
        <v>352</v>
      </c>
      <c r="B12" s="378"/>
      <c r="C12" s="381"/>
      <c r="D12" s="381"/>
      <c r="E12" s="381"/>
      <c r="F12" s="381"/>
      <c r="G12" s="381"/>
      <c r="H12" s="381"/>
      <c r="I12" s="381"/>
      <c r="J12" s="381"/>
      <c r="K12" s="381"/>
      <c r="L12" s="381"/>
    </row>
  </sheetData>
  <mergeCells count="5">
    <mergeCell ref="A1:J1"/>
    <mergeCell ref="A11:E11"/>
    <mergeCell ref="F11:G11"/>
    <mergeCell ref="H11:J11"/>
    <mergeCell ref="A12:L12"/>
  </mergeCells>
  <phoneticPr fontId="44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D16" sqref="D1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68" t="s">
        <v>353</v>
      </c>
      <c r="B1" s="368"/>
      <c r="C1" s="368"/>
      <c r="D1" s="368"/>
      <c r="E1" s="368"/>
      <c r="F1" s="368"/>
      <c r="G1" s="368"/>
      <c r="H1" s="368"/>
      <c r="I1" s="368"/>
    </row>
    <row r="2" spans="1:9" s="1" customFormat="1" ht="16.5">
      <c r="A2" s="382" t="s">
        <v>266</v>
      </c>
      <c r="B2" s="383" t="s">
        <v>271</v>
      </c>
      <c r="C2" s="383" t="s">
        <v>315</v>
      </c>
      <c r="D2" s="383" t="s">
        <v>269</v>
      </c>
      <c r="E2" s="383" t="s">
        <v>270</v>
      </c>
      <c r="F2" s="4" t="s">
        <v>354</v>
      </c>
      <c r="G2" s="4" t="s">
        <v>293</v>
      </c>
      <c r="H2" s="390" t="s">
        <v>294</v>
      </c>
      <c r="I2" s="394" t="s">
        <v>296</v>
      </c>
    </row>
    <row r="3" spans="1:9" s="1" customFormat="1" ht="16.5">
      <c r="A3" s="382"/>
      <c r="B3" s="384"/>
      <c r="C3" s="384"/>
      <c r="D3" s="384"/>
      <c r="E3" s="384"/>
      <c r="F3" s="4" t="s">
        <v>355</v>
      </c>
      <c r="G3" s="4" t="s">
        <v>297</v>
      </c>
      <c r="H3" s="391"/>
      <c r="I3" s="395"/>
    </row>
    <row r="4" spans="1:9" s="2" customFormat="1" ht="30" customHeight="1">
      <c r="A4" s="6"/>
      <c r="B4" s="172" t="s">
        <v>356</v>
      </c>
      <c r="C4" s="172" t="s">
        <v>357</v>
      </c>
      <c r="D4" s="173" t="s">
        <v>358</v>
      </c>
      <c r="E4" s="174" t="s">
        <v>63</v>
      </c>
      <c r="F4" s="7">
        <v>0.3</v>
      </c>
      <c r="G4" s="7">
        <v>0.5</v>
      </c>
      <c r="H4" s="7">
        <f>SUM(F4:G4)</f>
        <v>0.8</v>
      </c>
      <c r="I4" s="7" t="s">
        <v>287</v>
      </c>
    </row>
    <row r="5" spans="1:9" s="2" customFormat="1">
      <c r="A5" s="6"/>
      <c r="B5" s="172" t="s">
        <v>356</v>
      </c>
      <c r="C5" s="172" t="s">
        <v>359</v>
      </c>
      <c r="D5" s="175" t="s">
        <v>360</v>
      </c>
      <c r="E5" s="174" t="s">
        <v>63</v>
      </c>
      <c r="F5" s="7">
        <v>0.4</v>
      </c>
      <c r="G5" s="7">
        <v>0.6</v>
      </c>
      <c r="H5" s="7">
        <f>SUM(F5:G5)</f>
        <v>1</v>
      </c>
      <c r="I5" s="7" t="s">
        <v>287</v>
      </c>
    </row>
    <row r="6" spans="1:9">
      <c r="A6" s="8"/>
      <c r="B6" s="8"/>
      <c r="C6" s="9"/>
      <c r="D6" s="9"/>
      <c r="E6" s="9"/>
      <c r="F6" s="9"/>
      <c r="G6" s="9"/>
      <c r="H6" s="9"/>
      <c r="I6" s="9"/>
    </row>
    <row r="7" spans="1:9">
      <c r="A7" s="8"/>
      <c r="B7" s="8"/>
      <c r="D7" s="9"/>
      <c r="E7" s="9"/>
      <c r="F7" s="9"/>
      <c r="G7" s="9"/>
      <c r="H7" s="9"/>
      <c r="I7" s="9"/>
    </row>
    <row r="8" spans="1:9">
      <c r="A8" s="8"/>
      <c r="B8" s="8"/>
      <c r="C8" s="8"/>
      <c r="D8" s="8"/>
      <c r="E8" s="8"/>
      <c r="F8" s="8"/>
      <c r="G8" s="8"/>
      <c r="H8" s="8"/>
      <c r="I8" s="8"/>
    </row>
    <row r="9" spans="1:9">
      <c r="A9" s="8"/>
      <c r="B9" s="8"/>
      <c r="C9" s="8"/>
      <c r="D9" s="8"/>
      <c r="E9" s="8"/>
      <c r="F9" s="8"/>
      <c r="G9" s="8"/>
      <c r="H9" s="8"/>
      <c r="I9" s="8"/>
    </row>
    <row r="10" spans="1:9">
      <c r="A10" s="8"/>
      <c r="B10" s="8"/>
      <c r="C10" s="8"/>
      <c r="D10" s="8"/>
      <c r="E10" s="8"/>
      <c r="F10" s="8"/>
      <c r="G10" s="8"/>
      <c r="H10" s="8"/>
      <c r="I10" s="8"/>
    </row>
    <row r="11" spans="1:9">
      <c r="A11" s="8"/>
      <c r="B11" s="8"/>
      <c r="C11" s="8"/>
      <c r="D11" s="8"/>
      <c r="E11" s="8"/>
      <c r="F11" s="8"/>
      <c r="G11" s="8"/>
      <c r="H11" s="8"/>
      <c r="I11" s="8"/>
    </row>
    <row r="12" spans="1:9" s="3" customFormat="1" ht="18.75">
      <c r="A12" s="370" t="s">
        <v>361</v>
      </c>
      <c r="B12" s="371"/>
      <c r="C12" s="371"/>
      <c r="D12" s="372"/>
      <c r="E12" s="10"/>
      <c r="F12" s="370" t="s">
        <v>305</v>
      </c>
      <c r="G12" s="376"/>
      <c r="H12" s="377"/>
      <c r="I12" s="12"/>
    </row>
    <row r="13" spans="1:9" ht="16.5">
      <c r="A13" s="378" t="s">
        <v>362</v>
      </c>
      <c r="B13" s="378"/>
      <c r="C13" s="381"/>
      <c r="D13" s="381"/>
      <c r="E13" s="381"/>
      <c r="F13" s="381"/>
      <c r="G13" s="381"/>
      <c r="H13" s="381"/>
      <c r="I13" s="38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4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6" t="s">
        <v>35</v>
      </c>
      <c r="C2" s="177"/>
      <c r="D2" s="177"/>
      <c r="E2" s="177"/>
      <c r="F2" s="177"/>
      <c r="G2" s="177"/>
      <c r="H2" s="177"/>
      <c r="I2" s="178"/>
    </row>
    <row r="3" spans="2:9" ht="27.95" customHeight="1">
      <c r="B3" s="141"/>
      <c r="C3" s="142"/>
      <c r="D3" s="179" t="s">
        <v>36</v>
      </c>
      <c r="E3" s="180"/>
      <c r="F3" s="181" t="s">
        <v>37</v>
      </c>
      <c r="G3" s="182"/>
      <c r="H3" s="179" t="s">
        <v>38</v>
      </c>
      <c r="I3" s="183"/>
    </row>
    <row r="4" spans="2:9" ht="27.95" customHeight="1">
      <c r="B4" s="141" t="s">
        <v>39</v>
      </c>
      <c r="C4" s="142" t="s">
        <v>40</v>
      </c>
      <c r="D4" s="142" t="s">
        <v>41</v>
      </c>
      <c r="E4" s="142" t="s">
        <v>42</v>
      </c>
      <c r="F4" s="143" t="s">
        <v>41</v>
      </c>
      <c r="G4" s="143" t="s">
        <v>42</v>
      </c>
      <c r="H4" s="142" t="s">
        <v>41</v>
      </c>
      <c r="I4" s="150" t="s">
        <v>42</v>
      </c>
    </row>
    <row r="5" spans="2:9" ht="27.95" customHeight="1">
      <c r="B5" s="144" t="s">
        <v>43</v>
      </c>
      <c r="C5" s="8">
        <v>13</v>
      </c>
      <c r="D5" s="8">
        <v>0</v>
      </c>
      <c r="E5" s="8">
        <v>1</v>
      </c>
      <c r="F5" s="145">
        <v>0</v>
      </c>
      <c r="G5" s="145">
        <v>1</v>
      </c>
      <c r="H5" s="8">
        <v>1</v>
      </c>
      <c r="I5" s="151">
        <v>2</v>
      </c>
    </row>
    <row r="6" spans="2:9" ht="27.95" customHeight="1">
      <c r="B6" s="144" t="s">
        <v>44</v>
      </c>
      <c r="C6" s="8">
        <v>20</v>
      </c>
      <c r="D6" s="8">
        <v>0</v>
      </c>
      <c r="E6" s="8">
        <v>1</v>
      </c>
      <c r="F6" s="145">
        <v>1</v>
      </c>
      <c r="G6" s="145">
        <v>2</v>
      </c>
      <c r="H6" s="8">
        <v>2</v>
      </c>
      <c r="I6" s="151">
        <v>3</v>
      </c>
    </row>
    <row r="7" spans="2:9" ht="27.95" customHeight="1">
      <c r="B7" s="144" t="s">
        <v>45</v>
      </c>
      <c r="C7" s="8">
        <v>32</v>
      </c>
      <c r="D7" s="8">
        <v>0</v>
      </c>
      <c r="E7" s="8">
        <v>1</v>
      </c>
      <c r="F7" s="145">
        <v>2</v>
      </c>
      <c r="G7" s="145">
        <v>3</v>
      </c>
      <c r="H7" s="8">
        <v>3</v>
      </c>
      <c r="I7" s="151">
        <v>4</v>
      </c>
    </row>
    <row r="8" spans="2:9" ht="27.95" customHeight="1">
      <c r="B8" s="144" t="s">
        <v>46</v>
      </c>
      <c r="C8" s="8">
        <v>50</v>
      </c>
      <c r="D8" s="8">
        <v>1</v>
      </c>
      <c r="E8" s="8">
        <v>2</v>
      </c>
      <c r="F8" s="145">
        <v>3</v>
      </c>
      <c r="G8" s="145">
        <v>4</v>
      </c>
      <c r="H8" s="8">
        <v>5</v>
      </c>
      <c r="I8" s="151">
        <v>6</v>
      </c>
    </row>
    <row r="9" spans="2:9" ht="27.95" customHeight="1">
      <c r="B9" s="144" t="s">
        <v>47</v>
      </c>
      <c r="C9" s="8">
        <v>80</v>
      </c>
      <c r="D9" s="8">
        <v>2</v>
      </c>
      <c r="E9" s="8">
        <v>3</v>
      </c>
      <c r="F9" s="145">
        <v>5</v>
      </c>
      <c r="G9" s="145">
        <v>6</v>
      </c>
      <c r="H9" s="8">
        <v>7</v>
      </c>
      <c r="I9" s="151">
        <v>8</v>
      </c>
    </row>
    <row r="10" spans="2:9" ht="27.95" customHeight="1">
      <c r="B10" s="144" t="s">
        <v>48</v>
      </c>
      <c r="C10" s="8">
        <v>125</v>
      </c>
      <c r="D10" s="8">
        <v>3</v>
      </c>
      <c r="E10" s="8">
        <v>4</v>
      </c>
      <c r="F10" s="145">
        <v>7</v>
      </c>
      <c r="G10" s="145">
        <v>8</v>
      </c>
      <c r="H10" s="8">
        <v>10</v>
      </c>
      <c r="I10" s="151">
        <v>11</v>
      </c>
    </row>
    <row r="11" spans="2:9" ht="27.95" customHeight="1">
      <c r="B11" s="144" t="s">
        <v>49</v>
      </c>
      <c r="C11" s="8">
        <v>200</v>
      </c>
      <c r="D11" s="8">
        <v>5</v>
      </c>
      <c r="E11" s="8">
        <v>6</v>
      </c>
      <c r="F11" s="145">
        <v>10</v>
      </c>
      <c r="G11" s="145">
        <v>11</v>
      </c>
      <c r="H11" s="8">
        <v>14</v>
      </c>
      <c r="I11" s="151">
        <v>15</v>
      </c>
    </row>
    <row r="12" spans="2:9" ht="27.95" customHeight="1">
      <c r="B12" s="146" t="s">
        <v>50</v>
      </c>
      <c r="C12" s="147">
        <v>315</v>
      </c>
      <c r="D12" s="147">
        <v>7</v>
      </c>
      <c r="E12" s="147">
        <v>8</v>
      </c>
      <c r="F12" s="148">
        <v>14</v>
      </c>
      <c r="G12" s="148">
        <v>15</v>
      </c>
      <c r="H12" s="147">
        <v>21</v>
      </c>
      <c r="I12" s="152">
        <v>22</v>
      </c>
    </row>
    <row r="14" spans="2:9">
      <c r="B14" s="149" t="s">
        <v>51</v>
      </c>
      <c r="C14" s="149"/>
      <c r="D14" s="149"/>
    </row>
  </sheetData>
  <mergeCells count="4">
    <mergeCell ref="B2:I2"/>
    <mergeCell ref="D3:E3"/>
    <mergeCell ref="F3:G3"/>
    <mergeCell ref="H3:I3"/>
  </mergeCells>
  <phoneticPr fontId="4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abSelected="1" zoomScaleNormal="100" workbookViewId="0">
      <selection activeCell="O16" sqref="O16"/>
    </sheetView>
  </sheetViews>
  <sheetFormatPr defaultColWidth="10.375" defaultRowHeight="16.5" customHeight="1"/>
  <cols>
    <col min="1" max="1" width="11.125" style="85" customWidth="1"/>
    <col min="2" max="9" width="10.375" style="85"/>
    <col min="10" max="10" width="8.875" style="85" customWidth="1"/>
    <col min="11" max="11" width="12" style="85" customWidth="1"/>
    <col min="12" max="16384" width="10.375" style="85"/>
  </cols>
  <sheetData>
    <row r="1" spans="1:11" ht="20.25">
      <c r="A1" s="184" t="s">
        <v>52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ht="14.25">
      <c r="A2" s="86" t="s">
        <v>53</v>
      </c>
      <c r="B2" s="185" t="s">
        <v>54</v>
      </c>
      <c r="C2" s="185"/>
      <c r="D2" s="186" t="s">
        <v>55</v>
      </c>
      <c r="E2" s="186"/>
      <c r="F2" s="185" t="s">
        <v>56</v>
      </c>
      <c r="G2" s="185"/>
      <c r="H2" s="87" t="s">
        <v>57</v>
      </c>
      <c r="I2" s="187" t="s">
        <v>58</v>
      </c>
      <c r="J2" s="187"/>
      <c r="K2" s="188"/>
    </row>
    <row r="3" spans="1:11" ht="14.25">
      <c r="A3" s="189" t="s">
        <v>59</v>
      </c>
      <c r="B3" s="190"/>
      <c r="C3" s="191"/>
      <c r="D3" s="192" t="s">
        <v>60</v>
      </c>
      <c r="E3" s="193"/>
      <c r="F3" s="193"/>
      <c r="G3" s="194"/>
      <c r="H3" s="192" t="s">
        <v>61</v>
      </c>
      <c r="I3" s="193"/>
      <c r="J3" s="193"/>
      <c r="K3" s="194"/>
    </row>
    <row r="4" spans="1:11" ht="14.25">
      <c r="A4" s="90" t="s">
        <v>62</v>
      </c>
      <c r="B4" s="195" t="s">
        <v>63</v>
      </c>
      <c r="C4" s="196"/>
      <c r="D4" s="197" t="s">
        <v>64</v>
      </c>
      <c r="E4" s="198"/>
      <c r="F4" s="199">
        <v>44844</v>
      </c>
      <c r="G4" s="200"/>
      <c r="H4" s="197" t="s">
        <v>65</v>
      </c>
      <c r="I4" s="198"/>
      <c r="J4" s="91" t="s">
        <v>66</v>
      </c>
      <c r="K4" s="92" t="s">
        <v>67</v>
      </c>
    </row>
    <row r="5" spans="1:11" ht="14.25">
      <c r="A5" s="93" t="s">
        <v>68</v>
      </c>
      <c r="B5" s="195" t="s">
        <v>69</v>
      </c>
      <c r="C5" s="196"/>
      <c r="D5" s="197" t="s">
        <v>70</v>
      </c>
      <c r="E5" s="198"/>
      <c r="F5" s="199">
        <v>44828</v>
      </c>
      <c r="G5" s="200"/>
      <c r="H5" s="197" t="s">
        <v>71</v>
      </c>
      <c r="I5" s="198"/>
      <c r="J5" s="91" t="s">
        <v>66</v>
      </c>
      <c r="K5" s="92" t="s">
        <v>67</v>
      </c>
    </row>
    <row r="6" spans="1:11" ht="14.25">
      <c r="A6" s="90" t="s">
        <v>72</v>
      </c>
      <c r="B6" s="94">
        <v>1</v>
      </c>
      <c r="C6" s="95">
        <v>7</v>
      </c>
      <c r="D6" s="93" t="s">
        <v>73</v>
      </c>
      <c r="E6" s="96"/>
      <c r="F6" s="199">
        <v>44840</v>
      </c>
      <c r="G6" s="200"/>
      <c r="H6" s="197" t="s">
        <v>74</v>
      </c>
      <c r="I6" s="198"/>
      <c r="J6" s="91" t="s">
        <v>66</v>
      </c>
      <c r="K6" s="92" t="s">
        <v>67</v>
      </c>
    </row>
    <row r="7" spans="1:11" ht="14.25">
      <c r="A7" s="90" t="s">
        <v>75</v>
      </c>
      <c r="B7" s="201">
        <v>401</v>
      </c>
      <c r="C7" s="202"/>
      <c r="D7" s="93" t="s">
        <v>76</v>
      </c>
      <c r="E7" s="98"/>
      <c r="F7" s="199">
        <v>44841</v>
      </c>
      <c r="G7" s="200"/>
      <c r="H7" s="197" t="s">
        <v>77</v>
      </c>
      <c r="I7" s="198"/>
      <c r="J7" s="91" t="s">
        <v>66</v>
      </c>
      <c r="K7" s="92" t="s">
        <v>67</v>
      </c>
    </row>
    <row r="8" spans="1:11" ht="14.25">
      <c r="A8" s="100" t="s">
        <v>78</v>
      </c>
      <c r="B8" s="203"/>
      <c r="C8" s="204"/>
      <c r="D8" s="205" t="s">
        <v>79</v>
      </c>
      <c r="E8" s="206"/>
      <c r="F8" s="207">
        <v>44844</v>
      </c>
      <c r="G8" s="208"/>
      <c r="H8" s="205" t="s">
        <v>80</v>
      </c>
      <c r="I8" s="206"/>
      <c r="J8" s="107" t="s">
        <v>66</v>
      </c>
      <c r="K8" s="114" t="s">
        <v>67</v>
      </c>
    </row>
    <row r="9" spans="1:11" ht="14.25">
      <c r="A9" s="209" t="s">
        <v>81</v>
      </c>
      <c r="B9" s="210"/>
      <c r="C9" s="210"/>
      <c r="D9" s="210"/>
      <c r="E9" s="210"/>
      <c r="F9" s="210"/>
      <c r="G9" s="210"/>
      <c r="H9" s="210"/>
      <c r="I9" s="210"/>
      <c r="J9" s="210"/>
      <c r="K9" s="211"/>
    </row>
    <row r="10" spans="1:11" ht="14.25">
      <c r="A10" s="212" t="s">
        <v>82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14"/>
    </row>
    <row r="11" spans="1:11" ht="14.25">
      <c r="A11" s="117" t="s">
        <v>83</v>
      </c>
      <c r="B11" s="118" t="s">
        <v>84</v>
      </c>
      <c r="C11" s="119" t="s">
        <v>85</v>
      </c>
      <c r="D11" s="120"/>
      <c r="E11" s="121" t="s">
        <v>86</v>
      </c>
      <c r="F11" s="118" t="s">
        <v>84</v>
      </c>
      <c r="G11" s="119" t="s">
        <v>85</v>
      </c>
      <c r="H11" s="119" t="s">
        <v>87</v>
      </c>
      <c r="I11" s="121" t="s">
        <v>88</v>
      </c>
      <c r="J11" s="118" t="s">
        <v>84</v>
      </c>
      <c r="K11" s="136" t="s">
        <v>85</v>
      </c>
    </row>
    <row r="12" spans="1:11" ht="14.25">
      <c r="A12" s="93" t="s">
        <v>89</v>
      </c>
      <c r="B12" s="106" t="s">
        <v>84</v>
      </c>
      <c r="C12" s="91" t="s">
        <v>85</v>
      </c>
      <c r="D12" s="98"/>
      <c r="E12" s="96" t="s">
        <v>90</v>
      </c>
      <c r="F12" s="106" t="s">
        <v>84</v>
      </c>
      <c r="G12" s="91" t="s">
        <v>85</v>
      </c>
      <c r="H12" s="91" t="s">
        <v>87</v>
      </c>
      <c r="I12" s="96" t="s">
        <v>91</v>
      </c>
      <c r="J12" s="106" t="s">
        <v>84</v>
      </c>
      <c r="K12" s="92" t="s">
        <v>85</v>
      </c>
    </row>
    <row r="13" spans="1:11" ht="14.25">
      <c r="A13" s="93" t="s">
        <v>92</v>
      </c>
      <c r="B13" s="106" t="s">
        <v>84</v>
      </c>
      <c r="C13" s="91" t="s">
        <v>85</v>
      </c>
      <c r="D13" s="98"/>
      <c r="E13" s="96" t="s">
        <v>93</v>
      </c>
      <c r="F13" s="91" t="s">
        <v>94</v>
      </c>
      <c r="G13" s="91" t="s">
        <v>95</v>
      </c>
      <c r="H13" s="91" t="s">
        <v>87</v>
      </c>
      <c r="I13" s="96" t="s">
        <v>96</v>
      </c>
      <c r="J13" s="106" t="s">
        <v>84</v>
      </c>
      <c r="K13" s="92" t="s">
        <v>85</v>
      </c>
    </row>
    <row r="14" spans="1:11" ht="14.25">
      <c r="A14" s="205" t="s">
        <v>97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15"/>
    </row>
    <row r="15" spans="1:11" ht="14.25">
      <c r="A15" s="212" t="s">
        <v>98</v>
      </c>
      <c r="B15" s="213"/>
      <c r="C15" s="213"/>
      <c r="D15" s="213"/>
      <c r="E15" s="213"/>
      <c r="F15" s="213"/>
      <c r="G15" s="213"/>
      <c r="H15" s="213"/>
      <c r="I15" s="213"/>
      <c r="J15" s="213"/>
      <c r="K15" s="214"/>
    </row>
    <row r="16" spans="1:11" ht="14.25">
      <c r="A16" s="122" t="s">
        <v>99</v>
      </c>
      <c r="B16" s="119" t="s">
        <v>94</v>
      </c>
      <c r="C16" s="119" t="s">
        <v>95</v>
      </c>
      <c r="D16" s="123"/>
      <c r="E16" s="124" t="s">
        <v>100</v>
      </c>
      <c r="F16" s="119" t="s">
        <v>94</v>
      </c>
      <c r="G16" s="119" t="s">
        <v>95</v>
      </c>
      <c r="H16" s="125"/>
      <c r="I16" s="124" t="s">
        <v>101</v>
      </c>
      <c r="J16" s="119" t="s">
        <v>94</v>
      </c>
      <c r="K16" s="136" t="s">
        <v>95</v>
      </c>
    </row>
    <row r="17" spans="1:22" ht="16.5" customHeight="1">
      <c r="A17" s="97" t="s">
        <v>102</v>
      </c>
      <c r="B17" s="91" t="s">
        <v>94</v>
      </c>
      <c r="C17" s="91" t="s">
        <v>95</v>
      </c>
      <c r="D17" s="126"/>
      <c r="E17" s="108" t="s">
        <v>103</v>
      </c>
      <c r="F17" s="91" t="s">
        <v>94</v>
      </c>
      <c r="G17" s="91" t="s">
        <v>95</v>
      </c>
      <c r="H17" s="127"/>
      <c r="I17" s="108" t="s">
        <v>104</v>
      </c>
      <c r="J17" s="91" t="s">
        <v>94</v>
      </c>
      <c r="K17" s="92" t="s">
        <v>95</v>
      </c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</row>
    <row r="18" spans="1:22" ht="18" customHeight="1">
      <c r="A18" s="216" t="s">
        <v>105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8"/>
    </row>
    <row r="19" spans="1:22" s="116" customFormat="1" ht="18" customHeight="1">
      <c r="A19" s="212" t="s">
        <v>106</v>
      </c>
      <c r="B19" s="213"/>
      <c r="C19" s="213"/>
      <c r="D19" s="213"/>
      <c r="E19" s="213"/>
      <c r="F19" s="213"/>
      <c r="G19" s="213"/>
      <c r="H19" s="213"/>
      <c r="I19" s="213"/>
      <c r="J19" s="213"/>
      <c r="K19" s="214"/>
    </row>
    <row r="20" spans="1:22" ht="16.5" customHeight="1">
      <c r="A20" s="219" t="s">
        <v>107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22" ht="21.75" customHeight="1">
      <c r="A21" s="128" t="s">
        <v>108</v>
      </c>
      <c r="B21" s="108" t="s">
        <v>109</v>
      </c>
      <c r="C21" s="108" t="s">
        <v>110</v>
      </c>
      <c r="D21" s="108" t="s">
        <v>111</v>
      </c>
      <c r="E21" s="108" t="s">
        <v>112</v>
      </c>
      <c r="F21" s="108" t="s">
        <v>113</v>
      </c>
      <c r="G21" s="108" t="s">
        <v>114</v>
      </c>
      <c r="H21" s="108" t="s">
        <v>115</v>
      </c>
      <c r="I21" s="108" t="s">
        <v>116</v>
      </c>
      <c r="J21" s="108" t="s">
        <v>117</v>
      </c>
      <c r="K21" s="115" t="s">
        <v>118</v>
      </c>
    </row>
    <row r="22" spans="1:22" ht="16.5" customHeight="1">
      <c r="A22" s="99" t="s">
        <v>119</v>
      </c>
      <c r="B22" s="129"/>
      <c r="C22" s="129"/>
      <c r="D22" s="129">
        <v>1</v>
      </c>
      <c r="E22" s="129">
        <v>1</v>
      </c>
      <c r="F22" s="129">
        <v>1</v>
      </c>
      <c r="G22" s="129">
        <v>1</v>
      </c>
      <c r="H22" s="129">
        <v>1</v>
      </c>
      <c r="I22" s="129">
        <v>1</v>
      </c>
      <c r="J22" s="129">
        <v>1</v>
      </c>
      <c r="K22" s="138"/>
    </row>
    <row r="23" spans="1:22" ht="16.5" customHeight="1">
      <c r="B23" s="129"/>
      <c r="C23" s="129"/>
      <c r="D23" s="129"/>
      <c r="E23" s="129"/>
      <c r="F23" s="129"/>
      <c r="G23" s="129"/>
      <c r="H23" s="129"/>
      <c r="I23" s="129"/>
      <c r="J23" s="129"/>
      <c r="K23" s="139"/>
    </row>
    <row r="24" spans="1:22" ht="16.5" customHeight="1">
      <c r="A24" s="99"/>
      <c r="B24" s="129"/>
      <c r="C24" s="129"/>
      <c r="D24" s="129"/>
      <c r="E24" s="129"/>
      <c r="F24" s="129"/>
      <c r="G24" s="129"/>
      <c r="H24" s="129"/>
      <c r="I24" s="129"/>
      <c r="J24" s="129"/>
      <c r="K24" s="139"/>
    </row>
    <row r="25" spans="1:22" ht="16.5" customHeight="1">
      <c r="A25" s="99"/>
      <c r="B25" s="129"/>
      <c r="C25" s="129"/>
      <c r="D25" s="129"/>
      <c r="E25" s="129"/>
      <c r="F25" s="129"/>
      <c r="G25" s="129"/>
      <c r="H25" s="129"/>
      <c r="I25" s="129"/>
      <c r="J25" s="129"/>
      <c r="K25" s="140"/>
    </row>
    <row r="26" spans="1:22" ht="16.5" customHeight="1">
      <c r="A26" s="99"/>
      <c r="B26" s="129"/>
      <c r="C26" s="129"/>
      <c r="D26" s="129"/>
      <c r="E26" s="129"/>
      <c r="F26" s="129"/>
      <c r="G26" s="129"/>
      <c r="H26" s="129"/>
      <c r="I26" s="129"/>
      <c r="J26" s="129"/>
      <c r="K26" s="140"/>
    </row>
    <row r="27" spans="1:22" ht="16.5" customHeight="1">
      <c r="A27" s="99"/>
      <c r="B27" s="129"/>
      <c r="C27" s="129"/>
      <c r="D27" s="129"/>
      <c r="E27" s="129"/>
      <c r="F27" s="129"/>
      <c r="G27" s="129"/>
      <c r="H27" s="129"/>
      <c r="I27" s="129"/>
      <c r="J27" s="129"/>
      <c r="K27" s="140"/>
    </row>
    <row r="28" spans="1:22" ht="16.5" customHeight="1">
      <c r="A28" s="99"/>
      <c r="B28" s="129"/>
      <c r="C28" s="129"/>
      <c r="D28" s="129"/>
      <c r="E28" s="129"/>
      <c r="F28" s="129"/>
      <c r="G28" s="129"/>
      <c r="H28" s="129"/>
      <c r="I28" s="129"/>
      <c r="J28" s="129"/>
      <c r="K28" s="140"/>
    </row>
    <row r="29" spans="1:22" ht="18" customHeight="1">
      <c r="A29" s="222" t="s">
        <v>120</v>
      </c>
      <c r="B29" s="223"/>
      <c r="C29" s="223"/>
      <c r="D29" s="223"/>
      <c r="E29" s="223"/>
      <c r="F29" s="223"/>
      <c r="G29" s="223"/>
      <c r="H29" s="223"/>
      <c r="I29" s="223"/>
      <c r="J29" s="223"/>
      <c r="K29" s="224"/>
    </row>
    <row r="30" spans="1:22" ht="18.75" customHeight="1">
      <c r="A30" s="225" t="s">
        <v>121</v>
      </c>
      <c r="B30" s="226"/>
      <c r="C30" s="226"/>
      <c r="D30" s="226"/>
      <c r="E30" s="226"/>
      <c r="F30" s="226"/>
      <c r="G30" s="226"/>
      <c r="H30" s="226"/>
      <c r="I30" s="226"/>
      <c r="J30" s="226"/>
      <c r="K30" s="227"/>
    </row>
    <row r="31" spans="1:22" ht="18.75" customHeight="1">
      <c r="A31" s="228"/>
      <c r="B31" s="229"/>
      <c r="C31" s="229"/>
      <c r="D31" s="229"/>
      <c r="E31" s="229"/>
      <c r="F31" s="229"/>
      <c r="G31" s="229"/>
      <c r="H31" s="229"/>
      <c r="I31" s="229"/>
      <c r="J31" s="229"/>
      <c r="K31" s="230"/>
    </row>
    <row r="32" spans="1:22" ht="18" customHeight="1">
      <c r="A32" s="222" t="s">
        <v>122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4"/>
    </row>
    <row r="33" spans="1:11" ht="14.25">
      <c r="A33" s="231" t="s">
        <v>123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33"/>
    </row>
    <row r="34" spans="1:11" ht="14.25">
      <c r="A34" s="234" t="s">
        <v>124</v>
      </c>
      <c r="B34" s="235"/>
      <c r="C34" s="91" t="s">
        <v>66</v>
      </c>
      <c r="D34" s="91" t="s">
        <v>67</v>
      </c>
      <c r="E34" s="236" t="s">
        <v>125</v>
      </c>
      <c r="F34" s="237"/>
      <c r="G34" s="237"/>
      <c r="H34" s="237"/>
      <c r="I34" s="237"/>
      <c r="J34" s="237"/>
      <c r="K34" s="238"/>
    </row>
    <row r="35" spans="1:11" ht="14.25">
      <c r="A35" s="239" t="s">
        <v>126</v>
      </c>
      <c r="B35" s="239"/>
      <c r="C35" s="239"/>
      <c r="D35" s="239"/>
      <c r="E35" s="239"/>
      <c r="F35" s="239"/>
      <c r="G35" s="239"/>
      <c r="H35" s="239"/>
      <c r="I35" s="239"/>
      <c r="J35" s="239"/>
      <c r="K35" s="239"/>
    </row>
    <row r="36" spans="1:11" ht="14.25">
      <c r="A36" s="240" t="s">
        <v>127</v>
      </c>
      <c r="B36" s="241"/>
      <c r="C36" s="241"/>
      <c r="D36" s="241"/>
      <c r="E36" s="241"/>
      <c r="F36" s="241"/>
      <c r="G36" s="241"/>
      <c r="H36" s="241"/>
      <c r="I36" s="241"/>
      <c r="J36" s="241"/>
      <c r="K36" s="242"/>
    </row>
    <row r="37" spans="1:11" ht="14.25">
      <c r="A37" s="243" t="s">
        <v>128</v>
      </c>
      <c r="B37" s="244"/>
      <c r="C37" s="244"/>
      <c r="D37" s="244"/>
      <c r="E37" s="244"/>
      <c r="F37" s="244"/>
      <c r="G37" s="244"/>
      <c r="H37" s="244"/>
      <c r="I37" s="244"/>
      <c r="J37" s="244"/>
      <c r="K37" s="245"/>
    </row>
    <row r="38" spans="1:11" ht="14.25">
      <c r="A38" s="243"/>
      <c r="B38" s="244"/>
      <c r="C38" s="244"/>
      <c r="D38" s="244"/>
      <c r="E38" s="244"/>
      <c r="F38" s="244"/>
      <c r="G38" s="244"/>
      <c r="H38" s="244"/>
      <c r="I38" s="244"/>
      <c r="J38" s="244"/>
      <c r="K38" s="245"/>
    </row>
    <row r="39" spans="1:11" ht="14.25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45"/>
    </row>
    <row r="40" spans="1:11" ht="14.25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45"/>
    </row>
    <row r="41" spans="1:11" ht="14.25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45"/>
    </row>
    <row r="42" spans="1:11" ht="14.25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45"/>
    </row>
    <row r="43" spans="1:11" ht="14.25">
      <c r="A43" s="246" t="s">
        <v>129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8"/>
    </row>
    <row r="44" spans="1:11" ht="14.25">
      <c r="A44" s="212" t="s">
        <v>130</v>
      </c>
      <c r="B44" s="213"/>
      <c r="C44" s="213"/>
      <c r="D44" s="213"/>
      <c r="E44" s="213"/>
      <c r="F44" s="213"/>
      <c r="G44" s="213"/>
      <c r="H44" s="213"/>
      <c r="I44" s="213"/>
      <c r="J44" s="213"/>
      <c r="K44" s="214"/>
    </row>
    <row r="45" spans="1:11" ht="14.25">
      <c r="A45" s="122" t="s">
        <v>131</v>
      </c>
      <c r="B45" s="119" t="s">
        <v>94</v>
      </c>
      <c r="C45" s="119" t="s">
        <v>95</v>
      </c>
      <c r="D45" s="119" t="s">
        <v>87</v>
      </c>
      <c r="E45" s="124" t="s">
        <v>132</v>
      </c>
      <c r="F45" s="119" t="s">
        <v>94</v>
      </c>
      <c r="G45" s="119" t="s">
        <v>95</v>
      </c>
      <c r="H45" s="119" t="s">
        <v>87</v>
      </c>
      <c r="I45" s="124" t="s">
        <v>133</v>
      </c>
      <c r="J45" s="119" t="s">
        <v>94</v>
      </c>
      <c r="K45" s="136" t="s">
        <v>95</v>
      </c>
    </row>
    <row r="46" spans="1:11" ht="14.25">
      <c r="A46" s="97" t="s">
        <v>86</v>
      </c>
      <c r="B46" s="91" t="s">
        <v>94</v>
      </c>
      <c r="C46" s="91" t="s">
        <v>95</v>
      </c>
      <c r="D46" s="91" t="s">
        <v>87</v>
      </c>
      <c r="E46" s="108" t="s">
        <v>93</v>
      </c>
      <c r="F46" s="91" t="s">
        <v>94</v>
      </c>
      <c r="G46" s="91" t="s">
        <v>95</v>
      </c>
      <c r="H46" s="91" t="s">
        <v>87</v>
      </c>
      <c r="I46" s="108" t="s">
        <v>104</v>
      </c>
      <c r="J46" s="91" t="s">
        <v>94</v>
      </c>
      <c r="K46" s="92" t="s">
        <v>95</v>
      </c>
    </row>
    <row r="47" spans="1:11" ht="14.25">
      <c r="A47" s="205" t="s">
        <v>97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15"/>
    </row>
    <row r="48" spans="1:11" ht="14.25">
      <c r="A48" s="239" t="s">
        <v>134</v>
      </c>
      <c r="B48" s="239"/>
      <c r="C48" s="239"/>
      <c r="D48" s="239"/>
      <c r="E48" s="239"/>
      <c r="F48" s="239"/>
      <c r="G48" s="239"/>
      <c r="H48" s="239"/>
      <c r="I48" s="239"/>
      <c r="J48" s="239"/>
      <c r="K48" s="239"/>
    </row>
    <row r="49" spans="1:11" ht="14.25">
      <c r="A49" s="240"/>
      <c r="B49" s="241"/>
      <c r="C49" s="241"/>
      <c r="D49" s="241"/>
      <c r="E49" s="241"/>
      <c r="F49" s="241"/>
      <c r="G49" s="241"/>
      <c r="H49" s="241"/>
      <c r="I49" s="241"/>
      <c r="J49" s="241"/>
      <c r="K49" s="242"/>
    </row>
    <row r="50" spans="1:11" ht="14.25">
      <c r="A50" s="130" t="s">
        <v>135</v>
      </c>
      <c r="B50" s="249" t="s">
        <v>136</v>
      </c>
      <c r="C50" s="249"/>
      <c r="D50" s="131" t="s">
        <v>137</v>
      </c>
      <c r="E50" s="132" t="s">
        <v>138</v>
      </c>
      <c r="F50" s="133" t="s">
        <v>139</v>
      </c>
      <c r="G50" s="134"/>
      <c r="H50" s="250" t="s">
        <v>140</v>
      </c>
      <c r="I50" s="251"/>
      <c r="J50" s="252"/>
      <c r="K50" s="253"/>
    </row>
    <row r="51" spans="1:11" ht="14.25">
      <c r="A51" s="239"/>
      <c r="B51" s="239"/>
      <c r="C51" s="239"/>
      <c r="D51" s="239"/>
      <c r="E51" s="239"/>
      <c r="F51" s="239"/>
      <c r="G51" s="239"/>
      <c r="H51" s="239"/>
      <c r="I51" s="239"/>
      <c r="J51" s="239"/>
      <c r="K51" s="239"/>
    </row>
    <row r="52" spans="1:11" ht="14.25">
      <c r="A52" s="254"/>
      <c r="B52" s="255"/>
      <c r="C52" s="255"/>
      <c r="D52" s="255"/>
      <c r="E52" s="255"/>
      <c r="F52" s="255"/>
      <c r="G52" s="255"/>
      <c r="H52" s="255"/>
      <c r="I52" s="255"/>
      <c r="J52" s="255"/>
      <c r="K52" s="256"/>
    </row>
    <row r="53" spans="1:11" ht="14.25">
      <c r="A53" s="130" t="s">
        <v>135</v>
      </c>
      <c r="B53" s="249" t="s">
        <v>136</v>
      </c>
      <c r="C53" s="249"/>
      <c r="D53" s="131" t="s">
        <v>137</v>
      </c>
      <c r="E53" s="135" t="s">
        <v>141</v>
      </c>
      <c r="F53" s="133" t="s">
        <v>142</v>
      </c>
      <c r="G53" s="134"/>
      <c r="H53" s="250" t="s">
        <v>140</v>
      </c>
      <c r="I53" s="251"/>
      <c r="J53" s="252" t="s">
        <v>143</v>
      </c>
      <c r="K53" s="253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7"/>
  <sheetViews>
    <sheetView workbookViewId="0">
      <selection activeCell="F28" sqref="F28"/>
    </sheetView>
  </sheetViews>
  <sheetFormatPr defaultColWidth="9" defaultRowHeight="26.1" customHeight="1"/>
  <cols>
    <col min="1" max="1" width="17.125" style="45" customWidth="1"/>
    <col min="2" max="8" width="9.375" style="45" customWidth="1"/>
    <col min="9" max="9" width="1.375" style="27" customWidth="1"/>
    <col min="10" max="10" width="11.125" style="27" customWidth="1"/>
    <col min="11" max="16" width="7.375" style="27" customWidth="1"/>
    <col min="17" max="16384" width="9" style="27"/>
  </cols>
  <sheetData>
    <row r="1" spans="1:16" ht="30" customHeight="1">
      <c r="A1" s="257" t="s">
        <v>144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</row>
    <row r="2" spans="1:16" ht="29.1" customHeight="1">
      <c r="A2" s="28" t="s">
        <v>62</v>
      </c>
      <c r="B2" s="259" t="s">
        <v>63</v>
      </c>
      <c r="C2" s="259"/>
      <c r="D2" s="29" t="s">
        <v>68</v>
      </c>
      <c r="E2" s="259" t="s">
        <v>145</v>
      </c>
      <c r="F2" s="259"/>
      <c r="G2" s="259"/>
      <c r="H2" s="259"/>
      <c r="I2" s="263"/>
      <c r="J2" s="47" t="s">
        <v>57</v>
      </c>
      <c r="K2" s="260" t="s">
        <v>58</v>
      </c>
      <c r="L2" s="260"/>
      <c r="M2" s="260"/>
      <c r="N2" s="260"/>
      <c r="O2" s="260"/>
      <c r="P2" s="48"/>
    </row>
    <row r="3" spans="1:16" ht="29.1" customHeight="1">
      <c r="A3" s="28" t="s">
        <v>62</v>
      </c>
      <c r="B3" s="261" t="s">
        <v>146</v>
      </c>
      <c r="C3" s="261"/>
      <c r="D3" s="261"/>
      <c r="E3" s="261"/>
      <c r="F3" s="261"/>
      <c r="G3" s="261"/>
      <c r="H3" s="261"/>
      <c r="I3" s="264"/>
      <c r="J3" s="262" t="s">
        <v>147</v>
      </c>
      <c r="K3" s="262"/>
      <c r="L3" s="262"/>
      <c r="M3" s="262"/>
      <c r="N3" s="262"/>
      <c r="O3" s="262"/>
      <c r="P3" s="48"/>
    </row>
    <row r="4" spans="1:16" ht="29.1" customHeight="1">
      <c r="A4" s="30" t="s">
        <v>148</v>
      </c>
      <c r="B4" s="31" t="s">
        <v>111</v>
      </c>
      <c r="C4" s="32" t="s">
        <v>112</v>
      </c>
      <c r="D4" s="31" t="s">
        <v>113</v>
      </c>
      <c r="E4" s="31" t="s">
        <v>114</v>
      </c>
      <c r="F4" s="31" t="s">
        <v>115</v>
      </c>
      <c r="G4" s="31" t="s">
        <v>149</v>
      </c>
      <c r="H4" s="31" t="s">
        <v>150</v>
      </c>
      <c r="I4" s="264"/>
      <c r="J4" s="31" t="s">
        <v>111</v>
      </c>
      <c r="K4" s="32" t="s">
        <v>112</v>
      </c>
      <c r="L4" s="31" t="s">
        <v>113</v>
      </c>
      <c r="M4" s="31" t="s">
        <v>114</v>
      </c>
      <c r="N4" s="31" t="s">
        <v>115</v>
      </c>
      <c r="O4" s="31" t="s">
        <v>149</v>
      </c>
      <c r="P4" s="31" t="s">
        <v>150</v>
      </c>
    </row>
    <row r="5" spans="1:16" ht="29.1" customHeight="1">
      <c r="A5" s="30" t="s">
        <v>151</v>
      </c>
      <c r="B5" s="31" t="s">
        <v>152</v>
      </c>
      <c r="C5" s="32" t="s">
        <v>153</v>
      </c>
      <c r="D5" s="31" t="s">
        <v>154</v>
      </c>
      <c r="E5" s="31" t="s">
        <v>155</v>
      </c>
      <c r="F5" s="31" t="s">
        <v>156</v>
      </c>
      <c r="G5" s="31" t="s">
        <v>155</v>
      </c>
      <c r="H5" s="31" t="s">
        <v>156</v>
      </c>
      <c r="I5" s="264"/>
      <c r="J5" s="82"/>
      <c r="K5" s="82"/>
      <c r="L5" s="83"/>
      <c r="M5" s="83"/>
      <c r="N5" s="83"/>
      <c r="O5" s="83"/>
      <c r="P5" s="48"/>
    </row>
    <row r="6" spans="1:16" ht="29.1" customHeight="1">
      <c r="A6" s="33" t="s">
        <v>157</v>
      </c>
      <c r="B6" s="34">
        <f>C6-2</f>
        <v>78</v>
      </c>
      <c r="C6" s="32">
        <v>80</v>
      </c>
      <c r="D6" s="34">
        <f>C6+2</f>
        <v>82</v>
      </c>
      <c r="E6" s="34">
        <f>D6+2</f>
        <v>84</v>
      </c>
      <c r="F6" s="35">
        <f t="shared" ref="F6:H6" si="0">E6+1</f>
        <v>85</v>
      </c>
      <c r="G6" s="34">
        <f t="shared" si="0"/>
        <v>86</v>
      </c>
      <c r="H6" s="36">
        <f t="shared" si="0"/>
        <v>87</v>
      </c>
      <c r="I6" s="264"/>
      <c r="J6" s="49" t="s">
        <v>158</v>
      </c>
      <c r="K6" s="49" t="s">
        <v>159</v>
      </c>
      <c r="L6" s="84"/>
      <c r="M6" s="84"/>
      <c r="N6" s="84"/>
      <c r="O6" s="84"/>
      <c r="P6" s="48"/>
    </row>
    <row r="7" spans="1:16" ht="29.1" customHeight="1">
      <c r="A7" s="33" t="s">
        <v>160</v>
      </c>
      <c r="B7" s="34">
        <f>C7-2</f>
        <v>79</v>
      </c>
      <c r="C7" s="32">
        <v>81</v>
      </c>
      <c r="D7" s="34">
        <f>C7+2</f>
        <v>83</v>
      </c>
      <c r="E7" s="34">
        <f>D7+2</f>
        <v>85</v>
      </c>
      <c r="F7" s="35">
        <f t="shared" ref="F7:H7" si="1">E7+1</f>
        <v>86</v>
      </c>
      <c r="G7" s="34">
        <f t="shared" si="1"/>
        <v>87</v>
      </c>
      <c r="H7" s="36">
        <f t="shared" si="1"/>
        <v>88</v>
      </c>
      <c r="I7" s="264"/>
      <c r="J7" s="49" t="s">
        <v>158</v>
      </c>
      <c r="K7" s="49" t="s">
        <v>161</v>
      </c>
      <c r="L7" s="83"/>
      <c r="M7" s="83"/>
      <c r="N7" s="83"/>
      <c r="O7" s="83"/>
      <c r="P7" s="48"/>
    </row>
    <row r="8" spans="1:16" ht="29.1" customHeight="1">
      <c r="A8" s="33" t="s">
        <v>162</v>
      </c>
      <c r="B8" s="34">
        <f t="shared" ref="B8:B10" si="2">C8-4</f>
        <v>102</v>
      </c>
      <c r="C8" s="32">
        <v>106</v>
      </c>
      <c r="D8" s="34">
        <f t="shared" ref="D8:D10" si="3">C8+4</f>
        <v>110</v>
      </c>
      <c r="E8" s="34">
        <f t="shared" ref="E8:E10" si="4">D8+5</f>
        <v>115</v>
      </c>
      <c r="F8" s="35">
        <f t="shared" ref="F8:H8" si="5">E8+6</f>
        <v>121</v>
      </c>
      <c r="G8" s="34">
        <f t="shared" si="5"/>
        <v>127</v>
      </c>
      <c r="H8" s="36">
        <f t="shared" si="5"/>
        <v>133</v>
      </c>
      <c r="I8" s="264"/>
      <c r="J8" s="49" t="s">
        <v>163</v>
      </c>
      <c r="K8" s="49" t="s">
        <v>163</v>
      </c>
      <c r="L8" s="84"/>
      <c r="M8" s="84"/>
      <c r="N8" s="84"/>
      <c r="O8" s="84"/>
      <c r="P8" s="48"/>
    </row>
    <row r="9" spans="1:16" ht="29.1" customHeight="1">
      <c r="A9" s="33" t="s">
        <v>164</v>
      </c>
      <c r="B9" s="34">
        <f t="shared" si="2"/>
        <v>101</v>
      </c>
      <c r="C9" s="32">
        <v>105</v>
      </c>
      <c r="D9" s="34">
        <f t="shared" si="3"/>
        <v>109</v>
      </c>
      <c r="E9" s="34">
        <f t="shared" si="4"/>
        <v>114</v>
      </c>
      <c r="F9" s="35">
        <f t="shared" ref="F9:H9" si="6">E9+6</f>
        <v>120</v>
      </c>
      <c r="G9" s="34">
        <f t="shared" si="6"/>
        <v>126</v>
      </c>
      <c r="H9" s="35">
        <f t="shared" si="6"/>
        <v>132</v>
      </c>
      <c r="I9" s="264"/>
      <c r="J9" s="49" t="s">
        <v>163</v>
      </c>
      <c r="K9" s="49" t="s">
        <v>163</v>
      </c>
      <c r="L9" s="84"/>
      <c r="M9" s="84"/>
      <c r="N9" s="84"/>
      <c r="O9" s="84"/>
      <c r="P9" s="48"/>
    </row>
    <row r="10" spans="1:16" ht="29.1" customHeight="1">
      <c r="A10" s="33" t="s">
        <v>165</v>
      </c>
      <c r="B10" s="34">
        <f t="shared" si="2"/>
        <v>118</v>
      </c>
      <c r="C10" s="32">
        <v>122</v>
      </c>
      <c r="D10" s="34">
        <f t="shared" si="3"/>
        <v>126</v>
      </c>
      <c r="E10" s="34">
        <f t="shared" si="4"/>
        <v>131</v>
      </c>
      <c r="F10" s="35">
        <f t="shared" ref="F10:H10" si="7">E10+6</f>
        <v>137</v>
      </c>
      <c r="G10" s="34">
        <f t="shared" si="7"/>
        <v>143</v>
      </c>
      <c r="H10" s="35">
        <f t="shared" si="7"/>
        <v>149</v>
      </c>
      <c r="I10" s="264"/>
      <c r="J10" s="49" t="s">
        <v>163</v>
      </c>
      <c r="K10" s="49" t="s">
        <v>163</v>
      </c>
      <c r="L10" s="84"/>
      <c r="M10" s="84"/>
      <c r="N10" s="84"/>
      <c r="O10" s="84"/>
      <c r="P10" s="48"/>
    </row>
    <row r="11" spans="1:16" ht="29.1" customHeight="1">
      <c r="A11" s="33" t="s">
        <v>166</v>
      </c>
      <c r="B11" s="34">
        <f t="shared" ref="B11:B14" si="8">C11-1</f>
        <v>40</v>
      </c>
      <c r="C11" s="32">
        <v>41</v>
      </c>
      <c r="D11" s="34">
        <f t="shared" ref="D11:D14" si="9">C11+1</f>
        <v>42</v>
      </c>
      <c r="E11" s="34">
        <f t="shared" ref="E11:E14" si="10">D11+1</f>
        <v>43</v>
      </c>
      <c r="F11" s="35">
        <f t="shared" ref="F11:H11" si="11">E11+1.2</f>
        <v>44.2</v>
      </c>
      <c r="G11" s="34">
        <f t="shared" si="11"/>
        <v>45.400000000000006</v>
      </c>
      <c r="H11" s="35">
        <f t="shared" si="11"/>
        <v>46.600000000000009</v>
      </c>
      <c r="I11" s="264"/>
      <c r="J11" s="49" t="s">
        <v>163</v>
      </c>
      <c r="K11" s="49" t="s">
        <v>163</v>
      </c>
      <c r="L11" s="84"/>
      <c r="M11" s="84"/>
      <c r="N11" s="84"/>
      <c r="O11" s="84"/>
      <c r="P11" s="48"/>
    </row>
    <row r="12" spans="1:16" ht="29.1" customHeight="1">
      <c r="A12" s="33" t="s">
        <v>167</v>
      </c>
      <c r="B12" s="37">
        <f t="shared" si="8"/>
        <v>61</v>
      </c>
      <c r="C12" s="32">
        <v>62</v>
      </c>
      <c r="D12" s="37">
        <f t="shared" si="9"/>
        <v>63</v>
      </c>
      <c r="E12" s="34">
        <f t="shared" si="10"/>
        <v>64</v>
      </c>
      <c r="F12" s="35">
        <f t="shared" ref="F12:H12" si="12">E12+0.5</f>
        <v>64.5</v>
      </c>
      <c r="G12" s="34">
        <f t="shared" si="12"/>
        <v>65</v>
      </c>
      <c r="H12" s="35">
        <f t="shared" si="12"/>
        <v>65.5</v>
      </c>
      <c r="I12" s="264"/>
      <c r="J12" s="49" t="s">
        <v>163</v>
      </c>
      <c r="K12" s="49" t="s">
        <v>163</v>
      </c>
      <c r="L12" s="84"/>
      <c r="M12" s="84"/>
      <c r="N12" s="84"/>
      <c r="O12" s="84"/>
      <c r="P12" s="48"/>
    </row>
    <row r="13" spans="1:16" ht="29.1" customHeight="1">
      <c r="A13" s="33" t="s">
        <v>168</v>
      </c>
      <c r="B13" s="34">
        <f t="shared" si="8"/>
        <v>56</v>
      </c>
      <c r="C13" s="32">
        <v>57</v>
      </c>
      <c r="D13" s="34">
        <f t="shared" si="9"/>
        <v>58</v>
      </c>
      <c r="E13" s="34">
        <f t="shared" si="10"/>
        <v>59</v>
      </c>
      <c r="F13" s="35">
        <f t="shared" ref="F13:H13" si="13">E13+1.5</f>
        <v>60.5</v>
      </c>
      <c r="G13" s="34">
        <f t="shared" si="13"/>
        <v>62</v>
      </c>
      <c r="H13" s="35">
        <f t="shared" si="13"/>
        <v>63.5</v>
      </c>
      <c r="I13" s="264"/>
      <c r="J13" s="49" t="s">
        <v>163</v>
      </c>
      <c r="K13" s="49" t="s">
        <v>163</v>
      </c>
      <c r="L13" s="84"/>
      <c r="M13" s="84"/>
      <c r="N13" s="84"/>
      <c r="O13" s="84"/>
      <c r="P13" s="48"/>
    </row>
    <row r="14" spans="1:16" ht="29.1" customHeight="1">
      <c r="A14" s="33" t="s">
        <v>169</v>
      </c>
      <c r="B14" s="34">
        <f t="shared" si="8"/>
        <v>54</v>
      </c>
      <c r="C14" s="32">
        <v>55</v>
      </c>
      <c r="D14" s="34">
        <f t="shared" si="9"/>
        <v>56</v>
      </c>
      <c r="E14" s="34">
        <f t="shared" si="10"/>
        <v>57</v>
      </c>
      <c r="F14" s="35">
        <f t="shared" ref="F14:H14" si="14">E14+1.5</f>
        <v>58.5</v>
      </c>
      <c r="G14" s="34">
        <f t="shared" si="14"/>
        <v>60</v>
      </c>
      <c r="H14" s="35">
        <f t="shared" si="14"/>
        <v>61.5</v>
      </c>
      <c r="I14" s="264"/>
      <c r="J14" s="49" t="s">
        <v>163</v>
      </c>
      <c r="K14" s="49" t="s">
        <v>163</v>
      </c>
      <c r="L14" s="84"/>
      <c r="M14" s="84"/>
      <c r="N14" s="84"/>
      <c r="O14" s="84"/>
      <c r="P14" s="48"/>
    </row>
    <row r="15" spans="1:16" ht="29.1" customHeight="1">
      <c r="A15" s="33" t="s">
        <v>170</v>
      </c>
      <c r="B15" s="38">
        <f>C15</f>
        <v>11</v>
      </c>
      <c r="C15" s="32">
        <v>11</v>
      </c>
      <c r="D15" s="38">
        <f t="shared" ref="D15:H15" si="15">C15</f>
        <v>11</v>
      </c>
      <c r="E15" s="34">
        <f t="shared" si="15"/>
        <v>11</v>
      </c>
      <c r="F15" s="35">
        <f t="shared" si="15"/>
        <v>11</v>
      </c>
      <c r="G15" s="34">
        <f t="shared" si="15"/>
        <v>11</v>
      </c>
      <c r="H15" s="35">
        <f t="shared" si="15"/>
        <v>11</v>
      </c>
      <c r="I15" s="264"/>
      <c r="J15" s="49" t="s">
        <v>163</v>
      </c>
      <c r="K15" s="49" t="s">
        <v>163</v>
      </c>
      <c r="L15" s="84"/>
      <c r="M15" s="84"/>
      <c r="N15" s="84"/>
      <c r="O15" s="84"/>
      <c r="P15" s="48"/>
    </row>
    <row r="16" spans="1:16" ht="29.1" customHeight="1">
      <c r="A16" s="33" t="s">
        <v>171</v>
      </c>
      <c r="B16" s="38">
        <f>C16</f>
        <v>9.5</v>
      </c>
      <c r="C16" s="32">
        <v>9.5</v>
      </c>
      <c r="D16" s="38">
        <f t="shared" ref="D16:H16" si="16">C16</f>
        <v>9.5</v>
      </c>
      <c r="E16" s="34">
        <f t="shared" si="16"/>
        <v>9.5</v>
      </c>
      <c r="F16" s="35">
        <f t="shared" si="16"/>
        <v>9.5</v>
      </c>
      <c r="G16" s="34">
        <f t="shared" si="16"/>
        <v>9.5</v>
      </c>
      <c r="H16" s="35">
        <f t="shared" si="16"/>
        <v>9.5</v>
      </c>
      <c r="I16" s="264"/>
      <c r="J16" s="49" t="s">
        <v>163</v>
      </c>
      <c r="K16" s="49" t="s">
        <v>163</v>
      </c>
      <c r="L16" s="84"/>
      <c r="M16" s="84"/>
      <c r="N16" s="84"/>
      <c r="O16" s="84"/>
      <c r="P16" s="48"/>
    </row>
    <row r="17" spans="1:16" ht="29.1" customHeight="1">
      <c r="A17" s="33" t="s">
        <v>172</v>
      </c>
      <c r="B17" s="39">
        <f>C17-0.8</f>
        <v>20.2</v>
      </c>
      <c r="C17" s="40">
        <v>21</v>
      </c>
      <c r="D17" s="39">
        <f>C17+0.8</f>
        <v>21.8</v>
      </c>
      <c r="E17" s="39">
        <f>D17+0.8</f>
        <v>22.6</v>
      </c>
      <c r="F17" s="41">
        <f t="shared" ref="F17:H17" si="17">E17+1.1</f>
        <v>23.700000000000003</v>
      </c>
      <c r="G17" s="41">
        <f t="shared" si="17"/>
        <v>24.800000000000004</v>
      </c>
      <c r="H17" s="41">
        <f t="shared" si="17"/>
        <v>25.900000000000006</v>
      </c>
      <c r="I17" s="264"/>
      <c r="J17" s="49" t="s">
        <v>163</v>
      </c>
      <c r="K17" s="49" t="s">
        <v>163</v>
      </c>
      <c r="L17" s="84"/>
      <c r="M17" s="84"/>
      <c r="N17" s="84"/>
      <c r="O17" s="84"/>
      <c r="P17" s="48"/>
    </row>
    <row r="18" spans="1:16" ht="29.1" customHeight="1">
      <c r="A18" s="33" t="s">
        <v>173</v>
      </c>
      <c r="B18" s="37">
        <f>C18-0.6</f>
        <v>17.399999999999999</v>
      </c>
      <c r="C18" s="32">
        <v>18</v>
      </c>
      <c r="D18" s="37">
        <f>C18+0.6</f>
        <v>18.600000000000001</v>
      </c>
      <c r="E18" s="34">
        <f>D18+0.6</f>
        <v>19.200000000000003</v>
      </c>
      <c r="F18" s="42">
        <f t="shared" ref="F18:H18" si="18">E18+0.95</f>
        <v>20.150000000000002</v>
      </c>
      <c r="G18" s="35">
        <f t="shared" si="18"/>
        <v>21.1</v>
      </c>
      <c r="H18" s="35">
        <f t="shared" si="18"/>
        <v>22.05</v>
      </c>
      <c r="I18" s="264"/>
      <c r="J18" s="49" t="s">
        <v>163</v>
      </c>
      <c r="K18" s="49" t="s">
        <v>163</v>
      </c>
      <c r="L18" s="84"/>
      <c r="M18" s="84"/>
      <c r="N18" s="84"/>
      <c r="O18" s="84"/>
      <c r="P18" s="48"/>
    </row>
    <row r="19" spans="1:16" ht="29.1" customHeight="1">
      <c r="A19" s="33" t="s">
        <v>174</v>
      </c>
      <c r="B19" s="37">
        <f>C19-0.4</f>
        <v>13.6</v>
      </c>
      <c r="C19" s="32">
        <v>14</v>
      </c>
      <c r="D19" s="37">
        <f>C19+0.4</f>
        <v>14.4</v>
      </c>
      <c r="E19" s="34">
        <f>D19+0.4</f>
        <v>14.8</v>
      </c>
      <c r="F19" s="35">
        <f t="shared" ref="F19:H19" si="19">E19+0.6</f>
        <v>15.4</v>
      </c>
      <c r="G19" s="34">
        <f t="shared" si="19"/>
        <v>16</v>
      </c>
      <c r="H19" s="35">
        <f t="shared" si="19"/>
        <v>16.600000000000001</v>
      </c>
      <c r="I19" s="264"/>
      <c r="J19" s="49" t="s">
        <v>163</v>
      </c>
      <c r="K19" s="49" t="s">
        <v>163</v>
      </c>
      <c r="L19" s="84"/>
      <c r="M19" s="84"/>
      <c r="N19" s="84"/>
      <c r="O19" s="84"/>
      <c r="P19" s="48"/>
    </row>
    <row r="20" spans="1:16" ht="29.1" customHeight="1">
      <c r="A20" s="33" t="s">
        <v>175</v>
      </c>
      <c r="B20" s="38">
        <f t="shared" ref="B20:B22" si="20">C20-0.5</f>
        <v>8.5</v>
      </c>
      <c r="C20" s="32">
        <v>9</v>
      </c>
      <c r="D20" s="38">
        <f>C20+0.5</f>
        <v>9.5</v>
      </c>
      <c r="E20" s="34">
        <f>D20+0.5</f>
        <v>10</v>
      </c>
      <c r="F20" s="35">
        <f t="shared" ref="F20:H20" si="21">E20+0.7</f>
        <v>10.7</v>
      </c>
      <c r="G20" s="34">
        <f t="shared" si="21"/>
        <v>11.399999999999999</v>
      </c>
      <c r="H20" s="35">
        <f t="shared" si="21"/>
        <v>12.099999999999998</v>
      </c>
      <c r="I20" s="264"/>
      <c r="J20" s="49" t="s">
        <v>163</v>
      </c>
      <c r="K20" s="49" t="s">
        <v>163</v>
      </c>
      <c r="L20" s="84"/>
      <c r="M20" s="84"/>
      <c r="N20" s="84"/>
      <c r="O20" s="84"/>
      <c r="P20" s="48"/>
    </row>
    <row r="21" spans="1:16" ht="29.1" customHeight="1">
      <c r="A21" s="33" t="s">
        <v>176</v>
      </c>
      <c r="B21" s="38">
        <f t="shared" si="20"/>
        <v>35.5</v>
      </c>
      <c r="C21" s="32">
        <v>36</v>
      </c>
      <c r="D21" s="38">
        <f t="shared" ref="D21:H21" si="22">C21+0.5</f>
        <v>36.5</v>
      </c>
      <c r="E21" s="34">
        <f t="shared" si="22"/>
        <v>37</v>
      </c>
      <c r="F21" s="35">
        <f t="shared" si="22"/>
        <v>37.5</v>
      </c>
      <c r="G21" s="34">
        <f t="shared" si="22"/>
        <v>38</v>
      </c>
      <c r="H21" s="35">
        <f t="shared" si="22"/>
        <v>38.5</v>
      </c>
      <c r="I21" s="264"/>
      <c r="J21" s="49" t="s">
        <v>163</v>
      </c>
      <c r="K21" s="49" t="s">
        <v>163</v>
      </c>
      <c r="L21" s="84"/>
      <c r="M21" s="84"/>
      <c r="N21" s="84"/>
      <c r="O21" s="84"/>
      <c r="P21" s="48"/>
    </row>
    <row r="22" spans="1:16" ht="29.1" customHeight="1">
      <c r="A22" s="33" t="s">
        <v>177</v>
      </c>
      <c r="B22" s="38">
        <f t="shared" si="20"/>
        <v>25.5</v>
      </c>
      <c r="C22" s="32">
        <v>26</v>
      </c>
      <c r="D22" s="38">
        <f>C22+0.5</f>
        <v>26.5</v>
      </c>
      <c r="E22" s="38">
        <f>D22+0.5</f>
        <v>27</v>
      </c>
      <c r="F22" s="38">
        <f>E22+0.75</f>
        <v>27.75</v>
      </c>
      <c r="G22" s="38">
        <f>F22+0.7</f>
        <v>28.45</v>
      </c>
      <c r="H22" s="38">
        <f>G22+0.75</f>
        <v>29.2</v>
      </c>
      <c r="I22" s="264"/>
      <c r="J22" s="49" t="s">
        <v>163</v>
      </c>
      <c r="K22" s="49" t="s">
        <v>163</v>
      </c>
      <c r="L22" s="84"/>
      <c r="M22" s="84"/>
      <c r="N22" s="84"/>
      <c r="O22" s="84"/>
      <c r="P22" s="48"/>
    </row>
    <row r="23" spans="1:16" ht="29.1" customHeight="1">
      <c r="A23" s="33" t="s">
        <v>178</v>
      </c>
      <c r="B23" s="38">
        <f>C23</f>
        <v>6.5</v>
      </c>
      <c r="C23" s="43">
        <v>6.5</v>
      </c>
      <c r="D23" s="38">
        <f t="shared" ref="D23:H23" si="23">C23</f>
        <v>6.5</v>
      </c>
      <c r="E23" s="38">
        <f t="shared" si="23"/>
        <v>6.5</v>
      </c>
      <c r="F23" s="38">
        <f t="shared" si="23"/>
        <v>6.5</v>
      </c>
      <c r="G23" s="38">
        <f t="shared" si="23"/>
        <v>6.5</v>
      </c>
      <c r="H23" s="38">
        <f t="shared" si="23"/>
        <v>6.5</v>
      </c>
      <c r="I23" s="264"/>
      <c r="J23" s="49" t="s">
        <v>163</v>
      </c>
      <c r="K23" s="49" t="s">
        <v>163</v>
      </c>
      <c r="L23" s="84"/>
      <c r="M23" s="84"/>
      <c r="N23" s="84"/>
      <c r="O23" s="84"/>
      <c r="P23" s="48"/>
    </row>
    <row r="24" spans="1:16" ht="29.1" customHeight="1">
      <c r="A24" s="44" t="s">
        <v>179</v>
      </c>
      <c r="B24" s="38">
        <f>C24-1</f>
        <v>16</v>
      </c>
      <c r="C24" s="32">
        <v>17</v>
      </c>
      <c r="D24" s="38">
        <f t="shared" ref="D24:H24" si="24">C24</f>
        <v>17</v>
      </c>
      <c r="E24" s="38">
        <f>D24+1.5</f>
        <v>18.5</v>
      </c>
      <c r="F24" s="38">
        <f t="shared" si="24"/>
        <v>18.5</v>
      </c>
      <c r="G24" s="38">
        <f>F24+1</f>
        <v>19.5</v>
      </c>
      <c r="H24" s="38">
        <f t="shared" si="24"/>
        <v>19.5</v>
      </c>
      <c r="I24" s="264"/>
      <c r="J24" s="49" t="s">
        <v>163</v>
      </c>
      <c r="K24" s="49" t="s">
        <v>163</v>
      </c>
      <c r="L24" s="84"/>
      <c r="M24" s="84"/>
      <c r="N24" s="84"/>
      <c r="O24" s="84"/>
      <c r="P24" s="48"/>
    </row>
    <row r="25" spans="1:16" ht="14.25">
      <c r="A25" s="33"/>
      <c r="D25" s="46"/>
      <c r="E25" s="46"/>
      <c r="F25" s="46"/>
      <c r="G25" s="46"/>
      <c r="H25" s="46"/>
      <c r="I25" s="51"/>
      <c r="J25" s="51"/>
      <c r="K25" s="51"/>
      <c r="L25" s="51"/>
      <c r="M25" s="51"/>
      <c r="N25" s="51"/>
      <c r="O25" s="51"/>
    </row>
    <row r="26" spans="1:16" ht="14.25">
      <c r="A26" s="45" t="s">
        <v>180</v>
      </c>
      <c r="D26" s="46"/>
      <c r="E26" s="46"/>
      <c r="F26" s="46"/>
      <c r="G26" s="46"/>
      <c r="H26" s="46"/>
      <c r="I26" s="51"/>
      <c r="J26" s="51"/>
      <c r="K26" s="51"/>
      <c r="L26" s="51"/>
      <c r="M26" s="51"/>
      <c r="N26" s="51"/>
      <c r="O26" s="51"/>
    </row>
    <row r="27" spans="1:16" ht="14.25">
      <c r="A27" s="46"/>
      <c r="B27" s="46"/>
      <c r="C27" s="46"/>
      <c r="D27" s="46"/>
      <c r="E27" s="46"/>
      <c r="F27" s="46"/>
      <c r="G27" s="46"/>
      <c r="H27" s="46"/>
      <c r="I27" s="51"/>
      <c r="J27" s="52" t="s">
        <v>181</v>
      </c>
      <c r="K27" s="53"/>
      <c r="L27" s="52" t="s">
        <v>182</v>
      </c>
      <c r="M27" s="52"/>
      <c r="N27" s="52" t="s">
        <v>183</v>
      </c>
    </row>
  </sheetData>
  <mergeCells count="7">
    <mergeCell ref="A1:O1"/>
    <mergeCell ref="B2:C2"/>
    <mergeCell ref="E2:H2"/>
    <mergeCell ref="K2:O2"/>
    <mergeCell ref="B3:H3"/>
    <mergeCell ref="J3:O3"/>
    <mergeCell ref="I2:I24"/>
  </mergeCells>
  <phoneticPr fontId="44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A12" sqref="A12:K12"/>
    </sheetView>
  </sheetViews>
  <sheetFormatPr defaultColWidth="10" defaultRowHeight="16.5" customHeight="1"/>
  <cols>
    <col min="1" max="1" width="10.875" style="85" customWidth="1"/>
    <col min="2" max="16384" width="10" style="85"/>
  </cols>
  <sheetData>
    <row r="1" spans="1:11" ht="22.5" customHeight="1">
      <c r="A1" s="265" t="s">
        <v>184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</row>
    <row r="2" spans="1:11" ht="17.25" customHeight="1">
      <c r="A2" s="86" t="s">
        <v>53</v>
      </c>
      <c r="B2" s="185"/>
      <c r="C2" s="185"/>
      <c r="D2" s="186" t="s">
        <v>55</v>
      </c>
      <c r="E2" s="186"/>
      <c r="F2" s="185"/>
      <c r="G2" s="185"/>
      <c r="H2" s="87" t="s">
        <v>57</v>
      </c>
      <c r="I2" s="187"/>
      <c r="J2" s="187"/>
      <c r="K2" s="188"/>
    </row>
    <row r="3" spans="1:11" ht="16.5" customHeight="1">
      <c r="A3" s="189" t="s">
        <v>59</v>
      </c>
      <c r="B3" s="190"/>
      <c r="C3" s="191"/>
      <c r="D3" s="192" t="s">
        <v>60</v>
      </c>
      <c r="E3" s="193"/>
      <c r="F3" s="193"/>
      <c r="G3" s="194"/>
      <c r="H3" s="192" t="s">
        <v>61</v>
      </c>
      <c r="I3" s="193"/>
      <c r="J3" s="193"/>
      <c r="K3" s="194"/>
    </row>
    <row r="4" spans="1:11" ht="16.5" customHeight="1">
      <c r="A4" s="90" t="s">
        <v>62</v>
      </c>
      <c r="B4" s="195" t="s">
        <v>63</v>
      </c>
      <c r="C4" s="196"/>
      <c r="D4" s="197" t="s">
        <v>64</v>
      </c>
      <c r="E4" s="198"/>
      <c r="F4" s="199">
        <v>44844</v>
      </c>
      <c r="G4" s="200"/>
      <c r="H4" s="197" t="s">
        <v>185</v>
      </c>
      <c r="I4" s="198"/>
      <c r="J4" s="91" t="s">
        <v>66</v>
      </c>
      <c r="K4" s="92" t="s">
        <v>67</v>
      </c>
    </row>
    <row r="5" spans="1:11" ht="16.5" customHeight="1">
      <c r="A5" s="93" t="s">
        <v>68</v>
      </c>
      <c r="B5" s="195" t="s">
        <v>69</v>
      </c>
      <c r="C5" s="196"/>
      <c r="D5" s="197" t="s">
        <v>70</v>
      </c>
      <c r="E5" s="198"/>
      <c r="F5" s="199">
        <v>44828</v>
      </c>
      <c r="G5" s="200"/>
      <c r="H5" s="197" t="s">
        <v>186</v>
      </c>
      <c r="I5" s="198"/>
      <c r="J5" s="91" t="s">
        <v>66</v>
      </c>
      <c r="K5" s="92" t="s">
        <v>67</v>
      </c>
    </row>
    <row r="6" spans="1:11" ht="16.5" customHeight="1">
      <c r="A6" s="90" t="s">
        <v>72</v>
      </c>
      <c r="B6" s="94">
        <v>1</v>
      </c>
      <c r="C6" s="95">
        <v>7</v>
      </c>
      <c r="D6" s="93" t="s">
        <v>73</v>
      </c>
      <c r="E6" s="96"/>
      <c r="F6" s="199">
        <v>44840</v>
      </c>
      <c r="G6" s="200"/>
      <c r="H6" s="266" t="s">
        <v>187</v>
      </c>
      <c r="I6" s="267"/>
      <c r="J6" s="267"/>
      <c r="K6" s="268"/>
    </row>
    <row r="7" spans="1:11" ht="16.5" customHeight="1">
      <c r="A7" s="90" t="s">
        <v>75</v>
      </c>
      <c r="B7" s="201">
        <v>401</v>
      </c>
      <c r="C7" s="202"/>
      <c r="D7" s="93" t="s">
        <v>76</v>
      </c>
      <c r="E7" s="98"/>
      <c r="F7" s="199">
        <v>44841</v>
      </c>
      <c r="G7" s="200"/>
      <c r="H7" s="269"/>
      <c r="I7" s="195"/>
      <c r="J7" s="195"/>
      <c r="K7" s="196"/>
    </row>
    <row r="8" spans="1:11" ht="16.5" customHeight="1">
      <c r="A8" s="100" t="s">
        <v>78</v>
      </c>
      <c r="B8" s="203"/>
      <c r="C8" s="204"/>
      <c r="D8" s="205" t="s">
        <v>79</v>
      </c>
      <c r="E8" s="206"/>
      <c r="F8" s="207">
        <v>44844</v>
      </c>
      <c r="G8" s="208"/>
      <c r="H8" s="205"/>
      <c r="I8" s="206"/>
      <c r="J8" s="206"/>
      <c r="K8" s="215"/>
    </row>
    <row r="9" spans="1:11" ht="16.5" customHeight="1">
      <c r="A9" s="270" t="s">
        <v>188</v>
      </c>
      <c r="B9" s="270"/>
      <c r="C9" s="270"/>
      <c r="D9" s="270"/>
      <c r="E9" s="270"/>
      <c r="F9" s="270"/>
      <c r="G9" s="270"/>
      <c r="H9" s="270"/>
      <c r="I9" s="270"/>
      <c r="J9" s="270"/>
      <c r="K9" s="270"/>
    </row>
    <row r="10" spans="1:11" ht="16.5" customHeight="1">
      <c r="A10" s="101" t="s">
        <v>83</v>
      </c>
      <c r="B10" s="102" t="s">
        <v>84</v>
      </c>
      <c r="C10" s="103" t="s">
        <v>85</v>
      </c>
      <c r="D10" s="104"/>
      <c r="E10" s="105" t="s">
        <v>88</v>
      </c>
      <c r="F10" s="102" t="s">
        <v>84</v>
      </c>
      <c r="G10" s="103" t="s">
        <v>85</v>
      </c>
      <c r="H10" s="102"/>
      <c r="I10" s="105" t="s">
        <v>86</v>
      </c>
      <c r="J10" s="102" t="s">
        <v>84</v>
      </c>
      <c r="K10" s="113" t="s">
        <v>85</v>
      </c>
    </row>
    <row r="11" spans="1:11" ht="16.5" customHeight="1">
      <c r="A11" s="93" t="s">
        <v>89</v>
      </c>
      <c r="B11" s="106" t="s">
        <v>84</v>
      </c>
      <c r="C11" s="91" t="s">
        <v>85</v>
      </c>
      <c r="D11" s="98"/>
      <c r="E11" s="96" t="s">
        <v>91</v>
      </c>
      <c r="F11" s="106" t="s">
        <v>84</v>
      </c>
      <c r="G11" s="91" t="s">
        <v>85</v>
      </c>
      <c r="H11" s="106"/>
      <c r="I11" s="96" t="s">
        <v>96</v>
      </c>
      <c r="J11" s="106" t="s">
        <v>84</v>
      </c>
      <c r="K11" s="92" t="s">
        <v>85</v>
      </c>
    </row>
    <row r="12" spans="1:11" ht="16.5" customHeight="1">
      <c r="A12" s="205" t="s">
        <v>125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15"/>
    </row>
    <row r="13" spans="1:11" ht="16.5" customHeight="1">
      <c r="A13" s="271" t="s">
        <v>189</v>
      </c>
      <c r="B13" s="271"/>
      <c r="C13" s="271"/>
      <c r="D13" s="271"/>
      <c r="E13" s="271"/>
      <c r="F13" s="271"/>
      <c r="G13" s="271"/>
      <c r="H13" s="271"/>
      <c r="I13" s="271"/>
      <c r="J13" s="271"/>
      <c r="K13" s="271"/>
    </row>
    <row r="14" spans="1:11" ht="16.5" customHeight="1">
      <c r="A14" s="272" t="s">
        <v>190</v>
      </c>
      <c r="B14" s="273"/>
      <c r="C14" s="273"/>
      <c r="D14" s="273"/>
      <c r="E14" s="273"/>
      <c r="F14" s="273"/>
      <c r="G14" s="273"/>
      <c r="H14" s="273"/>
      <c r="I14" s="274"/>
      <c r="J14" s="274"/>
      <c r="K14" s="275"/>
    </row>
    <row r="15" spans="1:11" ht="16.5" customHeight="1">
      <c r="A15" s="276"/>
      <c r="B15" s="277"/>
      <c r="C15" s="277"/>
      <c r="D15" s="278"/>
      <c r="E15" s="279"/>
      <c r="F15" s="277"/>
      <c r="G15" s="277"/>
      <c r="H15" s="278"/>
      <c r="I15" s="280"/>
      <c r="J15" s="281"/>
      <c r="K15" s="282"/>
    </row>
    <row r="16" spans="1:11" ht="16.5" customHeight="1">
      <c r="A16" s="283"/>
      <c r="B16" s="284"/>
      <c r="C16" s="284"/>
      <c r="D16" s="284"/>
      <c r="E16" s="284"/>
      <c r="F16" s="284"/>
      <c r="G16" s="284"/>
      <c r="H16" s="284"/>
      <c r="I16" s="284"/>
      <c r="J16" s="284"/>
      <c r="K16" s="285"/>
    </row>
    <row r="17" spans="1:11" ht="16.5" customHeight="1">
      <c r="A17" s="271" t="s">
        <v>191</v>
      </c>
      <c r="B17" s="271"/>
      <c r="C17" s="271"/>
      <c r="D17" s="271"/>
      <c r="E17" s="271"/>
      <c r="F17" s="271"/>
      <c r="G17" s="271"/>
      <c r="H17" s="271"/>
      <c r="I17" s="271"/>
      <c r="J17" s="271"/>
      <c r="K17" s="271"/>
    </row>
    <row r="18" spans="1:11" ht="16.5" customHeight="1">
      <c r="A18" s="272" t="s">
        <v>192</v>
      </c>
      <c r="B18" s="273"/>
      <c r="C18" s="273"/>
      <c r="D18" s="273"/>
      <c r="E18" s="273"/>
      <c r="F18" s="273"/>
      <c r="G18" s="273"/>
      <c r="H18" s="273"/>
      <c r="I18" s="274"/>
      <c r="J18" s="274"/>
      <c r="K18" s="275"/>
    </row>
    <row r="19" spans="1:11" ht="16.5" customHeight="1">
      <c r="A19" s="276"/>
      <c r="B19" s="277"/>
      <c r="C19" s="277"/>
      <c r="D19" s="278"/>
      <c r="E19" s="279"/>
      <c r="F19" s="277"/>
      <c r="G19" s="277"/>
      <c r="H19" s="278"/>
      <c r="I19" s="280"/>
      <c r="J19" s="281"/>
      <c r="K19" s="282"/>
    </row>
    <row r="20" spans="1:11" ht="16.5" customHeight="1">
      <c r="A20" s="283"/>
      <c r="B20" s="284"/>
      <c r="C20" s="284"/>
      <c r="D20" s="284"/>
      <c r="E20" s="284"/>
      <c r="F20" s="284"/>
      <c r="G20" s="284"/>
      <c r="H20" s="284"/>
      <c r="I20" s="284"/>
      <c r="J20" s="284"/>
      <c r="K20" s="285"/>
    </row>
    <row r="21" spans="1:11" ht="16.5" customHeight="1">
      <c r="A21" s="286" t="s">
        <v>122</v>
      </c>
      <c r="B21" s="286"/>
      <c r="C21" s="286"/>
      <c r="D21" s="286"/>
      <c r="E21" s="286"/>
      <c r="F21" s="286"/>
      <c r="G21" s="286"/>
      <c r="H21" s="286"/>
      <c r="I21" s="286"/>
      <c r="J21" s="286"/>
      <c r="K21" s="286"/>
    </row>
    <row r="22" spans="1:11" ht="16.5" customHeight="1">
      <c r="A22" s="287" t="s">
        <v>123</v>
      </c>
      <c r="B22" s="288"/>
      <c r="C22" s="288"/>
      <c r="D22" s="288"/>
      <c r="E22" s="288"/>
      <c r="F22" s="288"/>
      <c r="G22" s="288"/>
      <c r="H22" s="288"/>
      <c r="I22" s="288"/>
      <c r="J22" s="288"/>
      <c r="K22" s="289"/>
    </row>
    <row r="23" spans="1:11" ht="16.5" customHeight="1">
      <c r="A23" s="234" t="s">
        <v>124</v>
      </c>
      <c r="B23" s="235"/>
      <c r="C23" s="91" t="s">
        <v>66</v>
      </c>
      <c r="D23" s="91" t="s">
        <v>67</v>
      </c>
      <c r="E23" s="290"/>
      <c r="F23" s="290"/>
      <c r="G23" s="290"/>
      <c r="H23" s="290"/>
      <c r="I23" s="290"/>
      <c r="J23" s="290"/>
      <c r="K23" s="291"/>
    </row>
    <row r="24" spans="1:11" ht="16.5" customHeight="1">
      <c r="A24" s="292" t="s">
        <v>193</v>
      </c>
      <c r="B24" s="293"/>
      <c r="C24" s="293"/>
      <c r="D24" s="293"/>
      <c r="E24" s="293"/>
      <c r="F24" s="293"/>
      <c r="G24" s="293"/>
      <c r="H24" s="293"/>
      <c r="I24" s="293"/>
      <c r="J24" s="293"/>
      <c r="K24" s="294"/>
    </row>
    <row r="25" spans="1:11" ht="16.5" customHeight="1">
      <c r="A25" s="295"/>
      <c r="B25" s="296"/>
      <c r="C25" s="296"/>
      <c r="D25" s="296"/>
      <c r="E25" s="296"/>
      <c r="F25" s="296"/>
      <c r="G25" s="296"/>
      <c r="H25" s="296"/>
      <c r="I25" s="296"/>
      <c r="J25" s="296"/>
      <c r="K25" s="297"/>
    </row>
    <row r="26" spans="1:11" ht="16.5" customHeight="1">
      <c r="A26" s="270" t="s">
        <v>130</v>
      </c>
      <c r="B26" s="270"/>
      <c r="C26" s="270"/>
      <c r="D26" s="270"/>
      <c r="E26" s="270"/>
      <c r="F26" s="270"/>
      <c r="G26" s="270"/>
      <c r="H26" s="270"/>
      <c r="I26" s="270"/>
      <c r="J26" s="270"/>
      <c r="K26" s="270"/>
    </row>
    <row r="27" spans="1:11" ht="16.5" customHeight="1">
      <c r="A27" s="88" t="s">
        <v>131</v>
      </c>
      <c r="B27" s="103" t="s">
        <v>94</v>
      </c>
      <c r="C27" s="103" t="s">
        <v>95</v>
      </c>
      <c r="D27" s="103" t="s">
        <v>87</v>
      </c>
      <c r="E27" s="89" t="s">
        <v>132</v>
      </c>
      <c r="F27" s="103" t="s">
        <v>94</v>
      </c>
      <c r="G27" s="103" t="s">
        <v>95</v>
      </c>
      <c r="H27" s="103" t="s">
        <v>87</v>
      </c>
      <c r="I27" s="89" t="s">
        <v>133</v>
      </c>
      <c r="J27" s="103" t="s">
        <v>94</v>
      </c>
      <c r="K27" s="113" t="s">
        <v>95</v>
      </c>
    </row>
    <row r="28" spans="1:11" ht="16.5" customHeight="1">
      <c r="A28" s="97" t="s">
        <v>86</v>
      </c>
      <c r="B28" s="91" t="s">
        <v>94</v>
      </c>
      <c r="C28" s="91" t="s">
        <v>95</v>
      </c>
      <c r="D28" s="91" t="s">
        <v>87</v>
      </c>
      <c r="E28" s="108" t="s">
        <v>93</v>
      </c>
      <c r="F28" s="91" t="s">
        <v>94</v>
      </c>
      <c r="G28" s="91" t="s">
        <v>95</v>
      </c>
      <c r="H28" s="91" t="s">
        <v>87</v>
      </c>
      <c r="I28" s="108" t="s">
        <v>104</v>
      </c>
      <c r="J28" s="91" t="s">
        <v>94</v>
      </c>
      <c r="K28" s="92" t="s">
        <v>95</v>
      </c>
    </row>
    <row r="29" spans="1:11" ht="16.5" customHeight="1">
      <c r="A29" s="197" t="s">
        <v>97</v>
      </c>
      <c r="B29" s="298"/>
      <c r="C29" s="298"/>
      <c r="D29" s="298"/>
      <c r="E29" s="298"/>
      <c r="F29" s="298"/>
      <c r="G29" s="298"/>
      <c r="H29" s="298"/>
      <c r="I29" s="298"/>
      <c r="J29" s="298"/>
      <c r="K29" s="299"/>
    </row>
    <row r="30" spans="1:11" ht="16.5" customHeight="1">
      <c r="A30" s="246"/>
      <c r="B30" s="247"/>
      <c r="C30" s="247"/>
      <c r="D30" s="247"/>
      <c r="E30" s="247"/>
      <c r="F30" s="247"/>
      <c r="G30" s="247"/>
      <c r="H30" s="247"/>
      <c r="I30" s="247"/>
      <c r="J30" s="247"/>
      <c r="K30" s="248"/>
    </row>
    <row r="31" spans="1:11" ht="16.5" customHeight="1">
      <c r="A31" s="300" t="s">
        <v>194</v>
      </c>
      <c r="B31" s="300"/>
      <c r="C31" s="300"/>
      <c r="D31" s="300"/>
      <c r="E31" s="300"/>
      <c r="F31" s="300"/>
      <c r="G31" s="300"/>
      <c r="H31" s="300"/>
      <c r="I31" s="300"/>
      <c r="J31" s="300"/>
      <c r="K31" s="300"/>
    </row>
    <row r="32" spans="1:11" ht="17.25" customHeight="1">
      <c r="A32" s="301" t="s">
        <v>195</v>
      </c>
      <c r="B32" s="302"/>
      <c r="C32" s="302"/>
      <c r="D32" s="302"/>
      <c r="E32" s="302"/>
      <c r="F32" s="302"/>
      <c r="G32" s="302"/>
      <c r="H32" s="302"/>
      <c r="I32" s="302"/>
      <c r="J32" s="302"/>
      <c r="K32" s="303"/>
    </row>
    <row r="33" spans="1:11" ht="17.25" customHeight="1">
      <c r="A33" s="243"/>
      <c r="B33" s="244"/>
      <c r="C33" s="244"/>
      <c r="D33" s="244"/>
      <c r="E33" s="244"/>
      <c r="F33" s="244"/>
      <c r="G33" s="244"/>
      <c r="H33" s="244"/>
      <c r="I33" s="244"/>
      <c r="J33" s="244"/>
      <c r="K33" s="245"/>
    </row>
    <row r="34" spans="1:11" ht="17.25" customHeight="1">
      <c r="A34" s="243"/>
      <c r="B34" s="244"/>
      <c r="C34" s="244"/>
      <c r="D34" s="244"/>
      <c r="E34" s="244"/>
      <c r="F34" s="244"/>
      <c r="G34" s="244"/>
      <c r="H34" s="244"/>
      <c r="I34" s="244"/>
      <c r="J34" s="244"/>
      <c r="K34" s="245"/>
    </row>
    <row r="35" spans="1:11" ht="17.25" customHeight="1">
      <c r="A35" s="243"/>
      <c r="B35" s="244"/>
      <c r="C35" s="244"/>
      <c r="D35" s="244"/>
      <c r="E35" s="244"/>
      <c r="F35" s="244"/>
      <c r="G35" s="244"/>
      <c r="H35" s="244"/>
      <c r="I35" s="244"/>
      <c r="J35" s="244"/>
      <c r="K35" s="245"/>
    </row>
    <row r="36" spans="1:11" ht="17.25" customHeight="1">
      <c r="A36" s="243"/>
      <c r="B36" s="244"/>
      <c r="C36" s="244"/>
      <c r="D36" s="244"/>
      <c r="E36" s="244"/>
      <c r="F36" s="244"/>
      <c r="G36" s="244"/>
      <c r="H36" s="244"/>
      <c r="I36" s="244"/>
      <c r="J36" s="244"/>
      <c r="K36" s="245"/>
    </row>
    <row r="37" spans="1:11" ht="17.25" customHeight="1">
      <c r="A37" s="243"/>
      <c r="B37" s="244"/>
      <c r="C37" s="244"/>
      <c r="D37" s="244"/>
      <c r="E37" s="244"/>
      <c r="F37" s="244"/>
      <c r="G37" s="244"/>
      <c r="H37" s="244"/>
      <c r="I37" s="244"/>
      <c r="J37" s="244"/>
      <c r="K37" s="245"/>
    </row>
    <row r="38" spans="1:11" ht="17.25" customHeight="1">
      <c r="A38" s="243"/>
      <c r="B38" s="244"/>
      <c r="C38" s="244"/>
      <c r="D38" s="244"/>
      <c r="E38" s="244"/>
      <c r="F38" s="244"/>
      <c r="G38" s="244"/>
      <c r="H38" s="244"/>
      <c r="I38" s="244"/>
      <c r="J38" s="244"/>
      <c r="K38" s="245"/>
    </row>
    <row r="39" spans="1:11" ht="17.25" customHeight="1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45"/>
    </row>
    <row r="40" spans="1:11" ht="17.25" customHeight="1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45"/>
    </row>
    <row r="41" spans="1:11" ht="17.25" customHeight="1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45"/>
    </row>
    <row r="42" spans="1:11" ht="17.25" customHeight="1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45"/>
    </row>
    <row r="43" spans="1:11" ht="17.25" customHeight="1">
      <c r="A43" s="246" t="s">
        <v>129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8"/>
    </row>
    <row r="44" spans="1:11" ht="16.5" customHeight="1">
      <c r="A44" s="300" t="s">
        <v>196</v>
      </c>
      <c r="B44" s="300"/>
      <c r="C44" s="300"/>
      <c r="D44" s="300"/>
      <c r="E44" s="300"/>
      <c r="F44" s="300"/>
      <c r="G44" s="300"/>
      <c r="H44" s="300"/>
      <c r="I44" s="300"/>
      <c r="J44" s="300"/>
      <c r="K44" s="300"/>
    </row>
    <row r="45" spans="1:11" ht="18" customHeight="1">
      <c r="A45" s="304" t="s">
        <v>125</v>
      </c>
      <c r="B45" s="305"/>
      <c r="C45" s="305"/>
      <c r="D45" s="305"/>
      <c r="E45" s="305"/>
      <c r="F45" s="305"/>
      <c r="G45" s="305"/>
      <c r="H45" s="305"/>
      <c r="I45" s="305"/>
      <c r="J45" s="305"/>
      <c r="K45" s="306"/>
    </row>
    <row r="46" spans="1:11" ht="18" customHeight="1">
      <c r="A46" s="304"/>
      <c r="B46" s="305"/>
      <c r="C46" s="305"/>
      <c r="D46" s="305"/>
      <c r="E46" s="305"/>
      <c r="F46" s="305"/>
      <c r="G46" s="305"/>
      <c r="H46" s="305"/>
      <c r="I46" s="305"/>
      <c r="J46" s="305"/>
      <c r="K46" s="306"/>
    </row>
    <row r="47" spans="1:11" ht="18" customHeight="1">
      <c r="A47" s="295"/>
      <c r="B47" s="296"/>
      <c r="C47" s="296"/>
      <c r="D47" s="296"/>
      <c r="E47" s="296"/>
      <c r="F47" s="296"/>
      <c r="G47" s="296"/>
      <c r="H47" s="296"/>
      <c r="I47" s="296"/>
      <c r="J47" s="296"/>
      <c r="K47" s="297"/>
    </row>
    <row r="48" spans="1:11" ht="21" customHeight="1">
      <c r="A48" s="109" t="s">
        <v>135</v>
      </c>
      <c r="B48" s="307" t="s">
        <v>136</v>
      </c>
      <c r="C48" s="307"/>
      <c r="D48" s="110" t="s">
        <v>137</v>
      </c>
      <c r="E48" s="111"/>
      <c r="F48" s="110" t="s">
        <v>139</v>
      </c>
      <c r="G48" s="112"/>
      <c r="H48" s="308" t="s">
        <v>140</v>
      </c>
      <c r="I48" s="308"/>
      <c r="J48" s="307"/>
      <c r="K48" s="309"/>
    </row>
    <row r="49" spans="1:11" ht="16.5" customHeight="1">
      <c r="A49" s="310" t="s">
        <v>197</v>
      </c>
      <c r="B49" s="311"/>
      <c r="C49" s="311"/>
      <c r="D49" s="311"/>
      <c r="E49" s="311"/>
      <c r="F49" s="311"/>
      <c r="G49" s="311"/>
      <c r="H49" s="311"/>
      <c r="I49" s="311"/>
      <c r="J49" s="311"/>
      <c r="K49" s="312"/>
    </row>
    <row r="50" spans="1:11" ht="16.5" customHeight="1">
      <c r="A50" s="313"/>
      <c r="B50" s="314"/>
      <c r="C50" s="314"/>
      <c r="D50" s="314"/>
      <c r="E50" s="314"/>
      <c r="F50" s="314"/>
      <c r="G50" s="314"/>
      <c r="H50" s="314"/>
      <c r="I50" s="314"/>
      <c r="J50" s="314"/>
      <c r="K50" s="315"/>
    </row>
    <row r="51" spans="1:11" ht="16.5" customHeight="1">
      <c r="A51" s="316"/>
      <c r="B51" s="317"/>
      <c r="C51" s="317"/>
      <c r="D51" s="317"/>
      <c r="E51" s="317"/>
      <c r="F51" s="317"/>
      <c r="G51" s="317"/>
      <c r="H51" s="317"/>
      <c r="I51" s="317"/>
      <c r="J51" s="317"/>
      <c r="K51" s="318"/>
    </row>
    <row r="52" spans="1:11" ht="21" customHeight="1">
      <c r="A52" s="109" t="s">
        <v>135</v>
      </c>
      <c r="B52" s="307" t="s">
        <v>136</v>
      </c>
      <c r="C52" s="307"/>
      <c r="D52" s="110" t="s">
        <v>137</v>
      </c>
      <c r="E52" s="110"/>
      <c r="F52" s="110" t="s">
        <v>139</v>
      </c>
      <c r="G52" s="110"/>
      <c r="H52" s="308" t="s">
        <v>140</v>
      </c>
      <c r="I52" s="308"/>
      <c r="J52" s="319"/>
      <c r="K52" s="320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8"/>
  <sheetViews>
    <sheetView workbookViewId="0">
      <selection activeCell="F29" sqref="F29"/>
    </sheetView>
  </sheetViews>
  <sheetFormatPr defaultColWidth="9" defaultRowHeight="26.1" customHeight="1"/>
  <cols>
    <col min="1" max="1" width="17.125" style="27" customWidth="1"/>
    <col min="2" max="7" width="9.375" style="27" customWidth="1"/>
    <col min="8" max="8" width="10.125" style="27" customWidth="1"/>
    <col min="9" max="9" width="1.875" style="27" customWidth="1"/>
    <col min="10" max="14" width="10.625" style="27" customWidth="1"/>
    <col min="15" max="16384" width="9" style="27"/>
  </cols>
  <sheetData>
    <row r="1" spans="1:16" ht="30" customHeight="1">
      <c r="A1" s="257" t="s">
        <v>144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</row>
    <row r="2" spans="1:16" ht="29.1" customHeight="1">
      <c r="A2" s="28" t="s">
        <v>62</v>
      </c>
      <c r="B2" s="259" t="s">
        <v>63</v>
      </c>
      <c r="C2" s="259"/>
      <c r="D2" s="29" t="s">
        <v>68</v>
      </c>
      <c r="E2" s="259" t="s">
        <v>145</v>
      </c>
      <c r="F2" s="259"/>
      <c r="G2" s="259"/>
      <c r="H2" s="259"/>
      <c r="I2" s="263"/>
      <c r="J2" s="47" t="s">
        <v>57</v>
      </c>
      <c r="K2" s="260" t="s">
        <v>58</v>
      </c>
      <c r="L2" s="260"/>
      <c r="M2" s="260"/>
      <c r="N2" s="260"/>
      <c r="O2" s="260"/>
      <c r="P2" s="48"/>
    </row>
    <row r="3" spans="1:16" ht="29.1" customHeight="1">
      <c r="A3" s="28" t="s">
        <v>62</v>
      </c>
      <c r="B3" s="261" t="s">
        <v>146</v>
      </c>
      <c r="C3" s="261"/>
      <c r="D3" s="261"/>
      <c r="E3" s="261"/>
      <c r="F3" s="261"/>
      <c r="G3" s="261"/>
      <c r="H3" s="261"/>
      <c r="I3" s="264"/>
      <c r="J3" s="262" t="s">
        <v>147</v>
      </c>
      <c r="K3" s="262"/>
      <c r="L3" s="262"/>
      <c r="M3" s="262"/>
      <c r="N3" s="262"/>
      <c r="O3" s="262"/>
      <c r="P3" s="48"/>
    </row>
    <row r="4" spans="1:16" ht="29.1" customHeight="1">
      <c r="A4" s="30" t="s">
        <v>148</v>
      </c>
      <c r="B4" s="31" t="s">
        <v>111</v>
      </c>
      <c r="C4" s="32" t="s">
        <v>112</v>
      </c>
      <c r="D4" s="31" t="s">
        <v>113</v>
      </c>
      <c r="E4" s="31" t="s">
        <v>114</v>
      </c>
      <c r="F4" s="31" t="s">
        <v>115</v>
      </c>
      <c r="G4" s="31" t="s">
        <v>149</v>
      </c>
      <c r="H4" s="31" t="s">
        <v>150</v>
      </c>
      <c r="I4" s="264"/>
      <c r="J4" s="31" t="s">
        <v>111</v>
      </c>
      <c r="K4" s="32" t="s">
        <v>112</v>
      </c>
      <c r="L4" s="31" t="s">
        <v>113</v>
      </c>
      <c r="M4" s="31" t="s">
        <v>114</v>
      </c>
      <c r="N4" s="31" t="s">
        <v>115</v>
      </c>
      <c r="O4" s="31" t="s">
        <v>149</v>
      </c>
      <c r="P4" s="31" t="s">
        <v>150</v>
      </c>
    </row>
    <row r="5" spans="1:16" ht="29.1" customHeight="1">
      <c r="A5" s="30" t="s">
        <v>151</v>
      </c>
      <c r="B5" s="31" t="s">
        <v>152</v>
      </c>
      <c r="C5" s="32" t="s">
        <v>153</v>
      </c>
      <c r="D5" s="31" t="s">
        <v>154</v>
      </c>
      <c r="E5" s="31" t="s">
        <v>155</v>
      </c>
      <c r="F5" s="31" t="s">
        <v>156</v>
      </c>
      <c r="G5" s="31" t="s">
        <v>155</v>
      </c>
      <c r="H5" s="31" t="s">
        <v>156</v>
      </c>
      <c r="I5" s="264"/>
      <c r="J5" s="82"/>
      <c r="K5" s="82"/>
      <c r="L5" s="83"/>
      <c r="M5" s="83"/>
      <c r="N5" s="83"/>
      <c r="O5" s="83"/>
      <c r="P5" s="48"/>
    </row>
    <row r="6" spans="1:16" ht="29.1" customHeight="1">
      <c r="A6" s="33" t="s">
        <v>157</v>
      </c>
      <c r="B6" s="34">
        <f>C6-2</f>
        <v>78</v>
      </c>
      <c r="C6" s="32">
        <v>80</v>
      </c>
      <c r="D6" s="34">
        <f>C6+2</f>
        <v>82</v>
      </c>
      <c r="E6" s="34">
        <f>D6+2</f>
        <v>84</v>
      </c>
      <c r="F6" s="35">
        <f t="shared" ref="F6:H6" si="0">E6+1</f>
        <v>85</v>
      </c>
      <c r="G6" s="34">
        <f t="shared" si="0"/>
        <v>86</v>
      </c>
      <c r="H6" s="36">
        <f t="shared" si="0"/>
        <v>87</v>
      </c>
      <c r="I6" s="264"/>
      <c r="J6" s="49" t="s">
        <v>158</v>
      </c>
      <c r="K6" s="49" t="s">
        <v>159</v>
      </c>
      <c r="L6" s="84"/>
      <c r="M6" s="84"/>
      <c r="N6" s="84"/>
      <c r="O6" s="84"/>
      <c r="P6" s="48"/>
    </row>
    <row r="7" spans="1:16" ht="29.1" customHeight="1">
      <c r="A7" s="33" t="s">
        <v>160</v>
      </c>
      <c r="B7" s="34">
        <f>C7-2</f>
        <v>79</v>
      </c>
      <c r="C7" s="32">
        <v>81</v>
      </c>
      <c r="D7" s="34">
        <f>C7+2</f>
        <v>83</v>
      </c>
      <c r="E7" s="34">
        <f>D7+2</f>
        <v>85</v>
      </c>
      <c r="F7" s="35">
        <f t="shared" ref="F7:H7" si="1">E7+1</f>
        <v>86</v>
      </c>
      <c r="G7" s="34">
        <f t="shared" si="1"/>
        <v>87</v>
      </c>
      <c r="H7" s="36">
        <f t="shared" si="1"/>
        <v>88</v>
      </c>
      <c r="I7" s="264"/>
      <c r="J7" s="49" t="s">
        <v>158</v>
      </c>
      <c r="K7" s="49" t="s">
        <v>161</v>
      </c>
      <c r="L7" s="83"/>
      <c r="M7" s="83"/>
      <c r="N7" s="83"/>
      <c r="O7" s="83"/>
      <c r="P7" s="48"/>
    </row>
    <row r="8" spans="1:16" ht="29.1" customHeight="1">
      <c r="A8" s="33" t="s">
        <v>162</v>
      </c>
      <c r="B8" s="34">
        <f t="shared" ref="B8:B10" si="2">C8-4</f>
        <v>102</v>
      </c>
      <c r="C8" s="32">
        <v>106</v>
      </c>
      <c r="D8" s="34">
        <f t="shared" ref="D8:D10" si="3">C8+4</f>
        <v>110</v>
      </c>
      <c r="E8" s="34">
        <f t="shared" ref="E8:E10" si="4">D8+5</f>
        <v>115</v>
      </c>
      <c r="F8" s="35">
        <f t="shared" ref="F8:H8" si="5">E8+6</f>
        <v>121</v>
      </c>
      <c r="G8" s="34">
        <f t="shared" si="5"/>
        <v>127</v>
      </c>
      <c r="H8" s="36">
        <f t="shared" si="5"/>
        <v>133</v>
      </c>
      <c r="I8" s="264"/>
      <c r="J8" s="49" t="s">
        <v>163</v>
      </c>
      <c r="K8" s="49" t="s">
        <v>163</v>
      </c>
      <c r="L8" s="84"/>
      <c r="M8" s="84"/>
      <c r="N8" s="84"/>
      <c r="O8" s="84"/>
      <c r="P8" s="48"/>
    </row>
    <row r="9" spans="1:16" ht="29.1" customHeight="1">
      <c r="A9" s="33" t="s">
        <v>164</v>
      </c>
      <c r="B9" s="34">
        <f t="shared" si="2"/>
        <v>101</v>
      </c>
      <c r="C9" s="32">
        <v>105</v>
      </c>
      <c r="D9" s="34">
        <f t="shared" si="3"/>
        <v>109</v>
      </c>
      <c r="E9" s="34">
        <f t="shared" si="4"/>
        <v>114</v>
      </c>
      <c r="F9" s="35">
        <f t="shared" ref="F9:H9" si="6">E9+6</f>
        <v>120</v>
      </c>
      <c r="G9" s="34">
        <f t="shared" si="6"/>
        <v>126</v>
      </c>
      <c r="H9" s="35">
        <f t="shared" si="6"/>
        <v>132</v>
      </c>
      <c r="I9" s="264"/>
      <c r="J9" s="49" t="s">
        <v>163</v>
      </c>
      <c r="K9" s="49" t="s">
        <v>163</v>
      </c>
      <c r="L9" s="84"/>
      <c r="M9" s="84"/>
      <c r="N9" s="84"/>
      <c r="O9" s="84"/>
      <c r="P9" s="48"/>
    </row>
    <row r="10" spans="1:16" ht="29.1" customHeight="1">
      <c r="A10" s="33" t="s">
        <v>165</v>
      </c>
      <c r="B10" s="34">
        <f t="shared" si="2"/>
        <v>118</v>
      </c>
      <c r="C10" s="32">
        <v>122</v>
      </c>
      <c r="D10" s="34">
        <f t="shared" si="3"/>
        <v>126</v>
      </c>
      <c r="E10" s="34">
        <f t="shared" si="4"/>
        <v>131</v>
      </c>
      <c r="F10" s="35">
        <f t="shared" ref="F10:H10" si="7">E10+6</f>
        <v>137</v>
      </c>
      <c r="G10" s="34">
        <f t="shared" si="7"/>
        <v>143</v>
      </c>
      <c r="H10" s="35">
        <f t="shared" si="7"/>
        <v>149</v>
      </c>
      <c r="I10" s="264"/>
      <c r="J10" s="49" t="s">
        <v>163</v>
      </c>
      <c r="K10" s="49" t="s">
        <v>163</v>
      </c>
      <c r="L10" s="84"/>
      <c r="M10" s="84"/>
      <c r="N10" s="84"/>
      <c r="O10" s="84"/>
      <c r="P10" s="48"/>
    </row>
    <row r="11" spans="1:16" ht="29.1" customHeight="1">
      <c r="A11" s="33" t="s">
        <v>166</v>
      </c>
      <c r="B11" s="34">
        <f t="shared" ref="B11:B14" si="8">C11-1</f>
        <v>40</v>
      </c>
      <c r="C11" s="32">
        <v>41</v>
      </c>
      <c r="D11" s="34">
        <f t="shared" ref="D11:D14" si="9">C11+1</f>
        <v>42</v>
      </c>
      <c r="E11" s="34">
        <f t="shared" ref="E11:E14" si="10">D11+1</f>
        <v>43</v>
      </c>
      <c r="F11" s="35">
        <f t="shared" ref="F11:H11" si="11">E11+1.2</f>
        <v>44.2</v>
      </c>
      <c r="G11" s="34">
        <f t="shared" si="11"/>
        <v>45.400000000000006</v>
      </c>
      <c r="H11" s="35">
        <f t="shared" si="11"/>
        <v>46.600000000000009</v>
      </c>
      <c r="I11" s="264"/>
      <c r="J11" s="49" t="s">
        <v>163</v>
      </c>
      <c r="K11" s="49" t="s">
        <v>163</v>
      </c>
      <c r="L11" s="84"/>
      <c r="M11" s="84"/>
      <c r="N11" s="84"/>
      <c r="O11" s="84"/>
      <c r="P11" s="48"/>
    </row>
    <row r="12" spans="1:16" ht="29.1" customHeight="1">
      <c r="A12" s="33" t="s">
        <v>167</v>
      </c>
      <c r="B12" s="37">
        <f t="shared" si="8"/>
        <v>61</v>
      </c>
      <c r="C12" s="32">
        <v>62</v>
      </c>
      <c r="D12" s="37">
        <f t="shared" si="9"/>
        <v>63</v>
      </c>
      <c r="E12" s="34">
        <f t="shared" si="10"/>
        <v>64</v>
      </c>
      <c r="F12" s="35">
        <f t="shared" ref="F12:H12" si="12">E12+0.5</f>
        <v>64.5</v>
      </c>
      <c r="G12" s="34">
        <f t="shared" si="12"/>
        <v>65</v>
      </c>
      <c r="H12" s="35">
        <f t="shared" si="12"/>
        <v>65.5</v>
      </c>
      <c r="I12" s="264"/>
      <c r="J12" s="49" t="s">
        <v>163</v>
      </c>
      <c r="K12" s="49" t="s">
        <v>163</v>
      </c>
      <c r="L12" s="84"/>
      <c r="M12" s="84"/>
      <c r="N12" s="84"/>
      <c r="O12" s="84"/>
      <c r="P12" s="48"/>
    </row>
    <row r="13" spans="1:16" ht="29.1" customHeight="1">
      <c r="A13" s="33" t="s">
        <v>168</v>
      </c>
      <c r="B13" s="34">
        <f t="shared" si="8"/>
        <v>56</v>
      </c>
      <c r="C13" s="32">
        <v>57</v>
      </c>
      <c r="D13" s="34">
        <f t="shared" si="9"/>
        <v>58</v>
      </c>
      <c r="E13" s="34">
        <f t="shared" si="10"/>
        <v>59</v>
      </c>
      <c r="F13" s="35">
        <f t="shared" ref="F13:H13" si="13">E13+1.5</f>
        <v>60.5</v>
      </c>
      <c r="G13" s="34">
        <f t="shared" si="13"/>
        <v>62</v>
      </c>
      <c r="H13" s="35">
        <f t="shared" si="13"/>
        <v>63.5</v>
      </c>
      <c r="I13" s="264"/>
      <c r="J13" s="49" t="s">
        <v>163</v>
      </c>
      <c r="K13" s="49" t="s">
        <v>163</v>
      </c>
      <c r="L13" s="84"/>
      <c r="M13" s="84"/>
      <c r="N13" s="84"/>
      <c r="O13" s="84"/>
      <c r="P13" s="48"/>
    </row>
    <row r="14" spans="1:16" ht="29.1" customHeight="1">
      <c r="A14" s="33" t="s">
        <v>169</v>
      </c>
      <c r="B14" s="34">
        <f t="shared" si="8"/>
        <v>54</v>
      </c>
      <c r="C14" s="32">
        <v>55</v>
      </c>
      <c r="D14" s="34">
        <f t="shared" si="9"/>
        <v>56</v>
      </c>
      <c r="E14" s="34">
        <f t="shared" si="10"/>
        <v>57</v>
      </c>
      <c r="F14" s="35">
        <f t="shared" ref="F14:H14" si="14">E14+1.5</f>
        <v>58.5</v>
      </c>
      <c r="G14" s="34">
        <f t="shared" si="14"/>
        <v>60</v>
      </c>
      <c r="H14" s="35">
        <f t="shared" si="14"/>
        <v>61.5</v>
      </c>
      <c r="I14" s="264"/>
      <c r="J14" s="49" t="s">
        <v>163</v>
      </c>
      <c r="K14" s="49" t="s">
        <v>163</v>
      </c>
      <c r="L14" s="84"/>
      <c r="M14" s="84"/>
      <c r="N14" s="84"/>
      <c r="O14" s="84"/>
      <c r="P14" s="48"/>
    </row>
    <row r="15" spans="1:16" ht="29.1" customHeight="1">
      <c r="A15" s="33" t="s">
        <v>170</v>
      </c>
      <c r="B15" s="38">
        <f>C15</f>
        <v>11</v>
      </c>
      <c r="C15" s="32">
        <v>11</v>
      </c>
      <c r="D15" s="38">
        <f t="shared" ref="D15:H15" si="15">C15</f>
        <v>11</v>
      </c>
      <c r="E15" s="34">
        <f t="shared" si="15"/>
        <v>11</v>
      </c>
      <c r="F15" s="35">
        <f t="shared" si="15"/>
        <v>11</v>
      </c>
      <c r="G15" s="34">
        <f t="shared" si="15"/>
        <v>11</v>
      </c>
      <c r="H15" s="35">
        <f t="shared" si="15"/>
        <v>11</v>
      </c>
      <c r="I15" s="264"/>
      <c r="J15" s="49" t="s">
        <v>163</v>
      </c>
      <c r="K15" s="49" t="s">
        <v>163</v>
      </c>
      <c r="L15" s="84"/>
      <c r="M15" s="84"/>
      <c r="N15" s="84"/>
      <c r="O15" s="84"/>
      <c r="P15" s="48"/>
    </row>
    <row r="16" spans="1:16" ht="16.5">
      <c r="A16" s="33" t="s">
        <v>171</v>
      </c>
      <c r="B16" s="38">
        <f>C16</f>
        <v>9.5</v>
      </c>
      <c r="C16" s="32">
        <v>9.5</v>
      </c>
      <c r="D16" s="38">
        <f t="shared" ref="D16:H16" si="16">C16</f>
        <v>9.5</v>
      </c>
      <c r="E16" s="34">
        <f t="shared" si="16"/>
        <v>9.5</v>
      </c>
      <c r="F16" s="35">
        <f t="shared" si="16"/>
        <v>9.5</v>
      </c>
      <c r="G16" s="34">
        <f t="shared" si="16"/>
        <v>9.5</v>
      </c>
      <c r="H16" s="35">
        <f t="shared" si="16"/>
        <v>9.5</v>
      </c>
      <c r="I16" s="264"/>
      <c r="J16" s="49" t="s">
        <v>163</v>
      </c>
      <c r="K16" s="49" t="s">
        <v>163</v>
      </c>
      <c r="L16" s="84"/>
      <c r="M16" s="84"/>
      <c r="N16" s="84"/>
      <c r="O16" s="84"/>
      <c r="P16" s="48"/>
    </row>
    <row r="17" spans="1:16" ht="16.5">
      <c r="A17" s="33" t="s">
        <v>172</v>
      </c>
      <c r="B17" s="39">
        <f>C17-0.8</f>
        <v>20.2</v>
      </c>
      <c r="C17" s="40">
        <v>21</v>
      </c>
      <c r="D17" s="39">
        <f>C17+0.8</f>
        <v>21.8</v>
      </c>
      <c r="E17" s="39">
        <f>D17+0.8</f>
        <v>22.6</v>
      </c>
      <c r="F17" s="41">
        <f t="shared" ref="F17:H17" si="17">E17+1.1</f>
        <v>23.700000000000003</v>
      </c>
      <c r="G17" s="41">
        <f t="shared" si="17"/>
        <v>24.800000000000004</v>
      </c>
      <c r="H17" s="41">
        <f t="shared" si="17"/>
        <v>25.900000000000006</v>
      </c>
      <c r="I17" s="264"/>
      <c r="J17" s="49" t="s">
        <v>163</v>
      </c>
      <c r="K17" s="49" t="s">
        <v>163</v>
      </c>
      <c r="L17" s="84"/>
      <c r="M17" s="84"/>
      <c r="N17" s="84"/>
      <c r="O17" s="84"/>
      <c r="P17" s="48"/>
    </row>
    <row r="18" spans="1:16" ht="16.5">
      <c r="A18" s="33" t="s">
        <v>173</v>
      </c>
      <c r="B18" s="37">
        <f>C18-0.6</f>
        <v>17.399999999999999</v>
      </c>
      <c r="C18" s="32">
        <v>18</v>
      </c>
      <c r="D18" s="37">
        <f>C18+0.6</f>
        <v>18.600000000000001</v>
      </c>
      <c r="E18" s="34">
        <f>D18+0.6</f>
        <v>19.200000000000003</v>
      </c>
      <c r="F18" s="42">
        <f t="shared" ref="F18:H18" si="18">E18+0.95</f>
        <v>20.150000000000002</v>
      </c>
      <c r="G18" s="35">
        <f t="shared" si="18"/>
        <v>21.1</v>
      </c>
      <c r="H18" s="35">
        <f t="shared" si="18"/>
        <v>22.05</v>
      </c>
      <c r="I18" s="264"/>
      <c r="J18" s="49" t="s">
        <v>163</v>
      </c>
      <c r="K18" s="49" t="s">
        <v>163</v>
      </c>
      <c r="L18" s="84"/>
      <c r="M18" s="84"/>
      <c r="N18" s="84"/>
      <c r="O18" s="84"/>
      <c r="P18" s="48"/>
    </row>
    <row r="19" spans="1:16" ht="26.1" customHeight="1">
      <c r="A19" s="33" t="s">
        <v>174</v>
      </c>
      <c r="B19" s="37">
        <f>C19-0.4</f>
        <v>13.6</v>
      </c>
      <c r="C19" s="32">
        <v>14</v>
      </c>
      <c r="D19" s="37">
        <f>C19+0.4</f>
        <v>14.4</v>
      </c>
      <c r="E19" s="34">
        <f>D19+0.4</f>
        <v>14.8</v>
      </c>
      <c r="F19" s="35">
        <f t="shared" ref="F19:H19" si="19">E19+0.6</f>
        <v>15.4</v>
      </c>
      <c r="G19" s="34">
        <f t="shared" si="19"/>
        <v>16</v>
      </c>
      <c r="H19" s="35">
        <f t="shared" si="19"/>
        <v>16.600000000000001</v>
      </c>
      <c r="I19" s="264"/>
      <c r="J19" s="49" t="s">
        <v>163</v>
      </c>
      <c r="K19" s="49" t="s">
        <v>163</v>
      </c>
      <c r="L19" s="84"/>
      <c r="M19" s="84"/>
      <c r="N19" s="84"/>
      <c r="O19" s="84"/>
      <c r="P19" s="48"/>
    </row>
    <row r="20" spans="1:16" ht="26.1" customHeight="1">
      <c r="A20" s="33" t="s">
        <v>175</v>
      </c>
      <c r="B20" s="38">
        <f t="shared" ref="B20:B22" si="20">C20-0.5</f>
        <v>8.5</v>
      </c>
      <c r="C20" s="32">
        <v>9</v>
      </c>
      <c r="D20" s="38">
        <f>C20+0.5</f>
        <v>9.5</v>
      </c>
      <c r="E20" s="34">
        <f>D20+0.5</f>
        <v>10</v>
      </c>
      <c r="F20" s="35">
        <f t="shared" ref="F20:H20" si="21">E20+0.7</f>
        <v>10.7</v>
      </c>
      <c r="G20" s="34">
        <f t="shared" si="21"/>
        <v>11.399999999999999</v>
      </c>
      <c r="H20" s="35">
        <f t="shared" si="21"/>
        <v>12.099999999999998</v>
      </c>
      <c r="I20" s="264"/>
      <c r="J20" s="49" t="s">
        <v>163</v>
      </c>
      <c r="K20" s="49" t="s">
        <v>163</v>
      </c>
      <c r="L20" s="84"/>
      <c r="M20" s="84"/>
      <c r="N20" s="84"/>
      <c r="O20" s="84"/>
      <c r="P20" s="48"/>
    </row>
    <row r="21" spans="1:16" ht="26.1" customHeight="1">
      <c r="A21" s="33" t="s">
        <v>176</v>
      </c>
      <c r="B21" s="38">
        <f t="shared" si="20"/>
        <v>35.5</v>
      </c>
      <c r="C21" s="32">
        <v>36</v>
      </c>
      <c r="D21" s="38">
        <f t="shared" ref="D21:H21" si="22">C21+0.5</f>
        <v>36.5</v>
      </c>
      <c r="E21" s="34">
        <f t="shared" si="22"/>
        <v>37</v>
      </c>
      <c r="F21" s="35">
        <f t="shared" si="22"/>
        <v>37.5</v>
      </c>
      <c r="G21" s="34">
        <f t="shared" si="22"/>
        <v>38</v>
      </c>
      <c r="H21" s="35">
        <f t="shared" si="22"/>
        <v>38.5</v>
      </c>
      <c r="I21" s="264"/>
      <c r="J21" s="49" t="s">
        <v>163</v>
      </c>
      <c r="K21" s="49" t="s">
        <v>163</v>
      </c>
      <c r="L21" s="84"/>
      <c r="M21" s="84"/>
      <c r="N21" s="84"/>
      <c r="O21" s="84"/>
      <c r="P21" s="48"/>
    </row>
    <row r="22" spans="1:16" ht="26.1" customHeight="1">
      <c r="A22" s="33" t="s">
        <v>177</v>
      </c>
      <c r="B22" s="38">
        <f t="shared" si="20"/>
        <v>25.5</v>
      </c>
      <c r="C22" s="32">
        <v>26</v>
      </c>
      <c r="D22" s="38">
        <f>C22+0.5</f>
        <v>26.5</v>
      </c>
      <c r="E22" s="38">
        <f>D22+0.5</f>
        <v>27</v>
      </c>
      <c r="F22" s="38">
        <f>E22+0.75</f>
        <v>27.75</v>
      </c>
      <c r="G22" s="38">
        <f>F22+0.7</f>
        <v>28.45</v>
      </c>
      <c r="H22" s="38">
        <f>G22+0.75</f>
        <v>29.2</v>
      </c>
      <c r="I22" s="264"/>
      <c r="J22" s="49" t="s">
        <v>163</v>
      </c>
      <c r="K22" s="49" t="s">
        <v>163</v>
      </c>
      <c r="L22" s="84"/>
      <c r="M22" s="84"/>
      <c r="N22" s="84"/>
      <c r="O22" s="84"/>
      <c r="P22" s="48"/>
    </row>
    <row r="23" spans="1:16" ht="26.1" customHeight="1">
      <c r="A23" s="33" t="s">
        <v>178</v>
      </c>
      <c r="B23" s="38">
        <f>C23</f>
        <v>6.5</v>
      </c>
      <c r="C23" s="43">
        <v>6.5</v>
      </c>
      <c r="D23" s="38">
        <f t="shared" ref="D23:H23" si="23">C23</f>
        <v>6.5</v>
      </c>
      <c r="E23" s="38">
        <f t="shared" si="23"/>
        <v>6.5</v>
      </c>
      <c r="F23" s="38">
        <f t="shared" si="23"/>
        <v>6.5</v>
      </c>
      <c r="G23" s="38">
        <f t="shared" si="23"/>
        <v>6.5</v>
      </c>
      <c r="H23" s="38">
        <f t="shared" si="23"/>
        <v>6.5</v>
      </c>
      <c r="I23" s="264"/>
      <c r="J23" s="49" t="s">
        <v>163</v>
      </c>
      <c r="K23" s="49" t="s">
        <v>163</v>
      </c>
      <c r="L23" s="84"/>
      <c r="M23" s="84"/>
      <c r="N23" s="84"/>
      <c r="O23" s="84"/>
      <c r="P23" s="48"/>
    </row>
    <row r="24" spans="1:16" ht="26.1" customHeight="1">
      <c r="A24" s="44" t="s">
        <v>179</v>
      </c>
      <c r="B24" s="38">
        <f>C24-1</f>
        <v>16</v>
      </c>
      <c r="C24" s="32">
        <v>17</v>
      </c>
      <c r="D24" s="38">
        <f t="shared" ref="D24:H24" si="24">C24</f>
        <v>17</v>
      </c>
      <c r="E24" s="38">
        <f>D24+1.5</f>
        <v>18.5</v>
      </c>
      <c r="F24" s="38">
        <f t="shared" si="24"/>
        <v>18.5</v>
      </c>
      <c r="G24" s="38">
        <f>F24+1</f>
        <v>19.5</v>
      </c>
      <c r="H24" s="38">
        <f t="shared" si="24"/>
        <v>19.5</v>
      </c>
      <c r="I24" s="264"/>
      <c r="J24" s="49" t="s">
        <v>163</v>
      </c>
      <c r="K24" s="49" t="s">
        <v>163</v>
      </c>
      <c r="L24" s="84"/>
      <c r="M24" s="84"/>
      <c r="N24" s="84"/>
      <c r="O24" s="84"/>
      <c r="P24" s="48"/>
    </row>
    <row r="25" spans="1:16" ht="26.1" customHeight="1">
      <c r="A25" s="33"/>
      <c r="B25" s="45"/>
      <c r="C25" s="45"/>
      <c r="D25" s="46"/>
      <c r="E25" s="46"/>
      <c r="F25" s="46"/>
      <c r="G25" s="46"/>
      <c r="H25" s="46"/>
      <c r="I25" s="51"/>
      <c r="J25" s="51"/>
      <c r="K25" s="51"/>
      <c r="L25" s="51"/>
      <c r="M25" s="51"/>
      <c r="N25" s="51"/>
      <c r="O25" s="51"/>
    </row>
    <row r="26" spans="1:16" ht="26.1" customHeight="1">
      <c r="A26" s="45" t="s">
        <v>180</v>
      </c>
      <c r="B26" s="45"/>
      <c r="C26" s="45"/>
      <c r="D26" s="46"/>
      <c r="E26" s="46"/>
      <c r="F26" s="46"/>
      <c r="G26" s="46"/>
      <c r="H26" s="46"/>
      <c r="I26" s="51"/>
      <c r="J26" s="51"/>
      <c r="K26" s="51"/>
      <c r="L26" s="51"/>
      <c r="M26" s="51"/>
      <c r="N26" s="51"/>
      <c r="O26" s="51"/>
    </row>
    <row r="27" spans="1:16" ht="26.1" customHeight="1">
      <c r="A27" s="46"/>
      <c r="B27" s="46"/>
      <c r="C27" s="46"/>
      <c r="D27" s="46"/>
      <c r="E27" s="46"/>
      <c r="F27" s="46"/>
      <c r="G27" s="46"/>
      <c r="H27" s="46"/>
      <c r="I27" s="51"/>
      <c r="J27" s="52" t="s">
        <v>198</v>
      </c>
      <c r="K27" s="53"/>
      <c r="L27" s="52" t="s">
        <v>182</v>
      </c>
      <c r="M27" s="52"/>
      <c r="N27" s="52" t="s">
        <v>183</v>
      </c>
    </row>
    <row r="28" spans="1:16" ht="26.1" customHeight="1">
      <c r="A28" s="45"/>
      <c r="B28" s="45"/>
      <c r="C28" s="45"/>
      <c r="D28" s="45"/>
      <c r="E28" s="45"/>
      <c r="F28" s="45"/>
      <c r="G28" s="45"/>
      <c r="H28" s="45"/>
    </row>
  </sheetData>
  <mergeCells count="7">
    <mergeCell ref="A1:O1"/>
    <mergeCell ref="B2:C2"/>
    <mergeCell ref="E2:H2"/>
    <mergeCell ref="K2:O2"/>
    <mergeCell ref="B3:H3"/>
    <mergeCell ref="J3:O3"/>
    <mergeCell ref="I2:I24"/>
  </mergeCells>
  <phoneticPr fontId="44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E2" sqref="E2"/>
    </sheetView>
  </sheetViews>
  <sheetFormatPr defaultColWidth="10.125" defaultRowHeight="14.25"/>
  <cols>
    <col min="1" max="1" width="9.625" style="56" customWidth="1"/>
    <col min="2" max="2" width="11.125" style="56" customWidth="1"/>
    <col min="3" max="3" width="9.125" style="56" customWidth="1"/>
    <col min="4" max="4" width="9.5" style="56" customWidth="1"/>
    <col min="5" max="5" width="9.125" style="56" customWidth="1"/>
    <col min="6" max="6" width="10.375" style="56" customWidth="1"/>
    <col min="7" max="7" width="9.5" style="56" customWidth="1"/>
    <col min="8" max="8" width="9.125" style="56" customWidth="1"/>
    <col min="9" max="9" width="8.125" style="56" customWidth="1"/>
    <col min="10" max="10" width="10.5" style="56" customWidth="1"/>
    <col min="11" max="11" width="12.125" style="56" customWidth="1"/>
    <col min="12" max="16384" width="10.125" style="56"/>
  </cols>
  <sheetData>
    <row r="1" spans="1:11" ht="25.5">
      <c r="A1" s="321" t="s">
        <v>199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</row>
    <row r="2" spans="1:11">
      <c r="A2" s="57" t="s">
        <v>53</v>
      </c>
      <c r="B2" s="322"/>
      <c r="C2" s="322"/>
      <c r="D2" s="58" t="s">
        <v>62</v>
      </c>
      <c r="E2" s="59" t="s">
        <v>63</v>
      </c>
      <c r="F2" s="60" t="s">
        <v>200</v>
      </c>
      <c r="G2" s="323" t="s">
        <v>145</v>
      </c>
      <c r="H2" s="323"/>
      <c r="I2" s="77" t="s">
        <v>57</v>
      </c>
      <c r="J2" s="323"/>
      <c r="K2" s="324"/>
    </row>
    <row r="3" spans="1:11">
      <c r="A3" s="61" t="s">
        <v>75</v>
      </c>
      <c r="B3" s="325">
        <v>401</v>
      </c>
      <c r="C3" s="325"/>
      <c r="D3" s="62" t="s">
        <v>201</v>
      </c>
      <c r="E3" s="326">
        <v>44844</v>
      </c>
      <c r="F3" s="327"/>
      <c r="G3" s="327"/>
      <c r="H3" s="290" t="s">
        <v>202</v>
      </c>
      <c r="I3" s="290"/>
      <c r="J3" s="290"/>
      <c r="K3" s="291"/>
    </row>
    <row r="4" spans="1:11">
      <c r="A4" s="63" t="s">
        <v>72</v>
      </c>
      <c r="B4" s="64">
        <v>1</v>
      </c>
      <c r="C4" s="64">
        <v>7</v>
      </c>
      <c r="D4" s="65" t="s">
        <v>203</v>
      </c>
      <c r="E4" s="327"/>
      <c r="F4" s="327"/>
      <c r="G4" s="327"/>
      <c r="H4" s="235" t="s">
        <v>204</v>
      </c>
      <c r="I4" s="235"/>
      <c r="J4" s="74" t="s">
        <v>66</v>
      </c>
      <c r="K4" s="80" t="s">
        <v>67</v>
      </c>
    </row>
    <row r="5" spans="1:11">
      <c r="A5" s="63" t="s">
        <v>205</v>
      </c>
      <c r="B5" s="325">
        <v>1</v>
      </c>
      <c r="C5" s="325"/>
      <c r="D5" s="62" t="s">
        <v>206</v>
      </c>
      <c r="E5" s="62" t="s">
        <v>207</v>
      </c>
      <c r="F5" s="62" t="s">
        <v>208</v>
      </c>
      <c r="G5" s="62" t="s">
        <v>209</v>
      </c>
      <c r="H5" s="235" t="s">
        <v>210</v>
      </c>
      <c r="I5" s="235"/>
      <c r="J5" s="74" t="s">
        <v>66</v>
      </c>
      <c r="K5" s="80" t="s">
        <v>67</v>
      </c>
    </row>
    <row r="6" spans="1:11">
      <c r="A6" s="66" t="s">
        <v>211</v>
      </c>
      <c r="B6" s="328">
        <v>50</v>
      </c>
      <c r="C6" s="328"/>
      <c r="D6" s="67" t="s">
        <v>212</v>
      </c>
      <c r="E6" s="68"/>
      <c r="F6" s="69"/>
      <c r="G6" s="67">
        <v>401</v>
      </c>
      <c r="H6" s="329" t="s">
        <v>213</v>
      </c>
      <c r="I6" s="329"/>
      <c r="J6" s="69" t="s">
        <v>66</v>
      </c>
      <c r="K6" s="81" t="s">
        <v>67</v>
      </c>
    </row>
    <row r="7" spans="1:11">
      <c r="A7" s="70"/>
      <c r="B7" s="71"/>
      <c r="C7" s="71"/>
      <c r="D7" s="70"/>
      <c r="E7" s="71"/>
      <c r="F7" s="72"/>
      <c r="G7" s="70"/>
      <c r="H7" s="72"/>
      <c r="I7" s="71"/>
      <c r="J7" s="71"/>
      <c r="K7" s="71"/>
    </row>
    <row r="8" spans="1:11">
      <c r="A8" s="73" t="s">
        <v>214</v>
      </c>
      <c r="B8" s="60" t="s">
        <v>215</v>
      </c>
      <c r="C8" s="60" t="s">
        <v>216</v>
      </c>
      <c r="D8" s="60" t="s">
        <v>217</v>
      </c>
      <c r="E8" s="60" t="s">
        <v>218</v>
      </c>
      <c r="F8" s="60" t="s">
        <v>219</v>
      </c>
      <c r="G8" s="330" t="s">
        <v>78</v>
      </c>
      <c r="H8" s="331"/>
      <c r="I8" s="331"/>
      <c r="J8" s="331"/>
      <c r="K8" s="332"/>
    </row>
    <row r="9" spans="1:11">
      <c r="A9" s="234" t="s">
        <v>220</v>
      </c>
      <c r="B9" s="235"/>
      <c r="C9" s="74" t="s">
        <v>66</v>
      </c>
      <c r="D9" s="74" t="s">
        <v>67</v>
      </c>
      <c r="E9" s="62" t="s">
        <v>221</v>
      </c>
      <c r="F9" s="75" t="s">
        <v>222</v>
      </c>
      <c r="G9" s="333"/>
      <c r="H9" s="334"/>
      <c r="I9" s="334"/>
      <c r="J9" s="334"/>
      <c r="K9" s="335"/>
    </row>
    <row r="10" spans="1:11">
      <c r="A10" s="234" t="s">
        <v>223</v>
      </c>
      <c r="B10" s="235"/>
      <c r="C10" s="74" t="s">
        <v>66</v>
      </c>
      <c r="D10" s="74" t="s">
        <v>67</v>
      </c>
      <c r="E10" s="62" t="s">
        <v>224</v>
      </c>
      <c r="F10" s="75" t="s">
        <v>225</v>
      </c>
      <c r="G10" s="333" t="s">
        <v>226</v>
      </c>
      <c r="H10" s="334"/>
      <c r="I10" s="334"/>
      <c r="J10" s="334"/>
      <c r="K10" s="335"/>
    </row>
    <row r="11" spans="1:11">
      <c r="A11" s="336" t="s">
        <v>188</v>
      </c>
      <c r="B11" s="337"/>
      <c r="C11" s="337"/>
      <c r="D11" s="337"/>
      <c r="E11" s="337"/>
      <c r="F11" s="337"/>
      <c r="G11" s="337"/>
      <c r="H11" s="337"/>
      <c r="I11" s="337"/>
      <c r="J11" s="337"/>
      <c r="K11" s="338"/>
    </row>
    <row r="12" spans="1:11">
      <c r="A12" s="61" t="s">
        <v>88</v>
      </c>
      <c r="B12" s="74" t="s">
        <v>84</v>
      </c>
      <c r="C12" s="74" t="s">
        <v>85</v>
      </c>
      <c r="D12" s="75"/>
      <c r="E12" s="62" t="s">
        <v>86</v>
      </c>
      <c r="F12" s="74" t="s">
        <v>84</v>
      </c>
      <c r="G12" s="74" t="s">
        <v>85</v>
      </c>
      <c r="H12" s="74"/>
      <c r="I12" s="62" t="s">
        <v>227</v>
      </c>
      <c r="J12" s="74" t="s">
        <v>84</v>
      </c>
      <c r="K12" s="80" t="s">
        <v>85</v>
      </c>
    </row>
    <row r="13" spans="1:11">
      <c r="A13" s="61" t="s">
        <v>91</v>
      </c>
      <c r="B13" s="74" t="s">
        <v>84</v>
      </c>
      <c r="C13" s="74" t="s">
        <v>85</v>
      </c>
      <c r="D13" s="75"/>
      <c r="E13" s="62" t="s">
        <v>96</v>
      </c>
      <c r="F13" s="74" t="s">
        <v>84</v>
      </c>
      <c r="G13" s="74" t="s">
        <v>85</v>
      </c>
      <c r="H13" s="74"/>
      <c r="I13" s="62" t="s">
        <v>228</v>
      </c>
      <c r="J13" s="74" t="s">
        <v>84</v>
      </c>
      <c r="K13" s="80" t="s">
        <v>85</v>
      </c>
    </row>
    <row r="14" spans="1:11">
      <c r="A14" s="66" t="s">
        <v>229</v>
      </c>
      <c r="B14" s="69" t="s">
        <v>84</v>
      </c>
      <c r="C14" s="69" t="s">
        <v>85</v>
      </c>
      <c r="D14" s="68"/>
      <c r="E14" s="67" t="s">
        <v>230</v>
      </c>
      <c r="F14" s="69" t="s">
        <v>84</v>
      </c>
      <c r="G14" s="69" t="s">
        <v>85</v>
      </c>
      <c r="H14" s="69"/>
      <c r="I14" s="67" t="s">
        <v>231</v>
      </c>
      <c r="J14" s="69" t="s">
        <v>84</v>
      </c>
      <c r="K14" s="81" t="s">
        <v>85</v>
      </c>
    </row>
    <row r="15" spans="1:11">
      <c r="A15" s="70"/>
      <c r="B15" s="76"/>
      <c r="C15" s="76"/>
      <c r="D15" s="71"/>
      <c r="E15" s="70"/>
      <c r="F15" s="76"/>
      <c r="G15" s="76"/>
      <c r="H15" s="76"/>
      <c r="I15" s="70"/>
      <c r="J15" s="76"/>
      <c r="K15" s="76"/>
    </row>
    <row r="16" spans="1:11" s="54" customFormat="1">
      <c r="A16" s="287" t="s">
        <v>232</v>
      </c>
      <c r="B16" s="288"/>
      <c r="C16" s="288"/>
      <c r="D16" s="288"/>
      <c r="E16" s="288"/>
      <c r="F16" s="288"/>
      <c r="G16" s="288"/>
      <c r="H16" s="288"/>
      <c r="I16" s="288"/>
      <c r="J16" s="288"/>
      <c r="K16" s="289"/>
    </row>
    <row r="17" spans="1:11">
      <c r="A17" s="234" t="s">
        <v>233</v>
      </c>
      <c r="B17" s="235"/>
      <c r="C17" s="235"/>
      <c r="D17" s="235"/>
      <c r="E17" s="235"/>
      <c r="F17" s="235"/>
      <c r="G17" s="235"/>
      <c r="H17" s="235"/>
      <c r="I17" s="235"/>
      <c r="J17" s="235"/>
      <c r="K17" s="339"/>
    </row>
    <row r="18" spans="1:11">
      <c r="A18" s="234" t="s">
        <v>234</v>
      </c>
      <c r="B18" s="235"/>
      <c r="C18" s="235"/>
      <c r="D18" s="235"/>
      <c r="E18" s="235"/>
      <c r="F18" s="235"/>
      <c r="G18" s="235"/>
      <c r="H18" s="235"/>
      <c r="I18" s="235"/>
      <c r="J18" s="235"/>
      <c r="K18" s="339"/>
    </row>
    <row r="19" spans="1:11">
      <c r="A19" s="340" t="s">
        <v>235</v>
      </c>
      <c r="B19" s="341"/>
      <c r="C19" s="341"/>
      <c r="D19" s="341"/>
      <c r="E19" s="341"/>
      <c r="F19" s="341"/>
      <c r="G19" s="341"/>
      <c r="H19" s="341"/>
      <c r="I19" s="341"/>
      <c r="J19" s="341"/>
      <c r="K19" s="342"/>
    </row>
    <row r="20" spans="1:11">
      <c r="A20" s="343"/>
      <c r="B20" s="344"/>
      <c r="C20" s="344"/>
      <c r="D20" s="344"/>
      <c r="E20" s="344"/>
      <c r="F20" s="344"/>
      <c r="G20" s="344"/>
      <c r="H20" s="344"/>
      <c r="I20" s="344"/>
      <c r="J20" s="344"/>
      <c r="K20" s="345"/>
    </row>
    <row r="21" spans="1:11">
      <c r="A21" s="343"/>
      <c r="B21" s="344"/>
      <c r="C21" s="344"/>
      <c r="D21" s="344"/>
      <c r="E21" s="344"/>
      <c r="F21" s="344"/>
      <c r="G21" s="344"/>
      <c r="H21" s="344"/>
      <c r="I21" s="344"/>
      <c r="J21" s="344"/>
      <c r="K21" s="345"/>
    </row>
    <row r="22" spans="1:11">
      <c r="A22" s="343"/>
      <c r="B22" s="344"/>
      <c r="C22" s="344"/>
      <c r="D22" s="344"/>
      <c r="E22" s="344"/>
      <c r="F22" s="344"/>
      <c r="G22" s="344"/>
      <c r="H22" s="344"/>
      <c r="I22" s="344"/>
      <c r="J22" s="344"/>
      <c r="K22" s="345"/>
    </row>
    <row r="23" spans="1:11">
      <c r="A23" s="346"/>
      <c r="B23" s="347"/>
      <c r="C23" s="347"/>
      <c r="D23" s="347"/>
      <c r="E23" s="347"/>
      <c r="F23" s="347"/>
      <c r="G23" s="347"/>
      <c r="H23" s="347"/>
      <c r="I23" s="347"/>
      <c r="J23" s="347"/>
      <c r="K23" s="348"/>
    </row>
    <row r="24" spans="1:11">
      <c r="A24" s="234" t="s">
        <v>124</v>
      </c>
      <c r="B24" s="235"/>
      <c r="C24" s="74" t="s">
        <v>66</v>
      </c>
      <c r="D24" s="74" t="s">
        <v>67</v>
      </c>
      <c r="E24" s="290"/>
      <c r="F24" s="290"/>
      <c r="G24" s="290"/>
      <c r="H24" s="290"/>
      <c r="I24" s="290"/>
      <c r="J24" s="290"/>
      <c r="K24" s="291"/>
    </row>
    <row r="25" spans="1:11">
      <c r="A25" s="78" t="s">
        <v>236</v>
      </c>
      <c r="B25" s="349"/>
      <c r="C25" s="349"/>
      <c r="D25" s="349"/>
      <c r="E25" s="349"/>
      <c r="F25" s="349"/>
      <c r="G25" s="349"/>
      <c r="H25" s="349"/>
      <c r="I25" s="349"/>
      <c r="J25" s="349"/>
      <c r="K25" s="350"/>
    </row>
    <row r="26" spans="1:11">
      <c r="A26" s="351"/>
      <c r="B26" s="351"/>
      <c r="C26" s="351"/>
      <c r="D26" s="351"/>
      <c r="E26" s="351"/>
      <c r="F26" s="351"/>
      <c r="G26" s="351"/>
      <c r="H26" s="351"/>
      <c r="I26" s="351"/>
      <c r="J26" s="351"/>
      <c r="K26" s="351"/>
    </row>
    <row r="27" spans="1:11">
      <c r="A27" s="352" t="s">
        <v>237</v>
      </c>
      <c r="B27" s="331"/>
      <c r="C27" s="331"/>
      <c r="D27" s="331"/>
      <c r="E27" s="331"/>
      <c r="F27" s="331"/>
      <c r="G27" s="331"/>
      <c r="H27" s="331"/>
      <c r="I27" s="331"/>
      <c r="J27" s="331"/>
      <c r="K27" s="332"/>
    </row>
    <row r="28" spans="1:11">
      <c r="A28" s="353" t="s">
        <v>238</v>
      </c>
      <c r="B28" s="354"/>
      <c r="C28" s="354"/>
      <c r="D28" s="354"/>
      <c r="E28" s="354"/>
      <c r="F28" s="354"/>
      <c r="G28" s="354"/>
      <c r="H28" s="354"/>
      <c r="I28" s="354"/>
      <c r="J28" s="354"/>
      <c r="K28" s="355"/>
    </row>
    <row r="29" spans="1:11">
      <c r="A29" s="353" t="s">
        <v>239</v>
      </c>
      <c r="B29" s="354"/>
      <c r="C29" s="354"/>
      <c r="D29" s="354"/>
      <c r="E29" s="354"/>
      <c r="F29" s="354"/>
      <c r="G29" s="354"/>
      <c r="H29" s="354"/>
      <c r="I29" s="354"/>
      <c r="J29" s="354"/>
      <c r="K29" s="355"/>
    </row>
    <row r="30" spans="1:11">
      <c r="A30" s="353"/>
      <c r="B30" s="354"/>
      <c r="C30" s="354"/>
      <c r="D30" s="354"/>
      <c r="E30" s="354"/>
      <c r="F30" s="354"/>
      <c r="G30" s="354"/>
      <c r="H30" s="354"/>
      <c r="I30" s="354"/>
      <c r="J30" s="354"/>
      <c r="K30" s="355"/>
    </row>
    <row r="31" spans="1:11">
      <c r="A31" s="353"/>
      <c r="B31" s="354"/>
      <c r="C31" s="354"/>
      <c r="D31" s="354"/>
      <c r="E31" s="354"/>
      <c r="F31" s="354"/>
      <c r="G31" s="354"/>
      <c r="H31" s="354"/>
      <c r="I31" s="354"/>
      <c r="J31" s="354"/>
      <c r="K31" s="355"/>
    </row>
    <row r="32" spans="1:11">
      <c r="A32" s="353"/>
      <c r="B32" s="354"/>
      <c r="C32" s="354"/>
      <c r="D32" s="354"/>
      <c r="E32" s="354"/>
      <c r="F32" s="354"/>
      <c r="G32" s="354"/>
      <c r="H32" s="354"/>
      <c r="I32" s="354"/>
      <c r="J32" s="354"/>
      <c r="K32" s="355"/>
    </row>
    <row r="33" spans="1:13" ht="23.1" customHeight="1">
      <c r="A33" s="353"/>
      <c r="B33" s="354"/>
      <c r="C33" s="354"/>
      <c r="D33" s="354"/>
      <c r="E33" s="354"/>
      <c r="F33" s="354"/>
      <c r="G33" s="354"/>
      <c r="H33" s="354"/>
      <c r="I33" s="354"/>
      <c r="J33" s="354"/>
      <c r="K33" s="355"/>
    </row>
    <row r="34" spans="1:13" ht="23.1" customHeight="1">
      <c r="A34" s="343"/>
      <c r="B34" s="344"/>
      <c r="C34" s="344"/>
      <c r="D34" s="344"/>
      <c r="E34" s="344"/>
      <c r="F34" s="344"/>
      <c r="G34" s="344"/>
      <c r="H34" s="344"/>
      <c r="I34" s="344"/>
      <c r="J34" s="344"/>
      <c r="K34" s="345"/>
    </row>
    <row r="35" spans="1:13" ht="23.1" customHeight="1">
      <c r="A35" s="356"/>
      <c r="B35" s="344"/>
      <c r="C35" s="344"/>
      <c r="D35" s="344"/>
      <c r="E35" s="344"/>
      <c r="F35" s="344"/>
      <c r="G35" s="344"/>
      <c r="H35" s="344"/>
      <c r="I35" s="344"/>
      <c r="J35" s="344"/>
      <c r="K35" s="345"/>
    </row>
    <row r="36" spans="1:13" ht="23.1" customHeight="1">
      <c r="A36" s="357"/>
      <c r="B36" s="358"/>
      <c r="C36" s="358"/>
      <c r="D36" s="358"/>
      <c r="E36" s="358"/>
      <c r="F36" s="358"/>
      <c r="G36" s="358"/>
      <c r="H36" s="358"/>
      <c r="I36" s="358"/>
      <c r="J36" s="358"/>
      <c r="K36" s="359"/>
    </row>
    <row r="37" spans="1:13" ht="18.75" customHeight="1">
      <c r="A37" s="360" t="s">
        <v>240</v>
      </c>
      <c r="B37" s="361"/>
      <c r="C37" s="361"/>
      <c r="D37" s="361"/>
      <c r="E37" s="361"/>
      <c r="F37" s="361"/>
      <c r="G37" s="361"/>
      <c r="H37" s="361"/>
      <c r="I37" s="361"/>
      <c r="J37" s="361"/>
      <c r="K37" s="362"/>
    </row>
    <row r="38" spans="1:13" s="55" customFormat="1" ht="18.75" customHeight="1">
      <c r="A38" s="234" t="s">
        <v>241</v>
      </c>
      <c r="B38" s="235"/>
      <c r="C38" s="235"/>
      <c r="D38" s="290" t="s">
        <v>242</v>
      </c>
      <c r="E38" s="290"/>
      <c r="F38" s="363" t="s">
        <v>243</v>
      </c>
      <c r="G38" s="364"/>
      <c r="H38" s="235" t="s">
        <v>244</v>
      </c>
      <c r="I38" s="235"/>
      <c r="J38" s="235" t="s">
        <v>245</v>
      </c>
      <c r="K38" s="339"/>
    </row>
    <row r="39" spans="1:13" ht="18.75" customHeight="1">
      <c r="A39" s="63" t="s">
        <v>125</v>
      </c>
      <c r="B39" s="235" t="s">
        <v>246</v>
      </c>
      <c r="C39" s="235"/>
      <c r="D39" s="235"/>
      <c r="E39" s="235"/>
      <c r="F39" s="235"/>
      <c r="G39" s="235"/>
      <c r="H39" s="235"/>
      <c r="I39" s="235"/>
      <c r="J39" s="235"/>
      <c r="K39" s="339"/>
      <c r="M39" s="55"/>
    </row>
    <row r="40" spans="1:13" ht="30.95" customHeight="1">
      <c r="A40" s="234"/>
      <c r="B40" s="235"/>
      <c r="C40" s="235"/>
      <c r="D40" s="235"/>
      <c r="E40" s="235"/>
      <c r="F40" s="235"/>
      <c r="G40" s="235"/>
      <c r="H40" s="235"/>
      <c r="I40" s="235"/>
      <c r="J40" s="235"/>
      <c r="K40" s="339"/>
    </row>
    <row r="41" spans="1:13" ht="18.75" customHeight="1">
      <c r="A41" s="234"/>
      <c r="B41" s="235"/>
      <c r="C41" s="235"/>
      <c r="D41" s="235"/>
      <c r="E41" s="235"/>
      <c r="F41" s="235"/>
      <c r="G41" s="235"/>
      <c r="H41" s="235"/>
      <c r="I41" s="235"/>
      <c r="J41" s="235"/>
      <c r="K41" s="339"/>
    </row>
    <row r="42" spans="1:13" ht="32.1" customHeight="1">
      <c r="A42" s="66" t="s">
        <v>135</v>
      </c>
      <c r="B42" s="365" t="s">
        <v>247</v>
      </c>
      <c r="C42" s="365"/>
      <c r="D42" s="67" t="s">
        <v>248</v>
      </c>
      <c r="E42" s="68"/>
      <c r="F42" s="67" t="s">
        <v>139</v>
      </c>
      <c r="G42" s="79">
        <v>44840</v>
      </c>
      <c r="H42" s="366" t="s">
        <v>140</v>
      </c>
      <c r="I42" s="366"/>
      <c r="J42" s="365" t="s">
        <v>143</v>
      </c>
      <c r="K42" s="367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8"/>
  <sheetViews>
    <sheetView workbookViewId="0">
      <selection activeCell="I2" sqref="I2:I24"/>
    </sheetView>
  </sheetViews>
  <sheetFormatPr defaultColWidth="9" defaultRowHeight="26.1" customHeight="1"/>
  <cols>
    <col min="1" max="1" width="13.375" style="27" customWidth="1"/>
    <col min="2" max="7" width="9.375" style="27" customWidth="1"/>
    <col min="8" max="8" width="8.125" style="27" customWidth="1"/>
    <col min="9" max="14" width="9.5" style="27" customWidth="1"/>
    <col min="15" max="16384" width="9" style="27"/>
  </cols>
  <sheetData>
    <row r="1" spans="1:16" ht="30" customHeight="1">
      <c r="A1" s="257" t="s">
        <v>144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</row>
    <row r="2" spans="1:16" ht="29.1" customHeight="1">
      <c r="A2" s="28" t="s">
        <v>62</v>
      </c>
      <c r="B2" s="259" t="s">
        <v>63</v>
      </c>
      <c r="C2" s="259"/>
      <c r="D2" s="29" t="s">
        <v>68</v>
      </c>
      <c r="E2" s="259" t="s">
        <v>145</v>
      </c>
      <c r="F2" s="259"/>
      <c r="G2" s="259"/>
      <c r="H2" s="259"/>
      <c r="I2" s="263"/>
      <c r="J2" s="47" t="s">
        <v>57</v>
      </c>
      <c r="K2" s="260" t="s">
        <v>58</v>
      </c>
      <c r="L2" s="260"/>
      <c r="M2" s="260"/>
      <c r="N2" s="260"/>
      <c r="O2" s="260"/>
      <c r="P2" s="48"/>
    </row>
    <row r="3" spans="1:16" ht="29.1" customHeight="1">
      <c r="A3" s="28" t="s">
        <v>62</v>
      </c>
      <c r="B3" s="261" t="s">
        <v>146</v>
      </c>
      <c r="C3" s="261"/>
      <c r="D3" s="261"/>
      <c r="E3" s="261"/>
      <c r="F3" s="261"/>
      <c r="G3" s="261"/>
      <c r="H3" s="261"/>
      <c r="I3" s="264"/>
      <c r="J3" s="262" t="s">
        <v>147</v>
      </c>
      <c r="K3" s="262"/>
      <c r="L3" s="262"/>
      <c r="M3" s="262"/>
      <c r="N3" s="262"/>
      <c r="O3" s="262"/>
      <c r="P3" s="48"/>
    </row>
    <row r="4" spans="1:16" ht="29.1" customHeight="1">
      <c r="A4" s="30" t="s">
        <v>148</v>
      </c>
      <c r="B4" s="31" t="s">
        <v>111</v>
      </c>
      <c r="C4" s="32" t="s">
        <v>112</v>
      </c>
      <c r="D4" s="31" t="s">
        <v>113</v>
      </c>
      <c r="E4" s="31" t="s">
        <v>114</v>
      </c>
      <c r="F4" s="31" t="s">
        <v>115</v>
      </c>
      <c r="G4" s="31" t="s">
        <v>149</v>
      </c>
      <c r="H4" s="31" t="s">
        <v>150</v>
      </c>
      <c r="I4" s="264"/>
      <c r="J4" s="31" t="s">
        <v>111</v>
      </c>
      <c r="K4" s="32" t="s">
        <v>112</v>
      </c>
      <c r="L4" s="31" t="s">
        <v>113</v>
      </c>
      <c r="M4" s="31" t="s">
        <v>114</v>
      </c>
      <c r="N4" s="31" t="s">
        <v>115</v>
      </c>
      <c r="O4" s="31" t="s">
        <v>149</v>
      </c>
      <c r="P4" s="31" t="s">
        <v>150</v>
      </c>
    </row>
    <row r="5" spans="1:16" ht="29.1" customHeight="1">
      <c r="A5" s="30" t="s">
        <v>151</v>
      </c>
      <c r="B5" s="31" t="s">
        <v>152</v>
      </c>
      <c r="C5" s="32" t="s">
        <v>153</v>
      </c>
      <c r="D5" s="31" t="s">
        <v>154</v>
      </c>
      <c r="E5" s="31" t="s">
        <v>155</v>
      </c>
      <c r="F5" s="31" t="s">
        <v>156</v>
      </c>
      <c r="G5" s="31" t="s">
        <v>155</v>
      </c>
      <c r="H5" s="31" t="s">
        <v>156</v>
      </c>
      <c r="I5" s="264"/>
      <c r="J5" s="31" t="s">
        <v>152</v>
      </c>
      <c r="K5" s="32" t="s">
        <v>153</v>
      </c>
      <c r="L5" s="31" t="s">
        <v>154</v>
      </c>
      <c r="M5" s="31" t="s">
        <v>155</v>
      </c>
      <c r="N5" s="31" t="s">
        <v>156</v>
      </c>
      <c r="O5" s="31" t="s">
        <v>155</v>
      </c>
      <c r="P5" s="31" t="s">
        <v>156</v>
      </c>
    </row>
    <row r="6" spans="1:16" ht="29.1" customHeight="1">
      <c r="A6" s="33" t="s">
        <v>157</v>
      </c>
      <c r="B6" s="34">
        <f>C6-2</f>
        <v>78</v>
      </c>
      <c r="C6" s="32">
        <v>80</v>
      </c>
      <c r="D6" s="34">
        <f>C6+2</f>
        <v>82</v>
      </c>
      <c r="E6" s="34">
        <f>D6+2</f>
        <v>84</v>
      </c>
      <c r="F6" s="35">
        <f t="shared" ref="F6:H6" si="0">E6+1</f>
        <v>85</v>
      </c>
      <c r="G6" s="34">
        <f t="shared" si="0"/>
        <v>86</v>
      </c>
      <c r="H6" s="36">
        <f t="shared" si="0"/>
        <v>87</v>
      </c>
      <c r="I6" s="264"/>
      <c r="J6" s="49" t="s">
        <v>249</v>
      </c>
      <c r="K6" s="49" t="s">
        <v>250</v>
      </c>
      <c r="L6" s="49" t="s">
        <v>251</v>
      </c>
      <c r="M6" s="49" t="s">
        <v>252</v>
      </c>
      <c r="N6" s="49" t="s">
        <v>253</v>
      </c>
      <c r="O6" s="49" t="s">
        <v>254</v>
      </c>
      <c r="P6" s="49" t="s">
        <v>255</v>
      </c>
    </row>
    <row r="7" spans="1:16" ht="29.1" customHeight="1">
      <c r="A7" s="33" t="s">
        <v>160</v>
      </c>
      <c r="B7" s="34">
        <f>C7-2</f>
        <v>79</v>
      </c>
      <c r="C7" s="32">
        <v>81</v>
      </c>
      <c r="D7" s="34">
        <f>C7+2</f>
        <v>83</v>
      </c>
      <c r="E7" s="34">
        <f>D7+2</f>
        <v>85</v>
      </c>
      <c r="F7" s="35">
        <f t="shared" ref="F7:H7" si="1">E7+1</f>
        <v>86</v>
      </c>
      <c r="G7" s="34">
        <f t="shared" si="1"/>
        <v>87</v>
      </c>
      <c r="H7" s="36">
        <f t="shared" si="1"/>
        <v>88</v>
      </c>
      <c r="I7" s="264"/>
      <c r="J7" s="49" t="s">
        <v>251</v>
      </c>
      <c r="K7" s="49" t="s">
        <v>251</v>
      </c>
      <c r="L7" s="49" t="s">
        <v>251</v>
      </c>
      <c r="M7" s="49" t="s">
        <v>251</v>
      </c>
      <c r="N7" s="49" t="s">
        <v>251</v>
      </c>
      <c r="O7" s="49" t="s">
        <v>251</v>
      </c>
      <c r="P7" s="49" t="s">
        <v>251</v>
      </c>
    </row>
    <row r="8" spans="1:16" ht="29.1" customHeight="1">
      <c r="A8" s="33" t="s">
        <v>162</v>
      </c>
      <c r="B8" s="34">
        <f t="shared" ref="B8:B10" si="2">C8-4</f>
        <v>102</v>
      </c>
      <c r="C8" s="32">
        <v>106</v>
      </c>
      <c r="D8" s="34">
        <f t="shared" ref="D8:D10" si="3">C8+4</f>
        <v>110</v>
      </c>
      <c r="E8" s="34">
        <f t="shared" ref="E8:E10" si="4">D8+5</f>
        <v>115</v>
      </c>
      <c r="F8" s="35">
        <f t="shared" ref="F8:H8" si="5">E8+6</f>
        <v>121</v>
      </c>
      <c r="G8" s="34">
        <f t="shared" si="5"/>
        <v>127</v>
      </c>
      <c r="H8" s="36">
        <f t="shared" si="5"/>
        <v>133</v>
      </c>
      <c r="I8" s="264"/>
      <c r="J8" s="50" t="s">
        <v>256</v>
      </c>
      <c r="K8" s="50" t="s">
        <v>257</v>
      </c>
      <c r="L8" s="50" t="s">
        <v>258</v>
      </c>
      <c r="M8" s="50" t="s">
        <v>251</v>
      </c>
      <c r="N8" s="50" t="s">
        <v>256</v>
      </c>
      <c r="O8" s="49" t="s">
        <v>251</v>
      </c>
      <c r="P8" s="49" t="s">
        <v>251</v>
      </c>
    </row>
    <row r="9" spans="1:16" ht="29.1" customHeight="1">
      <c r="A9" s="33" t="s">
        <v>164</v>
      </c>
      <c r="B9" s="34">
        <f t="shared" si="2"/>
        <v>101</v>
      </c>
      <c r="C9" s="32">
        <v>105</v>
      </c>
      <c r="D9" s="34">
        <f t="shared" si="3"/>
        <v>109</v>
      </c>
      <c r="E9" s="34">
        <f t="shared" si="4"/>
        <v>114</v>
      </c>
      <c r="F9" s="35">
        <f t="shared" ref="F9:H9" si="6">E9+6</f>
        <v>120</v>
      </c>
      <c r="G9" s="34">
        <f t="shared" si="6"/>
        <v>126</v>
      </c>
      <c r="H9" s="35">
        <f t="shared" si="6"/>
        <v>132</v>
      </c>
      <c r="I9" s="264"/>
      <c r="J9" s="50" t="s">
        <v>259</v>
      </c>
      <c r="K9" s="50" t="s">
        <v>259</v>
      </c>
      <c r="L9" s="50" t="s">
        <v>259</v>
      </c>
      <c r="M9" s="50" t="s">
        <v>259</v>
      </c>
      <c r="N9" s="50" t="s">
        <v>259</v>
      </c>
      <c r="O9" s="50" t="s">
        <v>259</v>
      </c>
      <c r="P9" s="50" t="s">
        <v>260</v>
      </c>
    </row>
    <row r="10" spans="1:16" ht="29.1" customHeight="1">
      <c r="A10" s="33" t="s">
        <v>165</v>
      </c>
      <c r="B10" s="34">
        <f t="shared" si="2"/>
        <v>118</v>
      </c>
      <c r="C10" s="32">
        <v>122</v>
      </c>
      <c r="D10" s="34">
        <f t="shared" si="3"/>
        <v>126</v>
      </c>
      <c r="E10" s="34">
        <f t="shared" si="4"/>
        <v>131</v>
      </c>
      <c r="F10" s="35">
        <f t="shared" ref="F10:H10" si="7">E10+6</f>
        <v>137</v>
      </c>
      <c r="G10" s="34">
        <f t="shared" si="7"/>
        <v>143</v>
      </c>
      <c r="H10" s="35">
        <f t="shared" si="7"/>
        <v>149</v>
      </c>
      <c r="I10" s="264"/>
      <c r="J10" s="50" t="s">
        <v>261</v>
      </c>
      <c r="K10" s="50" t="s">
        <v>261</v>
      </c>
      <c r="L10" s="50" t="s">
        <v>261</v>
      </c>
      <c r="M10" s="50" t="s">
        <v>261</v>
      </c>
      <c r="N10" s="50" t="s">
        <v>261</v>
      </c>
      <c r="O10" s="50" t="s">
        <v>261</v>
      </c>
      <c r="P10" s="50" t="s">
        <v>262</v>
      </c>
    </row>
    <row r="11" spans="1:16" ht="29.1" customHeight="1">
      <c r="A11" s="33" t="s">
        <v>166</v>
      </c>
      <c r="B11" s="34">
        <f t="shared" ref="B11:B14" si="8">C11-1</f>
        <v>40</v>
      </c>
      <c r="C11" s="32">
        <v>41</v>
      </c>
      <c r="D11" s="34">
        <f t="shared" ref="D11:D14" si="9">C11+1</f>
        <v>42</v>
      </c>
      <c r="E11" s="34">
        <f t="shared" ref="E11:E14" si="10">D11+1</f>
        <v>43</v>
      </c>
      <c r="F11" s="35">
        <f t="shared" ref="F11:H11" si="11">E11+1.2</f>
        <v>44.2</v>
      </c>
      <c r="G11" s="34">
        <f t="shared" si="11"/>
        <v>45.400000000000006</v>
      </c>
      <c r="H11" s="35">
        <f t="shared" si="11"/>
        <v>46.600000000000009</v>
      </c>
      <c r="I11" s="264"/>
      <c r="J11" s="50" t="s">
        <v>251</v>
      </c>
      <c r="K11" s="50" t="s">
        <v>251</v>
      </c>
      <c r="L11" s="50" t="s">
        <v>251</v>
      </c>
      <c r="M11" s="50" t="s">
        <v>251</v>
      </c>
      <c r="N11" s="50" t="s">
        <v>251</v>
      </c>
      <c r="O11" s="50" t="s">
        <v>251</v>
      </c>
      <c r="P11" s="50" t="s">
        <v>251</v>
      </c>
    </row>
    <row r="12" spans="1:16" ht="29.1" customHeight="1">
      <c r="A12" s="33" t="s">
        <v>167</v>
      </c>
      <c r="B12" s="37">
        <f t="shared" si="8"/>
        <v>61</v>
      </c>
      <c r="C12" s="32">
        <v>62</v>
      </c>
      <c r="D12" s="37">
        <f t="shared" si="9"/>
        <v>63</v>
      </c>
      <c r="E12" s="34">
        <f t="shared" si="10"/>
        <v>64</v>
      </c>
      <c r="F12" s="35">
        <f t="shared" ref="F12:H12" si="12">E12+0.5</f>
        <v>64.5</v>
      </c>
      <c r="G12" s="34">
        <f t="shared" si="12"/>
        <v>65</v>
      </c>
      <c r="H12" s="35">
        <f t="shared" si="12"/>
        <v>65.5</v>
      </c>
      <c r="I12" s="264"/>
      <c r="J12" s="50" t="s">
        <v>263</v>
      </c>
      <c r="K12" s="50" t="s">
        <v>263</v>
      </c>
      <c r="L12" s="50" t="s">
        <v>263</v>
      </c>
      <c r="M12" s="50" t="s">
        <v>263</v>
      </c>
      <c r="N12" s="50" t="s">
        <v>263</v>
      </c>
      <c r="O12" s="50" t="s">
        <v>263</v>
      </c>
      <c r="P12" s="50" t="s">
        <v>263</v>
      </c>
    </row>
    <row r="13" spans="1:16" ht="29.1" customHeight="1">
      <c r="A13" s="33" t="s">
        <v>168</v>
      </c>
      <c r="B13" s="34">
        <f t="shared" si="8"/>
        <v>56</v>
      </c>
      <c r="C13" s="32">
        <v>57</v>
      </c>
      <c r="D13" s="34">
        <f t="shared" si="9"/>
        <v>58</v>
      </c>
      <c r="E13" s="34">
        <f t="shared" si="10"/>
        <v>59</v>
      </c>
      <c r="F13" s="35">
        <f t="shared" ref="F13:H13" si="13">E13+1.5</f>
        <v>60.5</v>
      </c>
      <c r="G13" s="34">
        <f t="shared" si="13"/>
        <v>62</v>
      </c>
      <c r="H13" s="35">
        <f t="shared" si="13"/>
        <v>63.5</v>
      </c>
      <c r="I13" s="264"/>
      <c r="J13" s="50" t="s">
        <v>251</v>
      </c>
      <c r="K13" s="50" t="s">
        <v>251</v>
      </c>
      <c r="L13" s="50" t="s">
        <v>251</v>
      </c>
      <c r="M13" s="50" t="s">
        <v>251</v>
      </c>
      <c r="N13" s="50" t="s">
        <v>251</v>
      </c>
      <c r="O13" s="50" t="s">
        <v>251</v>
      </c>
      <c r="P13" s="50" t="s">
        <v>251</v>
      </c>
    </row>
    <row r="14" spans="1:16" ht="29.1" customHeight="1">
      <c r="A14" s="33" t="s">
        <v>169</v>
      </c>
      <c r="B14" s="34">
        <f t="shared" si="8"/>
        <v>54</v>
      </c>
      <c r="C14" s="32">
        <v>55</v>
      </c>
      <c r="D14" s="34">
        <f t="shared" si="9"/>
        <v>56</v>
      </c>
      <c r="E14" s="34">
        <f t="shared" si="10"/>
        <v>57</v>
      </c>
      <c r="F14" s="35">
        <f t="shared" ref="F14:H14" si="14">E14+1.5</f>
        <v>58.5</v>
      </c>
      <c r="G14" s="34">
        <f t="shared" si="14"/>
        <v>60</v>
      </c>
      <c r="H14" s="35">
        <f t="shared" si="14"/>
        <v>61.5</v>
      </c>
      <c r="I14" s="264"/>
      <c r="J14" s="50" t="s">
        <v>251</v>
      </c>
      <c r="K14" s="50" t="s">
        <v>251</v>
      </c>
      <c r="L14" s="50" t="s">
        <v>251</v>
      </c>
      <c r="M14" s="50" t="s">
        <v>251</v>
      </c>
      <c r="N14" s="50" t="s">
        <v>251</v>
      </c>
      <c r="O14" s="50" t="s">
        <v>251</v>
      </c>
      <c r="P14" s="50" t="s">
        <v>251</v>
      </c>
    </row>
    <row r="15" spans="1:16" ht="29.1" customHeight="1">
      <c r="A15" s="33" t="s">
        <v>170</v>
      </c>
      <c r="B15" s="38">
        <f>C15</f>
        <v>11</v>
      </c>
      <c r="C15" s="32">
        <v>11</v>
      </c>
      <c r="D15" s="38">
        <f t="shared" ref="D15:H15" si="15">C15</f>
        <v>11</v>
      </c>
      <c r="E15" s="34">
        <f t="shared" si="15"/>
        <v>11</v>
      </c>
      <c r="F15" s="35">
        <f t="shared" si="15"/>
        <v>11</v>
      </c>
      <c r="G15" s="34">
        <f t="shared" si="15"/>
        <v>11</v>
      </c>
      <c r="H15" s="35">
        <f t="shared" si="15"/>
        <v>11</v>
      </c>
      <c r="I15" s="264"/>
      <c r="J15" s="50" t="s">
        <v>251</v>
      </c>
      <c r="K15" s="50" t="s">
        <v>251</v>
      </c>
      <c r="L15" s="50" t="s">
        <v>251</v>
      </c>
      <c r="M15" s="50" t="s">
        <v>251</v>
      </c>
      <c r="N15" s="50" t="s">
        <v>251</v>
      </c>
      <c r="O15" s="50" t="s">
        <v>251</v>
      </c>
      <c r="P15" s="50" t="s">
        <v>251</v>
      </c>
    </row>
    <row r="16" spans="1:16" ht="16.5">
      <c r="A16" s="33" t="s">
        <v>171</v>
      </c>
      <c r="B16" s="38">
        <f>C16</f>
        <v>9.5</v>
      </c>
      <c r="C16" s="32">
        <v>9.5</v>
      </c>
      <c r="D16" s="38">
        <f t="shared" ref="D16:H16" si="16">C16</f>
        <v>9.5</v>
      </c>
      <c r="E16" s="34">
        <f t="shared" si="16"/>
        <v>9.5</v>
      </c>
      <c r="F16" s="35">
        <f t="shared" si="16"/>
        <v>9.5</v>
      </c>
      <c r="G16" s="34">
        <f t="shared" si="16"/>
        <v>9.5</v>
      </c>
      <c r="H16" s="35">
        <f t="shared" si="16"/>
        <v>9.5</v>
      </c>
      <c r="I16" s="264"/>
      <c r="J16" s="50" t="s">
        <v>251</v>
      </c>
      <c r="K16" s="50" t="s">
        <v>251</v>
      </c>
      <c r="L16" s="50" t="s">
        <v>251</v>
      </c>
      <c r="M16" s="50" t="s">
        <v>251</v>
      </c>
      <c r="N16" s="50" t="s">
        <v>251</v>
      </c>
      <c r="O16" s="50" t="s">
        <v>251</v>
      </c>
      <c r="P16" s="50" t="s">
        <v>251</v>
      </c>
    </row>
    <row r="17" spans="1:16" ht="16.5">
      <c r="A17" s="33" t="s">
        <v>172</v>
      </c>
      <c r="B17" s="39">
        <f>C17-0.8</f>
        <v>20.2</v>
      </c>
      <c r="C17" s="40">
        <v>21</v>
      </c>
      <c r="D17" s="39">
        <f>C17+0.8</f>
        <v>21.8</v>
      </c>
      <c r="E17" s="39">
        <f>D17+0.8</f>
        <v>22.6</v>
      </c>
      <c r="F17" s="41">
        <f t="shared" ref="F17:H17" si="17">E17+1.1</f>
        <v>23.700000000000003</v>
      </c>
      <c r="G17" s="41">
        <f t="shared" si="17"/>
        <v>24.800000000000004</v>
      </c>
      <c r="H17" s="41">
        <f t="shared" si="17"/>
        <v>25.900000000000006</v>
      </c>
      <c r="I17" s="264"/>
      <c r="J17" s="50" t="s">
        <v>251</v>
      </c>
      <c r="K17" s="50" t="s">
        <v>251</v>
      </c>
      <c r="L17" s="50" t="s">
        <v>251</v>
      </c>
      <c r="M17" s="50" t="s">
        <v>251</v>
      </c>
      <c r="N17" s="50" t="s">
        <v>251</v>
      </c>
      <c r="O17" s="50" t="s">
        <v>251</v>
      </c>
      <c r="P17" s="50" t="s">
        <v>251</v>
      </c>
    </row>
    <row r="18" spans="1:16" ht="16.5">
      <c r="A18" s="33" t="s">
        <v>173</v>
      </c>
      <c r="B18" s="37">
        <f>C18-0.6</f>
        <v>17.399999999999999</v>
      </c>
      <c r="C18" s="32">
        <v>18</v>
      </c>
      <c r="D18" s="37">
        <f>C18+0.6</f>
        <v>18.600000000000001</v>
      </c>
      <c r="E18" s="34">
        <f>D18+0.6</f>
        <v>19.200000000000003</v>
      </c>
      <c r="F18" s="42">
        <f t="shared" ref="F18:H18" si="18">E18+0.95</f>
        <v>20.150000000000002</v>
      </c>
      <c r="G18" s="35">
        <f t="shared" si="18"/>
        <v>21.1</v>
      </c>
      <c r="H18" s="35">
        <f t="shared" si="18"/>
        <v>22.05</v>
      </c>
      <c r="I18" s="264"/>
      <c r="J18" s="50" t="s">
        <v>251</v>
      </c>
      <c r="K18" s="50" t="s">
        <v>251</v>
      </c>
      <c r="L18" s="50" t="s">
        <v>251</v>
      </c>
      <c r="M18" s="50" t="s">
        <v>251</v>
      </c>
      <c r="N18" s="50" t="s">
        <v>251</v>
      </c>
      <c r="O18" s="50" t="s">
        <v>251</v>
      </c>
      <c r="P18" s="50" t="s">
        <v>251</v>
      </c>
    </row>
    <row r="19" spans="1:16" ht="26.1" customHeight="1">
      <c r="A19" s="33" t="s">
        <v>174</v>
      </c>
      <c r="B19" s="37">
        <f>C19-0.4</f>
        <v>13.6</v>
      </c>
      <c r="C19" s="32">
        <v>14</v>
      </c>
      <c r="D19" s="37">
        <f>C19+0.4</f>
        <v>14.4</v>
      </c>
      <c r="E19" s="34">
        <f>D19+0.4</f>
        <v>14.8</v>
      </c>
      <c r="F19" s="35">
        <f t="shared" ref="F19:H19" si="19">E19+0.6</f>
        <v>15.4</v>
      </c>
      <c r="G19" s="34">
        <f t="shared" si="19"/>
        <v>16</v>
      </c>
      <c r="H19" s="35">
        <f t="shared" si="19"/>
        <v>16.600000000000001</v>
      </c>
      <c r="I19" s="264"/>
      <c r="J19" s="50" t="s">
        <v>251</v>
      </c>
      <c r="K19" s="50" t="s">
        <v>251</v>
      </c>
      <c r="L19" s="50" t="s">
        <v>251</v>
      </c>
      <c r="M19" s="50" t="s">
        <v>251</v>
      </c>
      <c r="N19" s="50" t="s">
        <v>251</v>
      </c>
      <c r="O19" s="50" t="s">
        <v>251</v>
      </c>
      <c r="P19" s="50" t="s">
        <v>251</v>
      </c>
    </row>
    <row r="20" spans="1:16" ht="26.1" customHeight="1">
      <c r="A20" s="33" t="s">
        <v>175</v>
      </c>
      <c r="B20" s="38">
        <f t="shared" ref="B20:B22" si="20">C20-0.5</f>
        <v>8.5</v>
      </c>
      <c r="C20" s="32">
        <v>9</v>
      </c>
      <c r="D20" s="38">
        <f>C20+0.5</f>
        <v>9.5</v>
      </c>
      <c r="E20" s="34">
        <f>D20+0.5</f>
        <v>10</v>
      </c>
      <c r="F20" s="35">
        <f t="shared" ref="F20:H20" si="21">E20+0.7</f>
        <v>10.7</v>
      </c>
      <c r="G20" s="34">
        <f t="shared" si="21"/>
        <v>11.399999999999999</v>
      </c>
      <c r="H20" s="35">
        <f t="shared" si="21"/>
        <v>12.099999999999998</v>
      </c>
      <c r="I20" s="264"/>
      <c r="J20" s="50" t="s">
        <v>251</v>
      </c>
      <c r="K20" s="50" t="s">
        <v>251</v>
      </c>
      <c r="L20" s="50" t="s">
        <v>251</v>
      </c>
      <c r="M20" s="50" t="s">
        <v>251</v>
      </c>
      <c r="N20" s="50" t="s">
        <v>251</v>
      </c>
      <c r="O20" s="50" t="s">
        <v>251</v>
      </c>
      <c r="P20" s="50" t="s">
        <v>251</v>
      </c>
    </row>
    <row r="21" spans="1:16" ht="26.1" customHeight="1">
      <c r="A21" s="33" t="s">
        <v>176</v>
      </c>
      <c r="B21" s="38">
        <f t="shared" si="20"/>
        <v>35.5</v>
      </c>
      <c r="C21" s="32">
        <v>36</v>
      </c>
      <c r="D21" s="38">
        <f t="shared" ref="D21:H21" si="22">C21+0.5</f>
        <v>36.5</v>
      </c>
      <c r="E21" s="34">
        <f t="shared" si="22"/>
        <v>37</v>
      </c>
      <c r="F21" s="35">
        <f t="shared" si="22"/>
        <v>37.5</v>
      </c>
      <c r="G21" s="34">
        <f t="shared" si="22"/>
        <v>38</v>
      </c>
      <c r="H21" s="35">
        <f t="shared" si="22"/>
        <v>38.5</v>
      </c>
      <c r="I21" s="264"/>
      <c r="J21" s="49" t="s">
        <v>163</v>
      </c>
      <c r="K21" s="49" t="s">
        <v>163</v>
      </c>
      <c r="L21" s="50" t="s">
        <v>251</v>
      </c>
      <c r="M21" s="50" t="s">
        <v>251</v>
      </c>
      <c r="N21" s="50" t="s">
        <v>251</v>
      </c>
      <c r="O21" s="50" t="s">
        <v>251</v>
      </c>
      <c r="P21" s="50" t="s">
        <v>251</v>
      </c>
    </row>
    <row r="22" spans="1:16" ht="26.1" customHeight="1">
      <c r="A22" s="33" t="s">
        <v>177</v>
      </c>
      <c r="B22" s="38">
        <f t="shared" si="20"/>
        <v>25.5</v>
      </c>
      <c r="C22" s="32">
        <v>26</v>
      </c>
      <c r="D22" s="38">
        <f>C22+0.5</f>
        <v>26.5</v>
      </c>
      <c r="E22" s="38">
        <f>D22+0.5</f>
        <v>27</v>
      </c>
      <c r="F22" s="38">
        <f>E22+0.75</f>
        <v>27.75</v>
      </c>
      <c r="G22" s="38">
        <f>F22+0.7</f>
        <v>28.45</v>
      </c>
      <c r="H22" s="38">
        <f>G22+0.75</f>
        <v>29.2</v>
      </c>
      <c r="I22" s="264"/>
      <c r="J22" s="49" t="s">
        <v>163</v>
      </c>
      <c r="K22" s="49" t="s">
        <v>163</v>
      </c>
      <c r="L22" s="50" t="s">
        <v>251</v>
      </c>
      <c r="M22" s="50" t="s">
        <v>251</v>
      </c>
      <c r="N22" s="50" t="s">
        <v>251</v>
      </c>
      <c r="O22" s="50" t="s">
        <v>251</v>
      </c>
      <c r="P22" s="50" t="s">
        <v>251</v>
      </c>
    </row>
    <row r="23" spans="1:16" ht="26.1" customHeight="1">
      <c r="A23" s="33" t="s">
        <v>178</v>
      </c>
      <c r="B23" s="38">
        <f>C23</f>
        <v>6.5</v>
      </c>
      <c r="C23" s="43">
        <v>6.5</v>
      </c>
      <c r="D23" s="38">
        <f t="shared" ref="D23:H23" si="23">C23</f>
        <v>6.5</v>
      </c>
      <c r="E23" s="38">
        <f t="shared" si="23"/>
        <v>6.5</v>
      </c>
      <c r="F23" s="38">
        <f t="shared" si="23"/>
        <v>6.5</v>
      </c>
      <c r="G23" s="38">
        <f t="shared" si="23"/>
        <v>6.5</v>
      </c>
      <c r="H23" s="38">
        <f t="shared" si="23"/>
        <v>6.5</v>
      </c>
      <c r="I23" s="264"/>
      <c r="J23" s="49" t="s">
        <v>163</v>
      </c>
      <c r="K23" s="49" t="s">
        <v>163</v>
      </c>
      <c r="L23" s="50" t="s">
        <v>251</v>
      </c>
      <c r="M23" s="50" t="s">
        <v>251</v>
      </c>
      <c r="N23" s="50" t="s">
        <v>251</v>
      </c>
      <c r="O23" s="50" t="s">
        <v>251</v>
      </c>
      <c r="P23" s="50" t="s">
        <v>251</v>
      </c>
    </row>
    <row r="24" spans="1:16" ht="26.1" customHeight="1">
      <c r="A24" s="44" t="s">
        <v>179</v>
      </c>
      <c r="B24" s="38">
        <f>C24-1</f>
        <v>16</v>
      </c>
      <c r="C24" s="32">
        <v>17</v>
      </c>
      <c r="D24" s="38">
        <f t="shared" ref="D24:H24" si="24">C24</f>
        <v>17</v>
      </c>
      <c r="E24" s="38">
        <f>D24+1.5</f>
        <v>18.5</v>
      </c>
      <c r="F24" s="38">
        <f t="shared" si="24"/>
        <v>18.5</v>
      </c>
      <c r="G24" s="38">
        <f>F24+1</f>
        <v>19.5</v>
      </c>
      <c r="H24" s="38">
        <f t="shared" si="24"/>
        <v>19.5</v>
      </c>
      <c r="I24" s="264"/>
      <c r="J24" s="49" t="s">
        <v>163</v>
      </c>
      <c r="K24" s="49" t="s">
        <v>163</v>
      </c>
      <c r="L24" s="50" t="s">
        <v>251</v>
      </c>
      <c r="M24" s="50" t="s">
        <v>251</v>
      </c>
      <c r="N24" s="50" t="s">
        <v>251</v>
      </c>
      <c r="O24" s="50" t="s">
        <v>251</v>
      </c>
      <c r="P24" s="50" t="s">
        <v>251</v>
      </c>
    </row>
    <row r="25" spans="1:16" ht="26.1" customHeight="1">
      <c r="A25" s="33"/>
      <c r="B25" s="45"/>
      <c r="C25" s="45"/>
      <c r="D25" s="46"/>
      <c r="E25" s="46"/>
      <c r="F25" s="46"/>
      <c r="G25" s="46"/>
      <c r="H25" s="46"/>
      <c r="I25" s="51"/>
      <c r="J25" s="51"/>
      <c r="K25" s="51"/>
      <c r="L25" s="51"/>
      <c r="M25" s="51"/>
      <c r="N25" s="51"/>
      <c r="O25" s="51"/>
    </row>
    <row r="26" spans="1:16" ht="26.1" customHeight="1">
      <c r="A26" s="45" t="s">
        <v>180</v>
      </c>
      <c r="B26" s="45"/>
      <c r="C26" s="45"/>
      <c r="D26" s="46"/>
      <c r="E26" s="46"/>
      <c r="F26" s="46"/>
      <c r="G26" s="46"/>
      <c r="H26" s="46"/>
      <c r="I26" s="51"/>
      <c r="J26" s="51"/>
      <c r="K26" s="51"/>
      <c r="L26" s="51"/>
      <c r="M26" s="51"/>
      <c r="N26" s="51"/>
      <c r="O26" s="51"/>
    </row>
    <row r="27" spans="1:16" ht="26.1" customHeight="1">
      <c r="A27" s="46"/>
      <c r="B27" s="46"/>
      <c r="C27" s="46"/>
      <c r="D27" s="46"/>
      <c r="E27" s="46"/>
      <c r="F27" s="46"/>
      <c r="G27" s="46"/>
      <c r="H27" s="46"/>
      <c r="I27" s="51"/>
      <c r="J27" s="52" t="s">
        <v>264</v>
      </c>
      <c r="K27" s="53"/>
      <c r="L27" s="52" t="s">
        <v>182</v>
      </c>
      <c r="M27" s="52"/>
      <c r="N27" s="52" t="s">
        <v>183</v>
      </c>
    </row>
    <row r="28" spans="1:16" ht="26.1" customHeight="1">
      <c r="A28" s="45"/>
      <c r="B28" s="45"/>
      <c r="C28" s="45"/>
      <c r="D28" s="45"/>
      <c r="E28" s="45"/>
      <c r="F28" s="45"/>
      <c r="G28" s="45"/>
      <c r="H28" s="45"/>
    </row>
  </sheetData>
  <mergeCells count="7">
    <mergeCell ref="A1:O1"/>
    <mergeCell ref="B2:C2"/>
    <mergeCell ref="E2:H2"/>
    <mergeCell ref="K2:O2"/>
    <mergeCell ref="B3:H3"/>
    <mergeCell ref="J3:O3"/>
    <mergeCell ref="I2:I24"/>
  </mergeCells>
  <phoneticPr fontId="44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A12" sqref="A12:D12"/>
    </sheetView>
  </sheetViews>
  <sheetFormatPr defaultColWidth="9" defaultRowHeight="14.25"/>
  <cols>
    <col min="1" max="1" width="7" customWidth="1"/>
    <col min="2" max="2" width="12.125" style="26" customWidth="1"/>
    <col min="3" max="3" width="12.875" style="26" customWidth="1"/>
    <col min="4" max="4" width="9.125" style="2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68" t="s">
        <v>265</v>
      </c>
      <c r="B1" s="368"/>
      <c r="C1" s="368"/>
      <c r="D1" s="369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</row>
    <row r="2" spans="1:15" s="1" customFormat="1" ht="16.5">
      <c r="A2" s="382" t="s">
        <v>266</v>
      </c>
      <c r="B2" s="383" t="s">
        <v>267</v>
      </c>
      <c r="C2" s="383" t="s">
        <v>268</v>
      </c>
      <c r="D2" s="385" t="s">
        <v>269</v>
      </c>
      <c r="E2" s="383" t="s">
        <v>270</v>
      </c>
      <c r="F2" s="383" t="s">
        <v>271</v>
      </c>
      <c r="G2" s="383" t="s">
        <v>272</v>
      </c>
      <c r="H2" s="383" t="s">
        <v>273</v>
      </c>
      <c r="I2" s="4" t="s">
        <v>274</v>
      </c>
      <c r="J2" s="4" t="s">
        <v>275</v>
      </c>
      <c r="K2" s="4" t="s">
        <v>276</v>
      </c>
      <c r="L2" s="4" t="s">
        <v>277</v>
      </c>
      <c r="M2" s="4" t="s">
        <v>278</v>
      </c>
      <c r="N2" s="383" t="s">
        <v>279</v>
      </c>
      <c r="O2" s="383" t="s">
        <v>280</v>
      </c>
    </row>
    <row r="3" spans="1:15" s="1" customFormat="1" ht="16.5">
      <c r="A3" s="382"/>
      <c r="B3" s="384"/>
      <c r="C3" s="384"/>
      <c r="D3" s="386"/>
      <c r="E3" s="384"/>
      <c r="F3" s="384"/>
      <c r="G3" s="384"/>
      <c r="H3" s="384"/>
      <c r="I3" s="4" t="s">
        <v>281</v>
      </c>
      <c r="J3" s="4" t="s">
        <v>281</v>
      </c>
      <c r="K3" s="4" t="s">
        <v>281</v>
      </c>
      <c r="L3" s="4" t="s">
        <v>281</v>
      </c>
      <c r="M3" s="4" t="s">
        <v>281</v>
      </c>
      <c r="N3" s="384"/>
      <c r="O3" s="384"/>
    </row>
    <row r="4" spans="1:15" ht="22.5">
      <c r="A4" s="8">
        <v>1</v>
      </c>
      <c r="B4" s="20" t="s">
        <v>282</v>
      </c>
      <c r="C4" s="167" t="s">
        <v>283</v>
      </c>
      <c r="D4" s="168" t="s">
        <v>284</v>
      </c>
      <c r="E4" s="167" t="s">
        <v>285</v>
      </c>
      <c r="F4" s="169" t="s">
        <v>286</v>
      </c>
      <c r="G4" s="9" t="s">
        <v>66</v>
      </c>
      <c r="H4" s="9" t="s">
        <v>66</v>
      </c>
      <c r="I4" s="9">
        <v>3</v>
      </c>
      <c r="J4" s="9">
        <v>2</v>
      </c>
      <c r="K4" s="9">
        <v>3</v>
      </c>
      <c r="L4" s="9">
        <v>4</v>
      </c>
      <c r="M4" s="9">
        <v>1</v>
      </c>
      <c r="N4" s="9">
        <f>SUM(I4:M4)</f>
        <v>13</v>
      </c>
      <c r="O4" s="9" t="s">
        <v>287</v>
      </c>
    </row>
    <row r="5" spans="1:15">
      <c r="A5" s="8"/>
      <c r="B5" s="9"/>
      <c r="C5" s="9"/>
      <c r="D5" s="21"/>
      <c r="E5" s="9"/>
      <c r="F5" s="25"/>
      <c r="G5" s="9"/>
      <c r="H5" s="9"/>
      <c r="I5" s="9"/>
      <c r="J5" s="9"/>
      <c r="K5" s="9"/>
      <c r="L5" s="9"/>
      <c r="M5" s="9"/>
      <c r="N5" s="9"/>
      <c r="O5" s="9"/>
    </row>
    <row r="6" spans="1:15">
      <c r="A6" s="8"/>
      <c r="B6" s="9"/>
      <c r="C6" s="9"/>
      <c r="D6" s="22"/>
      <c r="E6" s="9"/>
      <c r="F6" s="25"/>
      <c r="G6" s="9"/>
      <c r="H6" s="9"/>
      <c r="I6" s="9"/>
      <c r="J6" s="9"/>
      <c r="K6" s="9"/>
      <c r="L6" s="9"/>
      <c r="M6" s="9"/>
      <c r="N6" s="9"/>
      <c r="O6" s="9"/>
    </row>
    <row r="7" spans="1:15">
      <c r="A7" s="8"/>
      <c r="B7" s="9"/>
      <c r="C7" s="9"/>
      <c r="D7" s="22"/>
      <c r="E7" s="9"/>
      <c r="F7" s="25"/>
      <c r="G7" s="9"/>
      <c r="H7" s="9"/>
      <c r="I7" s="9"/>
      <c r="J7" s="9"/>
      <c r="K7" s="9"/>
      <c r="L7" s="9"/>
      <c r="M7" s="9"/>
      <c r="N7" s="9"/>
      <c r="O7" s="9"/>
    </row>
    <row r="8" spans="1:15">
      <c r="A8" s="8"/>
      <c r="B8" s="9"/>
      <c r="C8" s="9"/>
      <c r="D8" s="23"/>
      <c r="E8" s="9"/>
      <c r="F8" s="25"/>
      <c r="G8" s="9"/>
      <c r="H8" s="9"/>
      <c r="I8" s="9"/>
      <c r="J8" s="9"/>
      <c r="K8" s="9"/>
      <c r="L8" s="9"/>
      <c r="M8" s="8"/>
      <c r="N8" s="8"/>
      <c r="O8" s="8"/>
    </row>
    <row r="9" spans="1:15">
      <c r="A9" s="8"/>
      <c r="B9" s="9"/>
      <c r="C9" s="9"/>
      <c r="D9" s="24"/>
      <c r="E9" s="9"/>
      <c r="F9" s="25"/>
      <c r="G9" s="9"/>
      <c r="H9" s="9"/>
      <c r="I9" s="9"/>
      <c r="J9" s="9"/>
      <c r="K9" s="9"/>
      <c r="L9" s="9"/>
      <c r="M9" s="8"/>
      <c r="N9" s="8"/>
      <c r="O9" s="8"/>
    </row>
    <row r="10" spans="1:15">
      <c r="A10" s="8"/>
      <c r="B10" s="9"/>
      <c r="C10" s="9"/>
      <c r="D10" s="6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>
      <c r="A11" s="8"/>
      <c r="B11" s="9"/>
      <c r="C11" s="9"/>
      <c r="D11" s="6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1:15" s="3" customFormat="1" ht="18.75">
      <c r="A12" s="370" t="s">
        <v>288</v>
      </c>
      <c r="B12" s="371"/>
      <c r="C12" s="371"/>
      <c r="D12" s="372"/>
      <c r="E12" s="373"/>
      <c r="F12" s="374"/>
      <c r="G12" s="374"/>
      <c r="H12" s="374"/>
      <c r="I12" s="375"/>
      <c r="J12" s="370" t="s">
        <v>289</v>
      </c>
      <c r="K12" s="376"/>
      <c r="L12" s="376"/>
      <c r="M12" s="377"/>
      <c r="N12" s="11"/>
      <c r="O12" s="12"/>
    </row>
    <row r="13" spans="1:15" ht="16.5">
      <c r="A13" s="378" t="s">
        <v>290</v>
      </c>
      <c r="B13" s="379"/>
      <c r="C13" s="379"/>
      <c r="D13" s="380"/>
      <c r="E13" s="381"/>
      <c r="F13" s="381"/>
      <c r="G13" s="381"/>
      <c r="H13" s="381"/>
      <c r="I13" s="381"/>
      <c r="J13" s="381"/>
      <c r="K13" s="381"/>
      <c r="L13" s="381"/>
      <c r="M13" s="381"/>
      <c r="N13" s="381"/>
      <c r="O13" s="381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4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2022-10-07T09:10:39Z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9A76448B09AA4BF58667FC667EC195F4</vt:lpwstr>
  </property>
</Properties>
</file>