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尾期 (2)" sheetId="14" r:id="rId6"/>
    <sheet name="验货尺寸表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<sst xmlns="http://schemas.openxmlformats.org/spreadsheetml/2006/main" count="1054" uniqueCount="390">
  <si>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</si>
  <si>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</si>
  <si>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</si>
  <si>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</si>
  <si>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</si>
  <si>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</si>
  <si>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</si>
  <si>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</si>
  <si>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</si>
  <si>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</si>
  <si>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</si>
  <si>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</si>
  <si>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</si>
  <si>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</si>
  <si>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</si>
  <si>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</si>
  <si>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</si>
  <si>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</si>
  <si>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</si>
  <si>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</si>
  <si>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</si>
  <si>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</si>
  <si>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</si>
  <si>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</si>
  <si>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</si>
  <si>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</si>
  <si>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</si>
  <si>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</si>
  <si>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</si>
  <si>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</si>
  <si>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</si>
  <si>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</si>
  <si>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</si>
  <si>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</si>
  <si>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</si>
  <si>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</si>
  <si>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</si>
  <si>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</si>
  <si>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</si>
  <si>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</si>
  <si>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</si>
  <si>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</si>
  <si>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</si>
  <si>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</si>
  <si>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</si>
  <si>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</si>
  <si>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</si>
  <si>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</si>
  <si>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</si>
  <si>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</si>
  <si>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</si>
  <si>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</si>
  <si>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</si>
  <si>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</si>
  <si>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</si>
  <si>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</si>
  <si>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</si>
  <si>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</si>
  <si>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</si>
  <si>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</si>
  <si>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</si>
  <si>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</si>
  <si>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</si>
  <si>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TAMMBK91084</t>
  </si>
  <si>
    <t>合同交期</t>
  </si>
  <si>
    <t>产前确认样</t>
  </si>
  <si>
    <t>有</t>
  </si>
  <si>
    <t>无</t>
  </si>
  <si>
    <t>品名</t>
  </si>
  <si>
    <t>男式单板滑雪裤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</si>
  <si>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</si>
  <si>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</si>
  <si>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</si>
  <si>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</si>
  <si>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</si>
  <si>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</si>
  <si>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</si>
  <si>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</si>
  <si>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</si>
  <si>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</si>
  <si>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</si>
  <si>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</si>
  <si>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</si>
  <si>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</si>
  <si>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</si>
  <si>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</si>
  <si>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</si>
  <si>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</si>
  <si>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</si>
  <si>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</si>
  <si>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</si>
  <si>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</si>
  <si>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</si>
  <si>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</si>
  <si>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</si>
  <si>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</si>
  <si>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</si>
  <si>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</si>
  <si>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</si>
  <si>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</si>
  <si>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</si>
  <si>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</si>
  <si>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</si>
  <si>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</si>
  <si>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</si>
  <si>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</si>
  <si>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</si>
  <si>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</si>
  <si>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</si>
  <si>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</si>
  <si>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</si>
  <si>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</si>
  <si>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</si>
  <si>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</si>
  <si>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</si>
  <si>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</si>
  <si>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白色</t>
  </si>
  <si>
    <t>黑色</t>
  </si>
  <si>
    <t>白色/蓝色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</si>
  <si>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</si>
  <si>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</si>
  <si>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</si>
  <si>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</si>
  <si>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</si>
  <si>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</si>
  <si>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1.前中襟拐角起包</t>
  </si>
  <si>
    <t>2.部分套结未打</t>
  </si>
  <si>
    <t>3、插兜兜盖粘胶</t>
  </si>
  <si>
    <t>4、前门襟双面胶起泡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</si>
  <si>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</si>
  <si>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</si>
  <si>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</si>
  <si>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</si>
  <si>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</si>
  <si>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</si>
  <si>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</si>
  <si>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</si>
  <si>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</si>
  <si>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</si>
  <si>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</si>
  <si>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</si>
  <si>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</si>
  <si>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</si>
  <si>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</si>
  <si>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</si>
  <si>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TABBMK91084</t>
  </si>
  <si>
    <t>部位名称</t>
  </si>
  <si>
    <t>指示规格  FINAL SPEC</t>
  </si>
  <si>
    <t>样品规格  SAMPLE SPEC</t>
  </si>
  <si>
    <t>洗前</t>
  </si>
  <si>
    <t>洗后</t>
  </si>
  <si>
    <t>裤外侧长1</t>
  </si>
  <si>
    <t>+0.5</t>
  </si>
  <si>
    <t>内裆长</t>
  </si>
  <si>
    <t>+0.3</t>
  </si>
  <si>
    <t>腰围 平量</t>
  </si>
  <si>
    <t>0</t>
  </si>
  <si>
    <t>腰围 拉量</t>
  </si>
  <si>
    <t>臀围/2</t>
  </si>
  <si>
    <t>腿围/2</t>
  </si>
  <si>
    <t>-0.3</t>
  </si>
  <si>
    <t>-0.4</t>
  </si>
  <si>
    <t>膝围/2</t>
  </si>
  <si>
    <t>脚口/(滑雪裤)</t>
  </si>
  <si>
    <t>前档长(连腰+挡片)</t>
  </si>
  <si>
    <t>后档长(连腰)</t>
  </si>
  <si>
    <t xml:space="preserve">     初期请洗测2-3件，有问题的另加测量数量。</t>
  </si>
  <si>
    <t>验货时间：2022-9-6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</si>
  <si>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</si>
  <si>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</si>
  <si>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</si>
  <si>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</si>
  <si>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</si>
  <si>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</si>
  <si>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</si>
  <si>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</si>
  <si>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</si>
  <si>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</si>
  <si>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</si>
  <si>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</si>
  <si>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</si>
  <si>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</si>
  <si>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</si>
  <si>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</si>
  <si>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</si>
  <si>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</si>
  <si>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</si>
  <si>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</si>
  <si>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</si>
  <si>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</si>
  <si>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采购凭证编号：CGDD22072900012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</si>
  <si>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</si>
  <si>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</si>
  <si>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</si>
  <si>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</si>
  <si>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</si>
  <si>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</si>
  <si>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</si>
  <si>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</si>
  <si>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</si>
  <si>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</si>
  <si>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</si>
  <si>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</si>
  <si>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</si>
  <si>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</si>
  <si>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①成品完成比例（%）：90%</t>
  </si>
  <si>
    <t>白色：63#69#79#87#94#64#</t>
  </si>
  <si>
    <t>黑色：18#1#2#29#36#7#</t>
  </si>
  <si>
    <t>白色/蓝色：58#53#47#44#43#</t>
  </si>
  <si>
    <t>情况说明：</t>
  </si>
  <si>
    <t xml:space="preserve">【问题点描述】  </t>
  </si>
  <si>
    <t>1，有少量脏污线毛</t>
  </si>
  <si>
    <t>2，袋盖拐角有褶皱2件</t>
  </si>
  <si>
    <t>3，门刀下口褶皱2件</t>
  </si>
  <si>
    <t>4，脚口斜绺1件</t>
  </si>
  <si>
    <t>5，压胶死折2件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</si>
  <si>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</si>
  <si>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</si>
  <si>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</si>
  <si>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</si>
  <si>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</si>
  <si>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</si>
  <si>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</si>
  <si>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</si>
  <si>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</si>
  <si>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</si>
  <si>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白色：92#93#96#98#</t>
  </si>
  <si>
    <t>黑色：61#62#64#65#66#</t>
  </si>
  <si>
    <t>白色/蓝色：71#76#80#81#</t>
  </si>
  <si>
    <t>2，白色/蓝色：压胶起泡褶皱9件，脏污点5件，超标工厂自行翻箱修复。</t>
  </si>
  <si>
    <t>3，漏暗线1件</t>
  </si>
  <si>
    <t>工厂自行翻箱修复</t>
  </si>
  <si>
    <t>-0.3-0.5</t>
  </si>
  <si>
    <t>+0.6+0.5</t>
  </si>
  <si>
    <t>-1+0.5</t>
  </si>
  <si>
    <t>+0.40</t>
  </si>
  <si>
    <t>-0.20</t>
  </si>
  <si>
    <t>-0.5-0.5</t>
  </si>
  <si>
    <t>-1-0.6</t>
  </si>
  <si>
    <t>-1-1.2</t>
  </si>
  <si>
    <t>-1.2-1.3</t>
  </si>
  <si>
    <t>-1-1.5</t>
  </si>
  <si>
    <t>+1.2+1</t>
  </si>
  <si>
    <t>+1.5+1</t>
  </si>
  <si>
    <t>+2+1</t>
  </si>
  <si>
    <t>+10</t>
  </si>
  <si>
    <t>+2+1.5</t>
  </si>
  <si>
    <t>+0.3+0.2</t>
  </si>
  <si>
    <t>+0.20</t>
  </si>
  <si>
    <t>0+0.2</t>
  </si>
  <si>
    <t>0-0.2</t>
  </si>
  <si>
    <t>+0.4-0.5</t>
  </si>
  <si>
    <t>+0.5+0.4</t>
  </si>
  <si>
    <t>+0.5+0.5</t>
  </si>
  <si>
    <t>0+0.3</t>
  </si>
  <si>
    <t>-0.2-0.3</t>
  </si>
  <si>
    <t>00</t>
  </si>
  <si>
    <t>+0.4-0.2</t>
  </si>
  <si>
    <t>+0.30</t>
  </si>
  <si>
    <t>-0.7-0.6</t>
  </si>
  <si>
    <t>0-0.3</t>
  </si>
  <si>
    <t>0-0.5</t>
  </si>
  <si>
    <t>+0.8+0.5</t>
  </si>
  <si>
    <t>-0.2-0.2</t>
  </si>
  <si>
    <t>-0.3-0.2</t>
  </si>
  <si>
    <t>-0.7-0.5</t>
  </si>
  <si>
    <t>-0.2+0.3</t>
  </si>
  <si>
    <t>验货时间：2022-9-12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</si>
  <si>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</si>
  <si>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</si>
  <si>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</si>
  <si>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</si>
  <si>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</si>
  <si>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</si>
  <si>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</si>
  <si>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</si>
  <si>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</si>
  <si>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</si>
  <si>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</si>
  <si>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</si>
  <si>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</si>
  <si>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</si>
  <si>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</si>
  <si>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</si>
  <si>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</si>
  <si>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3/2</t>
  </si>
  <si>
    <t>G21FW2710</t>
  </si>
  <si>
    <t>19SS黑色</t>
  </si>
  <si>
    <t>台华</t>
  </si>
  <si>
    <t>YES</t>
  </si>
  <si>
    <t>1/1</t>
  </si>
  <si>
    <t>2/2</t>
  </si>
  <si>
    <t>5/2Z</t>
  </si>
  <si>
    <t>4/3</t>
  </si>
  <si>
    <t>20SS本白色</t>
  </si>
  <si>
    <t>1/5</t>
  </si>
  <si>
    <t>G09FW0440新</t>
  </si>
  <si>
    <t>19SS高级灰</t>
  </si>
  <si>
    <t>G17FW0420</t>
  </si>
  <si>
    <t>制表时间：2022/8/12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</si>
  <si>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</si>
  <si>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</si>
  <si>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</si>
  <si>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</si>
  <si>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</si>
  <si>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</si>
  <si>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</si>
  <si>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</si>
  <si>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</si>
  <si>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</si>
  <si>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3%/3%</t>
  </si>
  <si>
    <t>本白色</t>
  </si>
  <si>
    <t>1/3</t>
  </si>
  <si>
    <t>动力蓝</t>
  </si>
  <si>
    <t>3%/4%</t>
  </si>
  <si>
    <t>活力橙</t>
  </si>
  <si>
    <t>3%/2%</t>
  </si>
  <si>
    <t>制表时间：2022/8/20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</si>
  <si>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</si>
  <si>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</si>
  <si>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</si>
  <si>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</si>
  <si>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</si>
  <si>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</si>
  <si>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</si>
  <si>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</si>
  <si>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</si>
  <si>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</si>
  <si>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</si>
  <si>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</si>
  <si>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牛津布</t>
  </si>
  <si>
    <t>探路者LOGO 210T</t>
  </si>
  <si>
    <t>G14FW1100</t>
  </si>
  <si>
    <t>140超细天鹅绒</t>
  </si>
  <si>
    <t>福建乾丰</t>
  </si>
  <si>
    <t xml:space="preserve"> YK00028</t>
  </si>
  <si>
    <t>前门拉链</t>
  </si>
  <si>
    <t>YKK</t>
  </si>
  <si>
    <t xml:space="preserve"> KE00674</t>
  </si>
  <si>
    <t>侧斗/腿兜/后兜拉链</t>
  </si>
  <si>
    <t>KEE</t>
  </si>
  <si>
    <t>物料6</t>
  </si>
  <si>
    <t>物料7</t>
  </si>
  <si>
    <t>物料8</t>
  </si>
  <si>
    <t>物料9</t>
  </si>
  <si>
    <t>物料10</t>
  </si>
  <si>
    <t>KE00021</t>
  </si>
  <si>
    <t>左右侧缝拉链</t>
  </si>
  <si>
    <t>KE00089</t>
  </si>
  <si>
    <t>脚口拉链</t>
  </si>
  <si>
    <t>SJ00064</t>
  </si>
  <si>
    <t>防滑织带</t>
  </si>
  <si>
    <t>上海锦湾</t>
  </si>
  <si>
    <t>SJ00101</t>
  </si>
  <si>
    <t>双面斜纹松紧带</t>
  </si>
  <si>
    <t>G20SSZM010</t>
  </si>
  <si>
    <t>主唛</t>
  </si>
  <si>
    <t>常美</t>
  </si>
  <si>
    <t>物料11</t>
  </si>
  <si>
    <t>物料12</t>
  </si>
  <si>
    <t>G20SSZM011</t>
  </si>
  <si>
    <t>尺码标</t>
  </si>
  <si>
    <t>制表时间：2022-8-20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</si>
  <si>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</si>
  <si>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</si>
  <si>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</si>
  <si>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</si>
  <si>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</si>
  <si>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</si>
  <si>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</si>
  <si>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</si>
  <si>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</si>
  <si>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</si>
  <si>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</si>
  <si>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</si>
  <si>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</si>
  <si>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</si>
  <si>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</si>
  <si>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</si>
  <si>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左前兜</t>
  </si>
  <si>
    <t>印花胶印</t>
  </si>
  <si>
    <t>左后腿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</si>
  <si>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</si>
  <si>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</si>
  <si>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</si>
  <si>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</si>
  <si>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SJ00101松紧带</t>
  </si>
  <si>
    <t>NO</t>
  </si>
  <si>
    <t>SJ00064防滑织带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</si>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</sst>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yyyy/m/d;@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Tahoma"/>
      <charset val="1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color rgb="FFFF0000"/>
      <name val="仿宋_GB2312"/>
      <charset val="134"/>
    </font>
    <font>
      <sz val="11"/>
      <name val="仿宋_GB2312"/>
      <charset val="134"/>
    </font>
    <font>
      <b/>
      <sz val="11"/>
      <color rgb="FFFF0000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rgb="FFFF0000"/>
      <name val="Arial"/>
      <charset val="0"/>
    </font>
    <font>
      <sz val="11"/>
      <name val="Arial"/>
      <charset val="0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7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13" borderId="77" applyNumberFormat="0" applyFon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0" borderId="78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5" fillId="0" borderId="79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1" fillId="17" borderId="80" applyNumberFormat="0" applyAlignment="0" applyProtection="0">
      <alignment vertical="center"/>
    </xf>
    <xf numFmtId="0" fontId="52" fillId="17" borderId="76" applyNumberFormat="0" applyAlignment="0" applyProtection="0">
      <alignment vertical="center"/>
    </xf>
    <xf numFmtId="0" fontId="53" fillId="18" borderId="81" applyNumberFormat="0" applyAlignment="0" applyProtection="0">
      <alignment vertical="center"/>
    </xf>
    <xf numFmtId="0" fontId="22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54" fillId="0" borderId="82" applyNumberFormat="0" applyFill="0" applyAlignment="0" applyProtection="0">
      <alignment vertical="center"/>
    </xf>
    <xf numFmtId="0" fontId="55" fillId="0" borderId="83" applyNumberFormat="0" applyFill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10" fillId="0" borderId="0">
      <alignment vertical="center"/>
    </xf>
    <xf numFmtId="0" fontId="58" fillId="0" borderId="0">
      <alignment vertical="center"/>
    </xf>
    <xf numFmtId="0" fontId="22" fillId="0" borderId="0">
      <alignment vertical="center"/>
    </xf>
  </cellStyleXfs>
  <cellXfs count="3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5" xfId="0" applyBorder="1"/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2" fillId="3" borderId="0" xfId="52" applyFont="1" applyFill="1"/>
    <xf numFmtId="0" fontId="13" fillId="3" borderId="0" xfId="52" applyFont="1" applyFill="1" applyBorder="1" applyAlignment="1">
      <alignment horizontal="center"/>
    </xf>
    <xf numFmtId="0" fontId="12" fillId="3" borderId="0" xfId="52" applyFont="1" applyFill="1" applyBorder="1" applyAlignment="1">
      <alignment horizontal="center"/>
    </xf>
    <xf numFmtId="0" fontId="13" fillId="3" borderId="9" xfId="51" applyFont="1" applyFill="1" applyBorder="1" applyAlignment="1">
      <alignment horizontal="left" vertical="center"/>
    </xf>
    <xf numFmtId="0" fontId="12" fillId="3" borderId="10" xfId="51" applyFont="1" applyFill="1" applyBorder="1" applyAlignment="1">
      <alignment horizontal="center" vertical="center"/>
    </xf>
    <xf numFmtId="0" fontId="13" fillId="3" borderId="10" xfId="51" applyFont="1" applyFill="1" applyBorder="1" applyAlignment="1">
      <alignment vertical="center"/>
    </xf>
    <xf numFmtId="0" fontId="12" fillId="3" borderId="10" xfId="52" applyFont="1" applyFill="1" applyBorder="1" applyAlignment="1">
      <alignment horizontal="center"/>
    </xf>
    <xf numFmtId="0" fontId="13" fillId="3" borderId="11" xfId="52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/>
    </xf>
    <xf numFmtId="177" fontId="14" fillId="0" borderId="2" xfId="0" applyNumberFormat="1" applyFont="1" applyFill="1" applyBorder="1" applyAlignment="1">
      <alignment horizontal="center"/>
    </xf>
    <xf numFmtId="177" fontId="15" fillId="0" borderId="2" xfId="0" applyNumberFormat="1" applyFont="1" applyFill="1" applyBorder="1" applyAlignment="1">
      <alignment horizont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77" fontId="18" fillId="0" borderId="2" xfId="0" applyNumberFormat="1" applyFont="1" applyFill="1" applyBorder="1" applyAlignment="1">
      <alignment horizontal="center"/>
    </xf>
    <xf numFmtId="177" fontId="19" fillId="0" borderId="2" xfId="0" applyNumberFormat="1" applyFont="1" applyFill="1" applyBorder="1" applyAlignment="1">
      <alignment horizontal="center"/>
    </xf>
    <xf numFmtId="177" fontId="20" fillId="0" borderId="2" xfId="0" applyNumberFormat="1" applyFont="1" applyFill="1" applyBorder="1" applyAlignment="1">
      <alignment horizontal="center"/>
    </xf>
    <xf numFmtId="177" fontId="21" fillId="0" borderId="2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77" fontId="18" fillId="0" borderId="0" xfId="0" applyNumberFormat="1" applyFont="1" applyFill="1" applyAlignment="1">
      <alignment horizontal="center"/>
    </xf>
    <xf numFmtId="177" fontId="19" fillId="0" borderId="0" xfId="0" applyNumberFormat="1" applyFont="1" applyFill="1" applyAlignment="1">
      <alignment horizontal="center"/>
    </xf>
    <xf numFmtId="0" fontId="12" fillId="3" borderId="0" xfId="52" applyFont="1" applyFill="1" applyAlignment="1">
      <alignment horizontal="center"/>
    </xf>
    <xf numFmtId="0" fontId="0" fillId="3" borderId="0" xfId="53" applyFont="1" applyFill="1">
      <alignment vertical="center"/>
    </xf>
    <xf numFmtId="0" fontId="13" fillId="3" borderId="10" xfId="51" applyFont="1" applyFill="1" applyBorder="1" applyAlignment="1">
      <alignment horizontal="left" vertical="center"/>
    </xf>
    <xf numFmtId="0" fontId="12" fillId="3" borderId="12" xfId="51" applyFont="1" applyFill="1" applyBorder="1" applyAlignment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3" fillId="3" borderId="13" xfId="52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49" fontId="13" fillId="4" borderId="0" xfId="53" applyNumberFormat="1" applyFont="1" applyFill="1" applyAlignment="1">
      <alignment horizontal="center" vertical="center"/>
    </xf>
    <xf numFmtId="0" fontId="13" fillId="3" borderId="0" xfId="52" applyFont="1" applyFill="1"/>
    <xf numFmtId="14" fontId="13" fillId="3" borderId="0" xfId="52" applyNumberFormat="1" applyFont="1" applyFill="1"/>
    <xf numFmtId="0" fontId="22" fillId="0" borderId="0" xfId="51" applyFill="1" applyBorder="1" applyAlignment="1">
      <alignment horizontal="left" vertical="center"/>
    </xf>
    <xf numFmtId="0" fontId="22" fillId="0" borderId="0" xfId="51" applyFont="1" applyFill="1" applyAlignment="1">
      <alignment horizontal="left" vertical="center"/>
    </xf>
    <xf numFmtId="0" fontId="22" fillId="0" borderId="0" xfId="51" applyFill="1" applyAlignment="1">
      <alignment horizontal="left" vertical="center"/>
    </xf>
    <xf numFmtId="0" fontId="23" fillId="0" borderId="14" xfId="51" applyFont="1" applyFill="1" applyBorder="1" applyAlignment="1">
      <alignment horizontal="center" vertical="top"/>
    </xf>
    <xf numFmtId="0" fontId="24" fillId="0" borderId="15" xfId="51" applyFont="1" applyFill="1" applyBorder="1" applyAlignment="1">
      <alignment horizontal="left" vertical="center"/>
    </xf>
    <xf numFmtId="0" fontId="16" fillId="0" borderId="16" xfId="51" applyFont="1" applyFill="1" applyBorder="1" applyAlignment="1">
      <alignment horizontal="center" vertical="center"/>
    </xf>
    <xf numFmtId="0" fontId="24" fillId="0" borderId="16" xfId="51" applyFont="1" applyFill="1" applyBorder="1" applyAlignment="1">
      <alignment horizontal="center" vertical="center"/>
    </xf>
    <xf numFmtId="0" fontId="25" fillId="0" borderId="16" xfId="51" applyFont="1" applyFill="1" applyBorder="1" applyAlignment="1">
      <alignment vertical="center"/>
    </xf>
    <xf numFmtId="0" fontId="24" fillId="0" borderId="16" xfId="51" applyFont="1" applyFill="1" applyBorder="1" applyAlignment="1">
      <alignment vertical="center"/>
    </xf>
    <xf numFmtId="0" fontId="25" fillId="0" borderId="16" xfId="51" applyFont="1" applyFill="1" applyBorder="1" applyAlignment="1">
      <alignment horizontal="center" vertical="center"/>
    </xf>
    <xf numFmtId="0" fontId="24" fillId="0" borderId="17" xfId="51" applyFont="1" applyFill="1" applyBorder="1" applyAlignment="1">
      <alignment vertical="center"/>
    </xf>
    <xf numFmtId="0" fontId="16" fillId="0" borderId="18" xfId="5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vertical="center"/>
    </xf>
    <xf numFmtId="178" fontId="25" fillId="0" borderId="18" xfId="51" applyNumberFormat="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horizontal="center" vertical="center"/>
    </xf>
    <xf numFmtId="0" fontId="24" fillId="0" borderId="17" xfId="51" applyFont="1" applyFill="1" applyBorder="1" applyAlignment="1">
      <alignment horizontal="left" vertical="center"/>
    </xf>
    <xf numFmtId="0" fontId="16" fillId="0" borderId="18" xfId="51" applyFont="1" applyFill="1" applyBorder="1" applyAlignment="1">
      <alignment horizontal="right" vertical="center"/>
    </xf>
    <xf numFmtId="0" fontId="24" fillId="0" borderId="18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vertical="center"/>
    </xf>
    <xf numFmtId="0" fontId="16" fillId="0" borderId="20" xfId="51" applyFont="1" applyFill="1" applyBorder="1" applyAlignment="1">
      <alignment horizontal="center" vertical="center"/>
    </xf>
    <xf numFmtId="0" fontId="24" fillId="0" borderId="20" xfId="51" applyFont="1" applyFill="1" applyBorder="1" applyAlignment="1">
      <alignment vertical="center"/>
    </xf>
    <xf numFmtId="0" fontId="25" fillId="0" borderId="20" xfId="51" applyFont="1" applyFill="1" applyBorder="1" applyAlignment="1">
      <alignment vertical="center"/>
    </xf>
    <xf numFmtId="0" fontId="25" fillId="0" borderId="20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5" fillId="0" borderId="0" xfId="51" applyFont="1" applyFill="1" applyBorder="1" applyAlignment="1">
      <alignment vertical="center"/>
    </xf>
    <xf numFmtId="0" fontId="25" fillId="0" borderId="0" xfId="51" applyFont="1" applyFill="1" applyAlignment="1">
      <alignment horizontal="left" vertical="center"/>
    </xf>
    <xf numFmtId="0" fontId="24" fillId="0" borderId="15" xfId="51" applyFont="1" applyFill="1" applyBorder="1" applyAlignment="1">
      <alignment vertical="center"/>
    </xf>
    <xf numFmtId="0" fontId="24" fillId="0" borderId="21" xfId="51" applyFont="1" applyFill="1" applyBorder="1" applyAlignment="1">
      <alignment horizontal="left" vertical="center"/>
    </xf>
    <xf numFmtId="0" fontId="24" fillId="0" borderId="22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vertical="center"/>
    </xf>
    <xf numFmtId="0" fontId="25" fillId="0" borderId="23" xfId="51" applyFont="1" applyFill="1" applyBorder="1" applyAlignment="1">
      <alignment horizontal="center" vertical="center"/>
    </xf>
    <xf numFmtId="0" fontId="25" fillId="0" borderId="24" xfId="51" applyFont="1" applyFill="1" applyBorder="1" applyAlignment="1">
      <alignment horizontal="center" vertical="center"/>
    </xf>
    <xf numFmtId="0" fontId="17" fillId="0" borderId="25" xfId="51" applyFont="1" applyFill="1" applyBorder="1" applyAlignment="1">
      <alignment horizontal="left" vertical="center"/>
    </xf>
    <xf numFmtId="0" fontId="17" fillId="0" borderId="24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4" fillId="0" borderId="16" xfId="51" applyFont="1" applyFill="1" applyBorder="1" applyAlignment="1">
      <alignment horizontal="left" vertical="center"/>
    </xf>
    <xf numFmtId="0" fontId="25" fillId="0" borderId="17" xfId="51" applyFont="1" applyFill="1" applyBorder="1" applyAlignment="1">
      <alignment horizontal="left" vertical="center"/>
    </xf>
    <xf numFmtId="0" fontId="25" fillId="0" borderId="25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17" xfId="51" applyFont="1" applyFill="1" applyBorder="1" applyAlignment="1">
      <alignment horizontal="left" vertical="center" wrapText="1"/>
    </xf>
    <xf numFmtId="0" fontId="25" fillId="0" borderId="18" xfId="51" applyFont="1" applyFill="1" applyBorder="1" applyAlignment="1">
      <alignment horizontal="left" vertical="center" wrapText="1"/>
    </xf>
    <xf numFmtId="0" fontId="24" fillId="0" borderId="19" xfId="51" applyFont="1" applyFill="1" applyBorder="1" applyAlignment="1">
      <alignment horizontal="left" vertical="center"/>
    </xf>
    <xf numFmtId="0" fontId="22" fillId="0" borderId="20" xfId="51" applyFill="1" applyBorder="1" applyAlignment="1">
      <alignment horizontal="center" vertical="center"/>
    </xf>
    <xf numFmtId="0" fontId="24" fillId="0" borderId="26" xfId="51" applyFont="1" applyFill="1" applyBorder="1" applyAlignment="1">
      <alignment horizontal="center" vertical="center"/>
    </xf>
    <xf numFmtId="0" fontId="24" fillId="0" borderId="27" xfId="51" applyFont="1" applyFill="1" applyBorder="1" applyAlignment="1">
      <alignment horizontal="left" vertical="center"/>
    </xf>
    <xf numFmtId="0" fontId="22" fillId="0" borderId="25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6" fillId="0" borderId="25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17" fillId="0" borderId="15" xfId="51" applyFont="1" applyFill="1" applyBorder="1" applyAlignment="1">
      <alignment horizontal="left" vertical="center"/>
    </xf>
    <xf numFmtId="0" fontId="17" fillId="0" borderId="16" xfId="51" applyFont="1" applyFill="1" applyBorder="1" applyAlignment="1">
      <alignment horizontal="left" vertical="center"/>
    </xf>
    <xf numFmtId="0" fontId="24" fillId="0" borderId="23" xfId="51" applyFont="1" applyFill="1" applyBorder="1" applyAlignment="1">
      <alignment horizontal="left" vertical="center"/>
    </xf>
    <xf numFmtId="0" fontId="24" fillId="0" borderId="30" xfId="51" applyFont="1" applyFill="1" applyBorder="1" applyAlignment="1">
      <alignment horizontal="left" vertical="center"/>
    </xf>
    <xf numFmtId="0" fontId="25" fillId="0" borderId="20" xfId="51" applyFont="1" applyFill="1" applyBorder="1" applyAlignment="1">
      <alignment horizontal="center" vertical="center"/>
    </xf>
    <xf numFmtId="178" fontId="25" fillId="0" borderId="20" xfId="51" applyNumberFormat="1" applyFont="1" applyFill="1" applyBorder="1" applyAlignment="1">
      <alignment vertical="center"/>
    </xf>
    <xf numFmtId="0" fontId="24" fillId="0" borderId="20" xfId="51" applyFont="1" applyFill="1" applyBorder="1" applyAlignment="1">
      <alignment horizontal="center" vertical="center"/>
    </xf>
    <xf numFmtId="0" fontId="25" fillId="0" borderId="31" xfId="51" applyFont="1" applyFill="1" applyBorder="1" applyAlignment="1">
      <alignment horizontal="center" vertical="center"/>
    </xf>
    <xf numFmtId="0" fontId="24" fillId="0" borderId="32" xfId="51" applyFont="1" applyFill="1" applyBorder="1" applyAlignment="1">
      <alignment horizontal="center" vertical="center"/>
    </xf>
    <xf numFmtId="0" fontId="25" fillId="0" borderId="32" xfId="51" applyFont="1" applyFill="1" applyBorder="1" applyAlignment="1">
      <alignment horizontal="left" vertical="center"/>
    </xf>
    <xf numFmtId="0" fontId="25" fillId="0" borderId="33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center" vertical="center"/>
    </xf>
    <xf numFmtId="0" fontId="17" fillId="0" borderId="35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 wrapText="1"/>
    </xf>
    <xf numFmtId="0" fontId="22" fillId="0" borderId="33" xfId="51" applyFill="1" applyBorder="1" applyAlignment="1">
      <alignment horizontal="center" vertical="center"/>
    </xf>
    <xf numFmtId="0" fontId="22" fillId="0" borderId="35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17" fillId="0" borderId="31" xfId="51" applyFont="1" applyFill="1" applyBorder="1" applyAlignment="1">
      <alignment horizontal="left" vertical="center"/>
    </xf>
    <xf numFmtId="0" fontId="25" fillId="0" borderId="33" xfId="51" applyFont="1" applyFill="1" applyBorder="1" applyAlignment="1">
      <alignment horizontal="center" vertical="center"/>
    </xf>
    <xf numFmtId="0" fontId="12" fillId="3" borderId="37" xfId="52" applyFont="1" applyFill="1" applyBorder="1" applyAlignment="1"/>
    <xf numFmtId="49" fontId="12" fillId="3" borderId="38" xfId="52" applyNumberFormat="1" applyFont="1" applyFill="1" applyBorder="1" applyAlignment="1">
      <alignment horizontal="center"/>
    </xf>
    <xf numFmtId="49" fontId="12" fillId="3" borderId="38" xfId="52" applyNumberFormat="1" applyFont="1" applyFill="1" applyBorder="1" applyAlignment="1">
      <alignment horizontal="right"/>
    </xf>
    <xf numFmtId="49" fontId="12" fillId="3" borderId="38" xfId="52" applyNumberFormat="1" applyFont="1" applyFill="1" applyBorder="1" applyAlignment="1">
      <alignment horizontal="right" vertical="center"/>
    </xf>
    <xf numFmtId="49" fontId="12" fillId="3" borderId="39" xfId="52" applyNumberFormat="1" applyFont="1" applyFill="1" applyBorder="1" applyAlignment="1">
      <alignment horizontal="center"/>
    </xf>
    <xf numFmtId="0" fontId="12" fillId="3" borderId="40" xfId="52" applyFont="1" applyFill="1" applyBorder="1" applyAlignment="1">
      <alignment horizontal="center"/>
    </xf>
    <xf numFmtId="0" fontId="12" fillId="3" borderId="2" xfId="52" applyFont="1" applyFill="1" applyBorder="1" applyAlignment="1" applyProtection="1">
      <alignment horizontal="center" vertical="center"/>
    </xf>
    <xf numFmtId="0" fontId="12" fillId="3" borderId="7" xfId="52" applyFont="1" applyFill="1" applyBorder="1" applyAlignment="1" applyProtection="1">
      <alignment horizontal="center" vertical="center"/>
    </xf>
    <xf numFmtId="0" fontId="13" fillId="3" borderId="41" xfId="53" applyFont="1" applyFill="1" applyBorder="1" applyAlignment="1">
      <alignment horizontal="center" vertical="center"/>
    </xf>
    <xf numFmtId="49" fontId="27" fillId="3" borderId="2" xfId="0" applyNumberFormat="1" applyFont="1" applyFill="1" applyBorder="1" applyAlignment="1">
      <alignment horizontal="center" vertical="top" wrapText="1"/>
    </xf>
    <xf numFmtId="49" fontId="13" fillId="3" borderId="42" xfId="53" applyNumberFormat="1" applyFont="1" applyFill="1" applyBorder="1" applyAlignment="1">
      <alignment horizontal="center" vertical="center"/>
    </xf>
    <xf numFmtId="49" fontId="12" fillId="3" borderId="43" xfId="53" applyNumberFormat="1" applyFont="1" applyFill="1" applyBorder="1" applyAlignment="1">
      <alignment horizontal="center" vertical="center"/>
    </xf>
    <xf numFmtId="49" fontId="28" fillId="3" borderId="2" xfId="0" applyNumberFormat="1" applyFont="1" applyFill="1" applyBorder="1" applyAlignment="1">
      <alignment horizontal="center" vertical="top" wrapText="1"/>
    </xf>
    <xf numFmtId="49" fontId="12" fillId="3" borderId="44" xfId="53" applyNumberFormat="1" applyFont="1" applyFill="1" applyBorder="1" applyAlignment="1">
      <alignment horizontal="center" vertical="center"/>
    </xf>
    <xf numFmtId="49" fontId="13" fillId="3" borderId="44" xfId="53" applyNumberFormat="1" applyFont="1" applyFill="1" applyBorder="1" applyAlignment="1">
      <alignment horizontal="center" vertical="center"/>
    </xf>
    <xf numFmtId="0" fontId="12" fillId="3" borderId="45" xfId="52" applyFont="1" applyFill="1" applyBorder="1" applyAlignment="1">
      <alignment horizontal="center"/>
    </xf>
    <xf numFmtId="49" fontId="12" fillId="3" borderId="46" xfId="52" applyNumberFormat="1" applyFont="1" applyFill="1" applyBorder="1" applyAlignment="1">
      <alignment horizontal="center"/>
    </xf>
    <xf numFmtId="49" fontId="12" fillId="3" borderId="47" xfId="52" applyNumberFormat="1" applyFont="1" applyFill="1" applyBorder="1" applyAlignment="1">
      <alignment horizontal="center"/>
    </xf>
    <xf numFmtId="49" fontId="12" fillId="3" borderId="47" xfId="53" applyNumberFormat="1" applyFont="1" applyFill="1" applyBorder="1" applyAlignment="1">
      <alignment horizontal="center" vertical="center"/>
    </xf>
    <xf numFmtId="49" fontId="12" fillId="3" borderId="48" xfId="52" applyNumberFormat="1" applyFont="1" applyFill="1" applyBorder="1" applyAlignment="1">
      <alignment horizontal="center"/>
    </xf>
    <xf numFmtId="0" fontId="22" fillId="0" borderId="0" xfId="51" applyFont="1" applyBorder="1" applyAlignment="1">
      <alignment horizontal="left" vertical="center"/>
    </xf>
    <xf numFmtId="0" fontId="22" fillId="0" borderId="0" xfId="51" applyFont="1" applyAlignment="1">
      <alignment horizontal="left" vertical="center"/>
    </xf>
    <xf numFmtId="0" fontId="29" fillId="0" borderId="14" xfId="51" applyFont="1" applyBorder="1" applyAlignment="1">
      <alignment horizontal="center" vertical="top"/>
    </xf>
    <xf numFmtId="0" fontId="26" fillId="0" borderId="49" xfId="51" applyFont="1" applyBorder="1" applyAlignment="1">
      <alignment horizontal="left" vertical="center"/>
    </xf>
    <xf numFmtId="0" fontId="16" fillId="0" borderId="50" xfId="51" applyFont="1" applyBorder="1" applyAlignment="1">
      <alignment horizontal="center" vertical="center"/>
    </xf>
    <xf numFmtId="0" fontId="26" fillId="0" borderId="50" xfId="51" applyFont="1" applyBorder="1" applyAlignment="1">
      <alignment horizontal="center" vertical="center"/>
    </xf>
    <xf numFmtId="0" fontId="17" fillId="0" borderId="50" xfId="51" applyFont="1" applyBorder="1" applyAlignment="1">
      <alignment horizontal="left" vertical="center"/>
    </xf>
    <xf numFmtId="0" fontId="17" fillId="0" borderId="15" xfId="51" applyFont="1" applyBorder="1" applyAlignment="1">
      <alignment horizontal="center" vertical="center"/>
    </xf>
    <xf numFmtId="0" fontId="17" fillId="0" borderId="16" xfId="51" applyFont="1" applyBorder="1" applyAlignment="1">
      <alignment horizontal="center" vertical="center"/>
    </xf>
    <xf numFmtId="0" fontId="17" fillId="0" borderId="31" xfId="51" applyFont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0" fontId="26" fillId="0" borderId="16" xfId="51" applyFont="1" applyBorder="1" applyAlignment="1">
      <alignment horizontal="center" vertical="center"/>
    </xf>
    <xf numFmtId="0" fontId="26" fillId="0" borderId="31" xfId="51" applyFont="1" applyBorder="1" applyAlignment="1">
      <alignment horizontal="center" vertical="center"/>
    </xf>
    <xf numFmtId="0" fontId="17" fillId="0" borderId="17" xfId="51" applyFont="1" applyBorder="1" applyAlignment="1">
      <alignment horizontal="left" vertical="center"/>
    </xf>
    <xf numFmtId="0" fontId="16" fillId="0" borderId="18" xfId="51" applyFont="1" applyBorder="1" applyAlignment="1">
      <alignment horizontal="left" vertical="center"/>
    </xf>
    <xf numFmtId="0" fontId="16" fillId="0" borderId="32" xfId="51" applyFont="1" applyBorder="1" applyAlignment="1">
      <alignment horizontal="left" vertical="center"/>
    </xf>
    <xf numFmtId="0" fontId="17" fillId="0" borderId="18" xfId="51" applyFont="1" applyBorder="1" applyAlignment="1">
      <alignment horizontal="left" vertical="center"/>
    </xf>
    <xf numFmtId="14" fontId="16" fillId="0" borderId="18" xfId="51" applyNumberFormat="1" applyFont="1" applyBorder="1" applyAlignment="1">
      <alignment horizontal="center" vertical="center"/>
    </xf>
    <xf numFmtId="14" fontId="16" fillId="0" borderId="32" xfId="51" applyNumberFormat="1" applyFont="1" applyBorder="1" applyAlignment="1">
      <alignment horizontal="center" vertical="center"/>
    </xf>
    <xf numFmtId="0" fontId="17" fillId="0" borderId="17" xfId="51" applyFont="1" applyBorder="1" applyAlignment="1">
      <alignment vertical="center"/>
    </xf>
    <xf numFmtId="0" fontId="16" fillId="0" borderId="18" xfId="51" applyFont="1" applyBorder="1" applyAlignment="1">
      <alignment vertical="center"/>
    </xf>
    <xf numFmtId="0" fontId="16" fillId="0" borderId="32" xfId="51" applyFont="1" applyBorder="1" applyAlignment="1">
      <alignment vertical="center"/>
    </xf>
    <xf numFmtId="0" fontId="17" fillId="0" borderId="18" xfId="51" applyFont="1" applyBorder="1" applyAlignment="1">
      <alignment vertical="center"/>
    </xf>
    <xf numFmtId="0" fontId="16" fillId="0" borderId="23" xfId="51" applyFont="1" applyBorder="1" applyAlignment="1">
      <alignment horizontal="left" vertical="center"/>
    </xf>
    <xf numFmtId="0" fontId="16" fillId="0" borderId="35" xfId="51" applyFont="1" applyBorder="1" applyAlignment="1">
      <alignment horizontal="left" vertical="center"/>
    </xf>
    <xf numFmtId="0" fontId="22" fillId="0" borderId="18" xfId="51" applyFont="1" applyBorder="1" applyAlignment="1">
      <alignment vertical="center"/>
    </xf>
    <xf numFmtId="0" fontId="30" fillId="0" borderId="19" xfId="51" applyFont="1" applyBorder="1" applyAlignment="1">
      <alignment vertical="center"/>
    </xf>
    <xf numFmtId="0" fontId="31" fillId="0" borderId="20" xfId="10" applyNumberFormat="1" applyFont="1" applyFill="1" applyBorder="1" applyAlignment="1" applyProtection="1">
      <alignment horizontal="center" vertical="center" wrapText="1"/>
    </xf>
    <xf numFmtId="0" fontId="16" fillId="0" borderId="33" xfId="51" applyFont="1" applyBorder="1" applyAlignment="1">
      <alignment horizontal="center" vertical="center" wrapText="1"/>
    </xf>
    <xf numFmtId="0" fontId="17" fillId="0" borderId="19" xfId="51" applyFont="1" applyBorder="1" applyAlignment="1">
      <alignment horizontal="left" vertical="center"/>
    </xf>
    <xf numFmtId="0" fontId="17" fillId="0" borderId="20" xfId="51" applyFont="1" applyBorder="1" applyAlignment="1">
      <alignment horizontal="left" vertical="center"/>
    </xf>
    <xf numFmtId="14" fontId="16" fillId="0" borderId="20" xfId="51" applyNumberFormat="1" applyFont="1" applyBorder="1" applyAlignment="1">
      <alignment horizontal="center" vertical="center"/>
    </xf>
    <xf numFmtId="14" fontId="16" fillId="0" borderId="33" xfId="51" applyNumberFormat="1" applyFont="1" applyBorder="1" applyAlignment="1">
      <alignment horizontal="center" vertical="center"/>
    </xf>
    <xf numFmtId="0" fontId="17" fillId="0" borderId="51" xfId="51" applyFont="1" applyBorder="1" applyAlignment="1">
      <alignment horizontal="left" vertical="center"/>
    </xf>
    <xf numFmtId="0" fontId="17" fillId="0" borderId="26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17" fillId="0" borderId="54" xfId="51" applyFont="1" applyBorder="1" applyAlignment="1">
      <alignment vertical="center"/>
    </xf>
    <xf numFmtId="0" fontId="22" fillId="0" borderId="55" xfId="51" applyFont="1" applyBorder="1" applyAlignment="1">
      <alignment horizontal="left" vertical="center"/>
    </xf>
    <xf numFmtId="0" fontId="16" fillId="0" borderId="55" xfId="51" applyFont="1" applyBorder="1" applyAlignment="1">
      <alignment horizontal="left" vertical="center"/>
    </xf>
    <xf numFmtId="0" fontId="22" fillId="0" borderId="55" xfId="51" applyFont="1" applyBorder="1" applyAlignment="1">
      <alignment vertical="center"/>
    </xf>
    <xf numFmtId="0" fontId="17" fillId="0" borderId="55" xfId="51" applyFont="1" applyBorder="1" applyAlignment="1">
      <alignment vertical="center"/>
    </xf>
    <xf numFmtId="0" fontId="22" fillId="0" borderId="18" xfId="51" applyFont="1" applyBorder="1" applyAlignment="1">
      <alignment horizontal="left" vertical="center"/>
    </xf>
    <xf numFmtId="0" fontId="17" fillId="0" borderId="54" xfId="51" applyFont="1" applyBorder="1" applyAlignment="1">
      <alignment horizontal="center" vertical="center"/>
    </xf>
    <xf numFmtId="0" fontId="16" fillId="0" borderId="55" xfId="51" applyFont="1" applyBorder="1" applyAlignment="1">
      <alignment horizontal="center" vertical="center"/>
    </xf>
    <xf numFmtId="0" fontId="17" fillId="0" borderId="55" xfId="51" applyFont="1" applyBorder="1" applyAlignment="1">
      <alignment horizontal="center" vertical="center"/>
    </xf>
    <xf numFmtId="0" fontId="22" fillId="0" borderId="55" xfId="51" applyFont="1" applyBorder="1" applyAlignment="1">
      <alignment horizontal="center" vertical="center"/>
    </xf>
    <xf numFmtId="0" fontId="17" fillId="0" borderId="17" xfId="51" applyFont="1" applyBorder="1" applyAlignment="1">
      <alignment horizontal="center" vertical="center"/>
    </xf>
    <xf numFmtId="0" fontId="16" fillId="0" borderId="18" xfId="51" applyFont="1" applyBorder="1" applyAlignment="1">
      <alignment horizontal="center" vertical="center"/>
    </xf>
    <xf numFmtId="0" fontId="17" fillId="0" borderId="18" xfId="51" applyFont="1" applyBorder="1" applyAlignment="1">
      <alignment horizontal="center" vertical="center"/>
    </xf>
    <xf numFmtId="0" fontId="22" fillId="0" borderId="18" xfId="51" applyFont="1" applyBorder="1" applyAlignment="1">
      <alignment horizontal="center" vertical="center"/>
    </xf>
    <xf numFmtId="0" fontId="17" fillId="0" borderId="28" xfId="51" applyFont="1" applyBorder="1" applyAlignment="1">
      <alignment horizontal="left" vertical="center" wrapText="1"/>
    </xf>
    <xf numFmtId="0" fontId="17" fillId="0" borderId="29" xfId="51" applyFont="1" applyBorder="1" applyAlignment="1">
      <alignment horizontal="left" vertical="center" wrapText="1"/>
    </xf>
    <xf numFmtId="0" fontId="17" fillId="0" borderId="54" xfId="51" applyFont="1" applyBorder="1" applyAlignment="1">
      <alignment horizontal="left" vertical="center"/>
    </xf>
    <xf numFmtId="0" fontId="17" fillId="0" borderId="55" xfId="51" applyFont="1" applyBorder="1" applyAlignment="1">
      <alignment horizontal="left" vertical="center"/>
    </xf>
    <xf numFmtId="0" fontId="32" fillId="0" borderId="56" xfId="51" applyFont="1" applyBorder="1" applyAlignment="1">
      <alignment horizontal="left" vertical="center" wrapText="1"/>
    </xf>
    <xf numFmtId="0" fontId="16" fillId="0" borderId="17" xfId="51" applyFont="1" applyBorder="1" applyAlignment="1">
      <alignment horizontal="left" vertical="center"/>
    </xf>
    <xf numFmtId="9" fontId="16" fillId="0" borderId="18" xfId="51" applyNumberFormat="1" applyFont="1" applyBorder="1" applyAlignment="1">
      <alignment horizontal="center" vertical="center"/>
    </xf>
    <xf numFmtId="0" fontId="26" fillId="0" borderId="52" xfId="0" applyFont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9" fontId="16" fillId="0" borderId="27" xfId="51" applyNumberFormat="1" applyFont="1" applyBorder="1" applyAlignment="1">
      <alignment horizontal="left" vertical="center"/>
    </xf>
    <xf numFmtId="9" fontId="16" fillId="0" borderId="22" xfId="51" applyNumberFormat="1" applyFont="1" applyBorder="1" applyAlignment="1">
      <alignment horizontal="left" vertical="center"/>
    </xf>
    <xf numFmtId="9" fontId="16" fillId="0" borderId="28" xfId="51" applyNumberFormat="1" applyFont="1" applyBorder="1" applyAlignment="1">
      <alignment horizontal="left" vertical="center"/>
    </xf>
    <xf numFmtId="9" fontId="16" fillId="0" borderId="29" xfId="51" applyNumberFormat="1" applyFont="1" applyBorder="1" applyAlignment="1">
      <alignment horizontal="left" vertical="center"/>
    </xf>
    <xf numFmtId="0" fontId="24" fillId="0" borderId="54" xfId="51" applyFont="1" applyFill="1" applyBorder="1" applyAlignment="1">
      <alignment horizontal="left" vertical="center"/>
    </xf>
    <xf numFmtId="0" fontId="24" fillId="0" borderId="55" xfId="51" applyFont="1" applyFill="1" applyBorder="1" applyAlignment="1">
      <alignment horizontal="left" vertical="center"/>
    </xf>
    <xf numFmtId="0" fontId="24" fillId="0" borderId="57" xfId="51" applyFont="1" applyFill="1" applyBorder="1" applyAlignment="1">
      <alignment horizontal="left" vertical="center"/>
    </xf>
    <xf numFmtId="0" fontId="24" fillId="0" borderId="29" xfId="51" applyFont="1" applyFill="1" applyBorder="1" applyAlignment="1">
      <alignment horizontal="left" vertical="center"/>
    </xf>
    <xf numFmtId="0" fontId="26" fillId="0" borderId="26" xfId="51" applyFont="1" applyFill="1" applyBorder="1" applyAlignment="1">
      <alignment horizontal="left" vertical="center"/>
    </xf>
    <xf numFmtId="0" fontId="16" fillId="0" borderId="58" xfId="51" applyFont="1" applyFill="1" applyBorder="1" applyAlignment="1">
      <alignment horizontal="left" vertical="center"/>
    </xf>
    <xf numFmtId="0" fontId="16" fillId="0" borderId="59" xfId="51" applyFont="1" applyFill="1" applyBorder="1" applyAlignment="1">
      <alignment horizontal="left" vertical="center"/>
    </xf>
    <xf numFmtId="0" fontId="16" fillId="0" borderId="25" xfId="51" applyFont="1" applyFill="1" applyBorder="1" applyAlignment="1">
      <alignment horizontal="left" vertical="center"/>
    </xf>
    <xf numFmtId="0" fontId="16" fillId="0" borderId="24" xfId="51" applyFont="1" applyFill="1" applyBorder="1" applyAlignment="1">
      <alignment horizontal="left" vertical="center"/>
    </xf>
    <xf numFmtId="0" fontId="17" fillId="0" borderId="28" xfId="51" applyFont="1" applyFill="1" applyBorder="1" applyAlignment="1">
      <alignment horizontal="left" vertical="center"/>
    </xf>
    <xf numFmtId="0" fontId="17" fillId="0" borderId="29" xfId="51" applyFont="1" applyFill="1" applyBorder="1" applyAlignment="1">
      <alignment horizontal="left" vertical="center"/>
    </xf>
    <xf numFmtId="0" fontId="26" fillId="0" borderId="49" xfId="51" applyFont="1" applyBorder="1" applyAlignment="1">
      <alignment vertical="center"/>
    </xf>
    <xf numFmtId="0" fontId="33" fillId="0" borderId="53" xfId="51" applyFont="1" applyBorder="1" applyAlignment="1">
      <alignment horizontal="center" vertical="center"/>
    </xf>
    <xf numFmtId="0" fontId="26" fillId="0" borderId="50" xfId="51" applyFont="1" applyBorder="1" applyAlignment="1">
      <alignment vertical="center"/>
    </xf>
    <xf numFmtId="0" fontId="16" fillId="0" borderId="60" xfId="51" applyFont="1" applyBorder="1" applyAlignment="1">
      <alignment vertical="center"/>
    </xf>
    <xf numFmtId="0" fontId="26" fillId="0" borderId="60" xfId="51" applyFont="1" applyBorder="1" applyAlignment="1">
      <alignment vertical="center"/>
    </xf>
    <xf numFmtId="58" fontId="22" fillId="0" borderId="50" xfId="51" applyNumberFormat="1" applyFont="1" applyBorder="1" applyAlignment="1">
      <alignment vertical="center"/>
    </xf>
    <xf numFmtId="0" fontId="26" fillId="0" borderId="26" xfId="51" applyFont="1" applyBorder="1" applyAlignment="1">
      <alignment horizontal="center" vertical="center"/>
    </xf>
    <xf numFmtId="0" fontId="16" fillId="0" borderId="51" xfId="51" applyFont="1" applyFill="1" applyBorder="1" applyAlignment="1">
      <alignment horizontal="left" vertical="center"/>
    </xf>
    <xf numFmtId="0" fontId="16" fillId="0" borderId="26" xfId="51" applyFont="1" applyFill="1" applyBorder="1" applyAlignment="1">
      <alignment horizontal="left" vertical="center"/>
    </xf>
    <xf numFmtId="0" fontId="22" fillId="0" borderId="60" xfId="51" applyFont="1" applyBorder="1" applyAlignment="1">
      <alignment vertical="center"/>
    </xf>
    <xf numFmtId="0" fontId="22" fillId="0" borderId="50" xfId="51" applyFont="1" applyBorder="1" applyAlignment="1">
      <alignment horizontal="center" vertical="center"/>
    </xf>
    <xf numFmtId="0" fontId="22" fillId="0" borderId="61" xfId="51" applyFont="1" applyBorder="1" applyAlignment="1">
      <alignment horizontal="center" vertical="center"/>
    </xf>
    <xf numFmtId="0" fontId="16" fillId="0" borderId="20" xfId="51" applyFont="1" applyBorder="1" applyAlignment="1">
      <alignment horizontal="left" vertical="center"/>
    </xf>
    <xf numFmtId="0" fontId="16" fillId="0" borderId="33" xfId="51" applyFont="1" applyBorder="1" applyAlignment="1">
      <alignment horizontal="left" vertical="center"/>
    </xf>
    <xf numFmtId="0" fontId="17" fillId="0" borderId="62" xfId="51" applyFont="1" applyBorder="1" applyAlignment="1">
      <alignment horizontal="left" vertical="center"/>
    </xf>
    <xf numFmtId="0" fontId="26" fillId="0" borderId="63" xfId="51" applyFont="1" applyBorder="1" applyAlignment="1">
      <alignment horizontal="left" vertical="center"/>
    </xf>
    <xf numFmtId="0" fontId="16" fillId="0" borderId="64" xfId="51" applyFont="1" applyBorder="1" applyAlignment="1">
      <alignment horizontal="left" vertical="center"/>
    </xf>
    <xf numFmtId="0" fontId="17" fillId="0" borderId="33" xfId="51" applyFont="1" applyBorder="1" applyAlignment="1">
      <alignment horizontal="left" vertical="center"/>
    </xf>
    <xf numFmtId="0" fontId="17" fillId="0" borderId="0" xfId="51" applyFont="1" applyBorder="1" applyAlignment="1">
      <alignment vertical="center"/>
    </xf>
    <xf numFmtId="0" fontId="17" fillId="0" borderId="36" xfId="51" applyFont="1" applyBorder="1" applyAlignment="1">
      <alignment horizontal="left" vertical="center" wrapText="1"/>
    </xf>
    <xf numFmtId="0" fontId="17" fillId="0" borderId="64" xfId="51" applyFont="1" applyBorder="1" applyAlignment="1">
      <alignment horizontal="left" vertical="center"/>
    </xf>
    <xf numFmtId="0" fontId="24" fillId="0" borderId="32" xfId="51" applyFont="1" applyBorder="1" applyAlignment="1">
      <alignment horizontal="left" vertical="center"/>
    </xf>
    <xf numFmtId="0" fontId="34" fillId="0" borderId="32" xfId="51" applyFont="1" applyBorder="1" applyAlignment="1">
      <alignment horizontal="left" vertical="center" wrapText="1"/>
    </xf>
    <xf numFmtId="0" fontId="34" fillId="0" borderId="32" xfId="51" applyFont="1" applyBorder="1" applyAlignment="1">
      <alignment horizontal="left" vertical="center"/>
    </xf>
    <xf numFmtId="0" fontId="25" fillId="0" borderId="32" xfId="51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9" fontId="16" fillId="0" borderId="34" xfId="51" applyNumberFormat="1" applyFont="1" applyBorder="1" applyAlignment="1">
      <alignment horizontal="left" vertical="center"/>
    </xf>
    <xf numFmtId="9" fontId="16" fillId="0" borderId="36" xfId="51" applyNumberFormat="1" applyFont="1" applyBorder="1" applyAlignment="1">
      <alignment horizontal="left" vertical="center"/>
    </xf>
    <xf numFmtId="0" fontId="24" fillId="0" borderId="64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16" fillId="0" borderId="65" xfId="51" applyFont="1" applyFill="1" applyBorder="1" applyAlignment="1">
      <alignment horizontal="left" vertical="center"/>
    </xf>
    <xf numFmtId="0" fontId="16" fillId="0" borderId="35" xfId="51" applyFont="1" applyFill="1" applyBorder="1" applyAlignment="1">
      <alignment horizontal="left" vertical="center"/>
    </xf>
    <xf numFmtId="0" fontId="17" fillId="0" borderId="36" xfId="51" applyFont="1" applyFill="1" applyBorder="1" applyAlignment="1">
      <alignment horizontal="left" vertical="center"/>
    </xf>
    <xf numFmtId="0" fontId="26" fillId="0" borderId="66" xfId="51" applyFont="1" applyBorder="1" applyAlignment="1">
      <alignment horizontal="center" vertical="center"/>
    </xf>
    <xf numFmtId="0" fontId="16" fillId="0" borderId="60" xfId="51" applyFont="1" applyBorder="1" applyAlignment="1">
      <alignment horizontal="center" vertical="center"/>
    </xf>
    <xf numFmtId="0" fontId="16" fillId="0" borderId="62" xfId="51" applyFont="1" applyBorder="1" applyAlignment="1">
      <alignment horizontal="center" vertical="center"/>
    </xf>
    <xf numFmtId="0" fontId="16" fillId="0" borderId="62" xfId="51" applyFont="1" applyFill="1" applyBorder="1" applyAlignment="1">
      <alignment horizontal="left" vertical="center"/>
    </xf>
    <xf numFmtId="0" fontId="35" fillId="0" borderId="67" xfId="0" applyFont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6" fillId="0" borderId="69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69" xfId="0" applyBorder="1"/>
    <xf numFmtId="0" fontId="0" fillId="5" borderId="2" xfId="0" applyFill="1" applyBorder="1"/>
    <xf numFmtId="0" fontId="0" fillId="0" borderId="70" xfId="0" applyBorder="1"/>
    <xf numFmtId="0" fontId="0" fillId="0" borderId="71" xfId="0" applyBorder="1"/>
    <xf numFmtId="0" fontId="0" fillId="5" borderId="71" xfId="0" applyFill="1" applyBorder="1"/>
    <xf numFmtId="0" fontId="0" fillId="6" borderId="0" xfId="0" applyFill="1"/>
    <xf numFmtId="0" fontId="35" fillId="0" borderId="72" xfId="0" applyFont="1" applyBorder="1" applyAlignment="1">
      <alignment horizontal="center" vertical="center" wrapText="1"/>
    </xf>
    <xf numFmtId="0" fontId="36" fillId="0" borderId="73" xfId="0" applyFont="1" applyBorder="1" applyAlignment="1">
      <alignment horizontal="center" vertical="center"/>
    </xf>
    <xf numFmtId="0" fontId="36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10" fillId="0" borderId="2" xfId="0" applyFont="1" applyBorder="1" applyAlignment="1" quotePrefix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8" xfId="54"/>
    <cellStyle name="常规 2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4330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43305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20789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14439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2600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4582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2473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44551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68730"/>
              <a:ext cx="393700" cy="2089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668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7061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101600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9470"/>
              <a:ext cx="393700" cy="1346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100330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26770"/>
              <a:ext cx="393700" cy="146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706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68730"/>
              <a:ext cx="39370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66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4265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6119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4138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6119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4138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4138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57556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719645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719645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179070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179070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179070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179070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179070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10665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510665"/>
              <a:ext cx="411480" cy="316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6217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2267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1967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3047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3047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3047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7527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7527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243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7527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84670" y="1142365"/>
              <a:ext cx="393700" cy="2235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2437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2437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84770" y="1142365"/>
              <a:ext cx="393700" cy="2235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04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01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01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81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04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04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501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501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81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04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434975</xdr:colOff>
      <xdr:row>20</xdr:row>
      <xdr:rowOff>180975</xdr:rowOff>
    </xdr:from>
    <xdr:to>
      <xdr:col>5</xdr:col>
      <xdr:colOff>292100</xdr:colOff>
      <xdr:row>41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" y="5184775"/>
          <a:ext cx="4010025" cy="411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346710</xdr:colOff>
      <xdr:row>21</xdr:row>
      <xdr:rowOff>59055</xdr:rowOff>
    </xdr:from>
    <xdr:to>
      <xdr:col>10</xdr:col>
      <xdr:colOff>155575</xdr:colOff>
      <xdr:row>40</xdr:row>
      <xdr:rowOff>156210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99610" y="5260975"/>
          <a:ext cx="4283710" cy="3861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13" sqref="B13"/>
    </sheetView>
  </sheetViews>
  <sheetFormatPr defaultColWidth="11" defaultRowHeight="15.6" outlineLevelCol="1"/>
  <cols>
    <col min="1" max="1" width="5.5" customWidth="1"/>
    <col min="2" max="2" width="96.3333333333333" style="326" customWidth="1"/>
    <col min="3" max="3" width="10.1666666666667" customWidth="1"/>
  </cols>
  <sheetData>
    <row r="1" ht="21" customHeight="1" spans="1:2">
      <c r="A1" s="327"/>
      <c r="B1" s="328" t="s">
        <v>0</v>
      </c>
    </row>
    <row r="2" spans="1:2">
      <c r="A2" s="9">
        <v>1</v>
      </c>
      <c r="B2" s="329" t="s">
        <v>1</v>
      </c>
    </row>
    <row r="3" spans="1:2">
      <c r="A3" s="9">
        <v>2</v>
      </c>
      <c r="B3" s="329" t="s">
        <v>2</v>
      </c>
    </row>
    <row r="4" spans="1:2">
      <c r="A4" s="9">
        <v>3</v>
      </c>
      <c r="B4" s="329" t="s">
        <v>3</v>
      </c>
    </row>
    <row r="5" spans="1:2">
      <c r="A5" s="9">
        <v>4</v>
      </c>
      <c r="B5" s="329" t="s">
        <v>4</v>
      </c>
    </row>
    <row r="6" spans="1:2">
      <c r="A6" s="9">
        <v>5</v>
      </c>
      <c r="B6" s="329" t="s">
        <v>5</v>
      </c>
    </row>
    <row r="7" spans="1:2">
      <c r="A7" s="9">
        <v>6</v>
      </c>
      <c r="B7" s="329" t="s">
        <v>6</v>
      </c>
    </row>
    <row r="8" s="325" customFormat="1" ht="15" customHeight="1" spans="1:2">
      <c r="A8" s="330">
        <v>7</v>
      </c>
      <c r="B8" s="331" t="s">
        <v>7</v>
      </c>
    </row>
    <row r="9" ht="19" customHeight="1" spans="1:2">
      <c r="A9" s="327"/>
      <c r="B9" s="332" t="s">
        <v>8</v>
      </c>
    </row>
    <row r="10" ht="16" customHeight="1" spans="1:2">
      <c r="A10" s="9">
        <v>1</v>
      </c>
      <c r="B10" s="333" t="s">
        <v>9</v>
      </c>
    </row>
    <row r="11" spans="1:2">
      <c r="A11" s="9">
        <v>2</v>
      </c>
      <c r="B11" s="329" t="s">
        <v>10</v>
      </c>
    </row>
    <row r="12" spans="1:2">
      <c r="A12" s="9">
        <v>3</v>
      </c>
      <c r="B12" s="331" t="s">
        <v>11</v>
      </c>
    </row>
    <row r="13" spans="1:2">
      <c r="A13" s="9">
        <v>4</v>
      </c>
      <c r="B13" s="329" t="s">
        <v>12</v>
      </c>
    </row>
    <row r="14" spans="1:2">
      <c r="A14" s="9">
        <v>5</v>
      </c>
      <c r="B14" s="329" t="s">
        <v>13</v>
      </c>
    </row>
    <row r="15" spans="1:2">
      <c r="A15" s="9">
        <v>6</v>
      </c>
      <c r="B15" s="329" t="s">
        <v>14</v>
      </c>
    </row>
    <row r="16" spans="1:2">
      <c r="A16" s="9">
        <v>7</v>
      </c>
      <c r="B16" s="329" t="s">
        <v>15</v>
      </c>
    </row>
    <row r="17" spans="1:2">
      <c r="A17" s="9">
        <v>8</v>
      </c>
      <c r="B17" s="329" t="s">
        <v>16</v>
      </c>
    </row>
    <row r="18" spans="1:2">
      <c r="A18" s="9">
        <v>9</v>
      </c>
      <c r="B18" s="329" t="s">
        <v>17</v>
      </c>
    </row>
    <row r="19" spans="1:2">
      <c r="A19" s="9"/>
      <c r="B19" s="329"/>
    </row>
    <row r="20" ht="20.4" spans="1:2">
      <c r="A20" s="327"/>
      <c r="B20" s="328" t="s">
        <v>18</v>
      </c>
    </row>
    <row r="21" spans="1:2">
      <c r="A21" s="9">
        <v>1</v>
      </c>
      <c r="B21" s="334" t="s">
        <v>19</v>
      </c>
    </row>
    <row r="22" spans="1:2">
      <c r="A22" s="9">
        <v>2</v>
      </c>
      <c r="B22" s="329" t="s">
        <v>20</v>
      </c>
    </row>
    <row r="23" spans="1:2">
      <c r="A23" s="9">
        <v>3</v>
      </c>
      <c r="B23" s="329" t="s">
        <v>21</v>
      </c>
    </row>
    <row r="24" spans="1:2">
      <c r="A24" s="9">
        <v>4</v>
      </c>
      <c r="B24" s="329" t="s">
        <v>22</v>
      </c>
    </row>
    <row r="25" spans="1:2">
      <c r="A25" s="9">
        <v>5</v>
      </c>
      <c r="B25" s="329" t="s">
        <v>23</v>
      </c>
    </row>
    <row r="26" spans="1:2">
      <c r="A26" s="9">
        <v>6</v>
      </c>
      <c r="B26" s="329" t="s">
        <v>24</v>
      </c>
    </row>
    <row r="27" customFormat="1" spans="1:2">
      <c r="A27" s="9">
        <v>7</v>
      </c>
      <c r="B27" s="329" t="s">
        <v>25</v>
      </c>
    </row>
    <row r="28" spans="1:2">
      <c r="A28" s="9"/>
      <c r="B28" s="329"/>
    </row>
    <row r="29" ht="20.4" spans="1:2">
      <c r="A29" s="327"/>
      <c r="B29" s="328" t="s">
        <v>26</v>
      </c>
    </row>
    <row r="30" spans="1:2">
      <c r="A30" s="9">
        <v>1</v>
      </c>
      <c r="B30" s="334" t="s">
        <v>27</v>
      </c>
    </row>
    <row r="31" spans="1:2">
      <c r="A31" s="9">
        <v>2</v>
      </c>
      <c r="B31" s="329" t="s">
        <v>28</v>
      </c>
    </row>
    <row r="32" spans="1:2">
      <c r="A32" s="9">
        <v>3</v>
      </c>
      <c r="B32" s="329" t="s">
        <v>29</v>
      </c>
    </row>
    <row r="33" ht="31.2" spans="1:2">
      <c r="A33" s="9">
        <v>4</v>
      </c>
      <c r="B33" s="329" t="s">
        <v>30</v>
      </c>
    </row>
    <row r="34" spans="1:2">
      <c r="A34" s="9">
        <v>5</v>
      </c>
      <c r="B34" s="329" t="s">
        <v>31</v>
      </c>
    </row>
    <row r="35" spans="1:2">
      <c r="A35" s="9">
        <v>6</v>
      </c>
      <c r="B35" s="329" t="s">
        <v>32</v>
      </c>
    </row>
    <row r="36" customFormat="1" spans="1:2">
      <c r="A36" s="9">
        <v>7</v>
      </c>
      <c r="B36" s="329" t="s">
        <v>33</v>
      </c>
    </row>
    <row r="37" spans="1:2">
      <c r="A37" s="9"/>
      <c r="B37" s="329"/>
    </row>
    <row r="39" spans="1:2">
      <c r="A39" s="335" t="s">
        <v>34</v>
      </c>
      <c r="B39" s="33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view="pageBreakPreview" zoomScale="110" zoomScaleNormal="100" topLeftCell="E14" workbookViewId="0">
      <selection activeCell="L33" sqref="L33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475" customWidth="1"/>
    <col min="8" max="8" width="13.6333333333333" customWidth="1"/>
    <col min="9" max="9" width="6.33333333333333" customWidth="1"/>
    <col min="10" max="10" width="12.95" customWidth="1"/>
    <col min="11" max="11" width="10.7916666666667" customWidth="1"/>
    <col min="12" max="14" width="8.16666666666667" customWidth="1"/>
    <col min="15" max="15" width="6.625" customWidth="1"/>
    <col min="16" max="16" width="8.16666666666667" customWidth="1"/>
    <col min="17" max="17" width="16" customWidth="1"/>
    <col min="18" max="18" width="8.16666666666667" customWidth="1"/>
    <col min="19" max="19" width="11.5833333333333" customWidth="1"/>
    <col min="2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321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32" t="s">
        <v>322</v>
      </c>
      <c r="H2" s="33"/>
      <c r="I2" s="40"/>
      <c r="J2" s="32" t="s">
        <v>323</v>
      </c>
      <c r="K2" s="33"/>
      <c r="L2" s="40"/>
      <c r="M2" s="32" t="s">
        <v>324</v>
      </c>
      <c r="N2" s="33"/>
      <c r="O2" s="40"/>
      <c r="P2" s="32" t="s">
        <v>325</v>
      </c>
      <c r="Q2" s="33"/>
      <c r="R2" s="40"/>
      <c r="S2" s="33" t="s">
        <v>326</v>
      </c>
      <c r="T2" s="33"/>
      <c r="U2" s="40"/>
      <c r="V2" s="27" t="s">
        <v>327</v>
      </c>
      <c r="W2" s="27" t="s">
        <v>283</v>
      </c>
    </row>
    <row r="3" s="1" customFormat="1" spans="1:23">
      <c r="A3" s="7"/>
      <c r="B3" s="34"/>
      <c r="C3" s="34"/>
      <c r="D3" s="34"/>
      <c r="E3" s="34"/>
      <c r="F3" s="34"/>
      <c r="G3" s="4" t="s">
        <v>328</v>
      </c>
      <c r="H3" s="4" t="s">
        <v>68</v>
      </c>
      <c r="I3" s="4" t="s">
        <v>274</v>
      </c>
      <c r="J3" s="4" t="s">
        <v>328</v>
      </c>
      <c r="K3" s="4" t="s">
        <v>68</v>
      </c>
      <c r="L3" s="4" t="s">
        <v>274</v>
      </c>
      <c r="M3" s="4" t="s">
        <v>328</v>
      </c>
      <c r="N3" s="4" t="s">
        <v>68</v>
      </c>
      <c r="O3" s="4" t="s">
        <v>274</v>
      </c>
      <c r="P3" s="4" t="s">
        <v>328</v>
      </c>
      <c r="Q3" s="4" t="s">
        <v>68</v>
      </c>
      <c r="R3" s="4" t="s">
        <v>274</v>
      </c>
      <c r="S3" s="4" t="s">
        <v>328</v>
      </c>
      <c r="T3" s="4" t="s">
        <v>68</v>
      </c>
      <c r="U3" s="4" t="s">
        <v>274</v>
      </c>
      <c r="V3" s="42"/>
      <c r="W3" s="42"/>
    </row>
    <row r="4" ht="36" spans="1:23">
      <c r="A4" s="35" t="s">
        <v>329</v>
      </c>
      <c r="B4" s="35" t="s">
        <v>288</v>
      </c>
      <c r="C4" s="35" t="s">
        <v>290</v>
      </c>
      <c r="D4" s="35" t="s">
        <v>286</v>
      </c>
      <c r="E4" s="35" t="s">
        <v>117</v>
      </c>
      <c r="F4" s="35" t="s">
        <v>63</v>
      </c>
      <c r="G4" s="36" t="s">
        <v>298</v>
      </c>
      <c r="H4" s="36" t="s">
        <v>330</v>
      </c>
      <c r="I4" s="36" t="s">
        <v>288</v>
      </c>
      <c r="J4" s="36" t="s">
        <v>296</v>
      </c>
      <c r="K4" s="36" t="s">
        <v>331</v>
      </c>
      <c r="L4" s="36" t="s">
        <v>288</v>
      </c>
      <c r="M4" s="36" t="s">
        <v>332</v>
      </c>
      <c r="N4" s="36" t="s">
        <v>333</v>
      </c>
      <c r="O4" s="36" t="s">
        <v>334</v>
      </c>
      <c r="P4" s="36" t="s">
        <v>335</v>
      </c>
      <c r="Q4" s="36" t="s">
        <v>336</v>
      </c>
      <c r="R4" s="36" t="s">
        <v>337</v>
      </c>
      <c r="S4" s="36" t="s">
        <v>338</v>
      </c>
      <c r="T4" s="36" t="s">
        <v>339</v>
      </c>
      <c r="U4" s="36" t="s">
        <v>340</v>
      </c>
      <c r="V4" s="10" t="s">
        <v>94</v>
      </c>
      <c r="W4" s="10" t="s">
        <v>289</v>
      </c>
    </row>
    <row r="5" spans="1:23">
      <c r="A5" s="37"/>
      <c r="B5" s="37"/>
      <c r="C5" s="37"/>
      <c r="D5" s="37"/>
      <c r="E5" s="37"/>
      <c r="F5" s="37"/>
      <c r="G5" s="32" t="s">
        <v>341</v>
      </c>
      <c r="H5" s="33"/>
      <c r="I5" s="40"/>
      <c r="J5" s="32" t="s">
        <v>342</v>
      </c>
      <c r="K5" s="33"/>
      <c r="L5" s="40"/>
      <c r="M5" s="32" t="s">
        <v>343</v>
      </c>
      <c r="N5" s="33"/>
      <c r="O5" s="40"/>
      <c r="P5" s="32" t="s">
        <v>344</v>
      </c>
      <c r="Q5" s="33"/>
      <c r="R5" s="40"/>
      <c r="S5" s="33" t="s">
        <v>345</v>
      </c>
      <c r="T5" s="33"/>
      <c r="U5" s="40"/>
      <c r="V5" s="10"/>
      <c r="W5" s="10"/>
    </row>
    <row r="6" spans="1:23">
      <c r="A6" s="37"/>
      <c r="B6" s="37"/>
      <c r="C6" s="37"/>
      <c r="D6" s="37"/>
      <c r="E6" s="37"/>
      <c r="F6" s="37"/>
      <c r="G6" s="4" t="s">
        <v>328</v>
      </c>
      <c r="H6" s="4" t="s">
        <v>68</v>
      </c>
      <c r="I6" s="4" t="s">
        <v>274</v>
      </c>
      <c r="J6" s="4" t="s">
        <v>328</v>
      </c>
      <c r="K6" s="4" t="s">
        <v>68</v>
      </c>
      <c r="L6" s="4" t="s">
        <v>274</v>
      </c>
      <c r="M6" s="4" t="s">
        <v>328</v>
      </c>
      <c r="N6" s="4" t="s">
        <v>68</v>
      </c>
      <c r="O6" s="4" t="s">
        <v>274</v>
      </c>
      <c r="P6" s="4" t="s">
        <v>328</v>
      </c>
      <c r="Q6" s="4" t="s">
        <v>68</v>
      </c>
      <c r="R6" s="4" t="s">
        <v>274</v>
      </c>
      <c r="S6" s="4" t="s">
        <v>328</v>
      </c>
      <c r="T6" s="4" t="s">
        <v>68</v>
      </c>
      <c r="U6" s="4" t="s">
        <v>274</v>
      </c>
      <c r="V6" s="10"/>
      <c r="W6" s="10"/>
    </row>
    <row r="7" s="31" customFormat="1" ht="28.8" spans="1:23">
      <c r="A7" s="37"/>
      <c r="B7" s="37"/>
      <c r="C7" s="37"/>
      <c r="D7" s="37"/>
      <c r="E7" s="37"/>
      <c r="F7" s="37"/>
      <c r="G7" s="38" t="s">
        <v>346</v>
      </c>
      <c r="H7" s="38" t="s">
        <v>347</v>
      </c>
      <c r="I7" s="38" t="s">
        <v>340</v>
      </c>
      <c r="J7" s="38" t="s">
        <v>348</v>
      </c>
      <c r="K7" s="38" t="s">
        <v>349</v>
      </c>
      <c r="L7" s="38" t="s">
        <v>340</v>
      </c>
      <c r="M7" s="337" t="s">
        <v>350</v>
      </c>
      <c r="N7" s="38" t="s">
        <v>351</v>
      </c>
      <c r="O7" s="38" t="s">
        <v>352</v>
      </c>
      <c r="P7" s="38" t="s">
        <v>353</v>
      </c>
      <c r="Q7" s="38" t="s">
        <v>354</v>
      </c>
      <c r="R7" s="38" t="s">
        <v>352</v>
      </c>
      <c r="S7" s="38" t="s">
        <v>355</v>
      </c>
      <c r="T7" s="38" t="s">
        <v>356</v>
      </c>
      <c r="U7" s="38" t="s">
        <v>357</v>
      </c>
      <c r="V7" s="10" t="s">
        <v>94</v>
      </c>
      <c r="W7" s="10" t="s">
        <v>289</v>
      </c>
    </row>
    <row r="8" spans="1:23">
      <c r="A8" s="37"/>
      <c r="B8" s="37"/>
      <c r="C8" s="37"/>
      <c r="D8" s="37"/>
      <c r="E8" s="37"/>
      <c r="F8" s="37"/>
      <c r="G8" s="32" t="s">
        <v>358</v>
      </c>
      <c r="H8" s="33"/>
      <c r="I8" s="40"/>
      <c r="J8" s="32" t="s">
        <v>359</v>
      </c>
      <c r="K8" s="33"/>
      <c r="L8" s="40"/>
      <c r="M8" s="32" t="s">
        <v>343</v>
      </c>
      <c r="N8" s="33"/>
      <c r="O8" s="40"/>
      <c r="P8" s="32" t="s">
        <v>344</v>
      </c>
      <c r="Q8" s="33"/>
      <c r="R8" s="40"/>
      <c r="S8" s="33" t="s">
        <v>345</v>
      </c>
      <c r="T8" s="33"/>
      <c r="U8" s="40"/>
      <c r="V8" s="10"/>
      <c r="W8" s="10"/>
    </row>
    <row r="9" spans="1:23">
      <c r="A9" s="37"/>
      <c r="B9" s="37"/>
      <c r="C9" s="37"/>
      <c r="D9" s="37"/>
      <c r="E9" s="37"/>
      <c r="F9" s="37"/>
      <c r="G9" s="4" t="s">
        <v>328</v>
      </c>
      <c r="H9" s="4" t="s">
        <v>68</v>
      </c>
      <c r="I9" s="4" t="s">
        <v>274</v>
      </c>
      <c r="J9" s="4" t="s">
        <v>328</v>
      </c>
      <c r="K9" s="4" t="s">
        <v>68</v>
      </c>
      <c r="L9" s="4" t="s">
        <v>274</v>
      </c>
      <c r="M9" s="4" t="s">
        <v>328</v>
      </c>
      <c r="N9" s="4" t="s">
        <v>68</v>
      </c>
      <c r="O9" s="4" t="s">
        <v>274</v>
      </c>
      <c r="P9" s="4" t="s">
        <v>328</v>
      </c>
      <c r="Q9" s="4" t="s">
        <v>68</v>
      </c>
      <c r="R9" s="4" t="s">
        <v>274</v>
      </c>
      <c r="S9" s="4" t="s">
        <v>328</v>
      </c>
      <c r="T9" s="4" t="s">
        <v>68</v>
      </c>
      <c r="U9" s="4" t="s">
        <v>274</v>
      </c>
      <c r="V9" s="10"/>
      <c r="W9" s="10"/>
    </row>
    <row r="10" spans="1:23">
      <c r="A10" s="37"/>
      <c r="B10" s="37"/>
      <c r="C10" s="37"/>
      <c r="D10" s="37"/>
      <c r="E10" s="37"/>
      <c r="F10" s="37"/>
      <c r="G10" s="38" t="s">
        <v>360</v>
      </c>
      <c r="H10" s="38" t="s">
        <v>361</v>
      </c>
      <c r="I10" s="38" t="s">
        <v>357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10" t="s">
        <v>94</v>
      </c>
      <c r="W10" s="10" t="s">
        <v>289</v>
      </c>
    </row>
    <row r="11" spans="1:23">
      <c r="A11" s="37" t="s">
        <v>329</v>
      </c>
      <c r="B11" s="39" t="s">
        <v>288</v>
      </c>
      <c r="C11" s="39" t="s">
        <v>293</v>
      </c>
      <c r="D11" s="39" t="s">
        <v>286</v>
      </c>
      <c r="E11" s="39" t="s">
        <v>118</v>
      </c>
      <c r="F11" s="39" t="s">
        <v>63</v>
      </c>
      <c r="G11" s="32" t="s">
        <v>322</v>
      </c>
      <c r="H11" s="33"/>
      <c r="I11" s="40"/>
      <c r="J11" s="32" t="s">
        <v>323</v>
      </c>
      <c r="K11" s="33"/>
      <c r="L11" s="40"/>
      <c r="M11" s="32" t="s">
        <v>324</v>
      </c>
      <c r="N11" s="33"/>
      <c r="O11" s="40"/>
      <c r="P11" s="32" t="s">
        <v>325</v>
      </c>
      <c r="Q11" s="33"/>
      <c r="R11" s="40"/>
      <c r="S11" s="33" t="s">
        <v>326</v>
      </c>
      <c r="T11" s="33"/>
      <c r="U11" s="40"/>
      <c r="V11" s="27" t="s">
        <v>327</v>
      </c>
      <c r="W11" s="27" t="s">
        <v>283</v>
      </c>
    </row>
    <row r="12" spans="1:23">
      <c r="A12" s="37"/>
      <c r="B12" s="39"/>
      <c r="C12" s="39"/>
      <c r="D12" s="39"/>
      <c r="E12" s="39"/>
      <c r="F12" s="39"/>
      <c r="G12" s="4" t="s">
        <v>328</v>
      </c>
      <c r="H12" s="4" t="s">
        <v>68</v>
      </c>
      <c r="I12" s="4" t="s">
        <v>274</v>
      </c>
      <c r="J12" s="4" t="s">
        <v>328</v>
      </c>
      <c r="K12" s="4" t="s">
        <v>68</v>
      </c>
      <c r="L12" s="4" t="s">
        <v>274</v>
      </c>
      <c r="M12" s="4" t="s">
        <v>328</v>
      </c>
      <c r="N12" s="4" t="s">
        <v>68</v>
      </c>
      <c r="O12" s="4" t="s">
        <v>274</v>
      </c>
      <c r="P12" s="4" t="s">
        <v>328</v>
      </c>
      <c r="Q12" s="4" t="s">
        <v>68</v>
      </c>
      <c r="R12" s="4" t="s">
        <v>274</v>
      </c>
      <c r="S12" s="4" t="s">
        <v>328</v>
      </c>
      <c r="T12" s="4" t="s">
        <v>68</v>
      </c>
      <c r="U12" s="4" t="s">
        <v>274</v>
      </c>
      <c r="V12" s="42"/>
      <c r="W12" s="42"/>
    </row>
    <row r="13" ht="36" spans="1:23">
      <c r="A13" s="37"/>
      <c r="B13" s="39"/>
      <c r="C13" s="39"/>
      <c r="D13" s="39"/>
      <c r="E13" s="39"/>
      <c r="F13" s="39"/>
      <c r="G13" s="36" t="s">
        <v>298</v>
      </c>
      <c r="H13" s="36" t="s">
        <v>330</v>
      </c>
      <c r="I13" s="36" t="s">
        <v>288</v>
      </c>
      <c r="J13" s="36" t="s">
        <v>296</v>
      </c>
      <c r="K13" s="36" t="s">
        <v>331</v>
      </c>
      <c r="L13" s="36" t="s">
        <v>288</v>
      </c>
      <c r="M13" s="36" t="s">
        <v>332</v>
      </c>
      <c r="N13" s="36" t="s">
        <v>333</v>
      </c>
      <c r="O13" s="36" t="s">
        <v>334</v>
      </c>
      <c r="P13" s="36" t="s">
        <v>335</v>
      </c>
      <c r="Q13" s="36" t="s">
        <v>336</v>
      </c>
      <c r="R13" s="36" t="s">
        <v>337</v>
      </c>
      <c r="S13" s="36" t="s">
        <v>338</v>
      </c>
      <c r="T13" s="36" t="s">
        <v>339</v>
      </c>
      <c r="U13" s="36" t="s">
        <v>340</v>
      </c>
      <c r="V13" s="10" t="s">
        <v>94</v>
      </c>
      <c r="W13" s="10" t="s">
        <v>289</v>
      </c>
    </row>
    <row r="14" spans="1:23">
      <c r="A14" s="37"/>
      <c r="B14" s="39"/>
      <c r="C14" s="39"/>
      <c r="D14" s="39"/>
      <c r="E14" s="39"/>
      <c r="F14" s="39"/>
      <c r="G14" s="32" t="s">
        <v>341</v>
      </c>
      <c r="H14" s="33"/>
      <c r="I14" s="40"/>
      <c r="J14" s="32" t="s">
        <v>342</v>
      </c>
      <c r="K14" s="33"/>
      <c r="L14" s="40"/>
      <c r="M14" s="32" t="s">
        <v>343</v>
      </c>
      <c r="N14" s="33"/>
      <c r="O14" s="40"/>
      <c r="P14" s="32" t="s">
        <v>344</v>
      </c>
      <c r="Q14" s="33"/>
      <c r="R14" s="40"/>
      <c r="S14" s="33" t="s">
        <v>345</v>
      </c>
      <c r="T14" s="33"/>
      <c r="U14" s="40"/>
      <c r="V14" s="10"/>
      <c r="W14" s="10"/>
    </row>
    <row r="15" spans="1:23">
      <c r="A15" s="37"/>
      <c r="B15" s="39"/>
      <c r="C15" s="39"/>
      <c r="D15" s="39"/>
      <c r="E15" s="39"/>
      <c r="F15" s="39"/>
      <c r="G15" s="4" t="s">
        <v>328</v>
      </c>
      <c r="H15" s="4" t="s">
        <v>68</v>
      </c>
      <c r="I15" s="4" t="s">
        <v>274</v>
      </c>
      <c r="J15" s="4" t="s">
        <v>328</v>
      </c>
      <c r="K15" s="4" t="s">
        <v>68</v>
      </c>
      <c r="L15" s="4" t="s">
        <v>274</v>
      </c>
      <c r="M15" s="4" t="s">
        <v>328</v>
      </c>
      <c r="N15" s="4" t="s">
        <v>68</v>
      </c>
      <c r="O15" s="4" t="s">
        <v>274</v>
      </c>
      <c r="P15" s="4" t="s">
        <v>328</v>
      </c>
      <c r="Q15" s="4" t="s">
        <v>68</v>
      </c>
      <c r="R15" s="4" t="s">
        <v>274</v>
      </c>
      <c r="S15" s="4" t="s">
        <v>328</v>
      </c>
      <c r="T15" s="4" t="s">
        <v>68</v>
      </c>
      <c r="U15" s="4" t="s">
        <v>274</v>
      </c>
      <c r="V15" s="10"/>
      <c r="W15" s="10"/>
    </row>
    <row r="16" ht="28.8" spans="1:23">
      <c r="A16" s="37"/>
      <c r="B16" s="39"/>
      <c r="C16" s="39"/>
      <c r="D16" s="39"/>
      <c r="E16" s="39"/>
      <c r="F16" s="39"/>
      <c r="G16" s="38" t="s">
        <v>346</v>
      </c>
      <c r="H16" s="38" t="s">
        <v>347</v>
      </c>
      <c r="I16" s="38" t="s">
        <v>340</v>
      </c>
      <c r="J16" s="38" t="s">
        <v>348</v>
      </c>
      <c r="K16" s="38" t="s">
        <v>349</v>
      </c>
      <c r="L16" s="38" t="s">
        <v>340</v>
      </c>
      <c r="M16" s="337" t="s">
        <v>350</v>
      </c>
      <c r="N16" s="38" t="s">
        <v>351</v>
      </c>
      <c r="O16" s="38" t="s">
        <v>352</v>
      </c>
      <c r="P16" s="38" t="s">
        <v>353</v>
      </c>
      <c r="Q16" s="38" t="s">
        <v>354</v>
      </c>
      <c r="R16" s="38" t="s">
        <v>352</v>
      </c>
      <c r="S16" s="38" t="s">
        <v>355</v>
      </c>
      <c r="T16" s="38" t="s">
        <v>356</v>
      </c>
      <c r="U16" s="38" t="s">
        <v>357</v>
      </c>
      <c r="V16" s="10" t="s">
        <v>94</v>
      </c>
      <c r="W16" s="10" t="s">
        <v>289</v>
      </c>
    </row>
    <row r="17" spans="1:23">
      <c r="A17" s="37"/>
      <c r="B17" s="39"/>
      <c r="C17" s="39"/>
      <c r="D17" s="39"/>
      <c r="E17" s="39"/>
      <c r="F17" s="39"/>
      <c r="G17" s="32" t="s">
        <v>358</v>
      </c>
      <c r="H17" s="33"/>
      <c r="I17" s="40"/>
      <c r="J17" s="32" t="s">
        <v>359</v>
      </c>
      <c r="K17" s="33"/>
      <c r="L17" s="40"/>
      <c r="M17" s="32" t="s">
        <v>343</v>
      </c>
      <c r="N17" s="33"/>
      <c r="O17" s="40"/>
      <c r="P17" s="32" t="s">
        <v>344</v>
      </c>
      <c r="Q17" s="33"/>
      <c r="R17" s="40"/>
      <c r="S17" s="33" t="s">
        <v>345</v>
      </c>
      <c r="T17" s="33"/>
      <c r="U17" s="40"/>
      <c r="V17" s="10"/>
      <c r="W17" s="10"/>
    </row>
    <row r="18" spans="1:23">
      <c r="A18" s="37"/>
      <c r="B18" s="39"/>
      <c r="C18" s="39"/>
      <c r="D18" s="39"/>
      <c r="E18" s="39"/>
      <c r="F18" s="39"/>
      <c r="G18" s="4" t="s">
        <v>328</v>
      </c>
      <c r="H18" s="4" t="s">
        <v>68</v>
      </c>
      <c r="I18" s="4" t="s">
        <v>274</v>
      </c>
      <c r="J18" s="4" t="s">
        <v>328</v>
      </c>
      <c r="K18" s="4" t="s">
        <v>68</v>
      </c>
      <c r="L18" s="4" t="s">
        <v>274</v>
      </c>
      <c r="M18" s="4" t="s">
        <v>328</v>
      </c>
      <c r="N18" s="4" t="s">
        <v>68</v>
      </c>
      <c r="O18" s="4" t="s">
        <v>274</v>
      </c>
      <c r="P18" s="4" t="s">
        <v>328</v>
      </c>
      <c r="Q18" s="4" t="s">
        <v>68</v>
      </c>
      <c r="R18" s="4" t="s">
        <v>274</v>
      </c>
      <c r="S18" s="4" t="s">
        <v>328</v>
      </c>
      <c r="T18" s="4" t="s">
        <v>68</v>
      </c>
      <c r="U18" s="4" t="s">
        <v>274</v>
      </c>
      <c r="V18" s="10"/>
      <c r="W18" s="10"/>
    </row>
    <row r="19" spans="1:23">
      <c r="A19" s="37"/>
      <c r="B19" s="39"/>
      <c r="C19" s="39"/>
      <c r="D19" s="39"/>
      <c r="E19" s="39"/>
      <c r="F19" s="39"/>
      <c r="G19" s="38" t="s">
        <v>360</v>
      </c>
      <c r="H19" s="38" t="s">
        <v>361</v>
      </c>
      <c r="I19" s="38" t="s">
        <v>357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10" t="s">
        <v>94</v>
      </c>
      <c r="W19" s="10" t="s">
        <v>289</v>
      </c>
    </row>
    <row r="20" s="2" customFormat="1" ht="17.4" spans="1:23">
      <c r="A20" s="14" t="s">
        <v>362</v>
      </c>
      <c r="B20" s="15"/>
      <c r="C20" s="15"/>
      <c r="D20" s="15"/>
      <c r="E20" s="16"/>
      <c r="F20" s="17"/>
      <c r="G20" s="25"/>
      <c r="H20" s="30"/>
      <c r="I20" s="30"/>
      <c r="J20" s="14" t="s">
        <v>318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6"/>
      <c r="V20" s="15"/>
      <c r="W20" s="22"/>
    </row>
    <row r="21" spans="1:23">
      <c r="A21" s="18" t="s">
        <v>363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</sheetData>
  <mergeCells count="5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0:E20"/>
    <mergeCell ref="F20:G20"/>
    <mergeCell ref="J20:U20"/>
    <mergeCell ref="A21:W21"/>
    <mergeCell ref="A2:A3"/>
    <mergeCell ref="A4:A10"/>
    <mergeCell ref="A11:A19"/>
    <mergeCell ref="B2:B3"/>
    <mergeCell ref="B4:B10"/>
    <mergeCell ref="B11:B19"/>
    <mergeCell ref="C2:C3"/>
    <mergeCell ref="C4:C10"/>
    <mergeCell ref="C11:C19"/>
    <mergeCell ref="D2:D3"/>
    <mergeCell ref="D4:D10"/>
    <mergeCell ref="D11:D19"/>
    <mergeCell ref="E2:E3"/>
    <mergeCell ref="E4:E10"/>
    <mergeCell ref="E11:E19"/>
    <mergeCell ref="F2:F3"/>
    <mergeCell ref="F4:F10"/>
    <mergeCell ref="F11:F19"/>
    <mergeCell ref="V2:V3"/>
    <mergeCell ref="V11:V12"/>
    <mergeCell ref="W2:W3"/>
    <mergeCell ref="W11:W12"/>
  </mergeCells>
  <dataValidations count="1">
    <dataValidation type="list" allowBlank="1" showInputMessage="1" showErrorMessage="1" sqref="W1 W7 W8 W9 W10 W16 W17 W18 W19 W4:W6 W13:W15 W20:W1048576">
      <formula1>"YES,NO"</formula1>
    </dataValidation>
  </dataValidations>
  <pageMargins left="0.751388888888889" right="0.751388888888889" top="1" bottom="1" header="0.5" footer="0.5"/>
  <pageSetup paperSize="9" scale="53" fitToHeight="0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D1" workbookViewId="0">
      <selection activeCell="G14" sqref="G14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6" t="s">
        <v>365</v>
      </c>
      <c r="B2" s="27" t="s">
        <v>270</v>
      </c>
      <c r="C2" s="27" t="s">
        <v>271</v>
      </c>
      <c r="D2" s="27" t="s">
        <v>272</v>
      </c>
      <c r="E2" s="27" t="s">
        <v>273</v>
      </c>
      <c r="F2" s="27" t="s">
        <v>274</v>
      </c>
      <c r="G2" s="26" t="s">
        <v>366</v>
      </c>
      <c r="H2" s="26" t="s">
        <v>367</v>
      </c>
      <c r="I2" s="26" t="s">
        <v>368</v>
      </c>
      <c r="J2" s="26" t="s">
        <v>367</v>
      </c>
      <c r="K2" s="26" t="s">
        <v>369</v>
      </c>
      <c r="L2" s="26" t="s">
        <v>367</v>
      </c>
      <c r="M2" s="27" t="s">
        <v>327</v>
      </c>
      <c r="N2" s="27" t="s">
        <v>283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8" t="s">
        <v>365</v>
      </c>
      <c r="B4" s="29" t="s">
        <v>370</v>
      </c>
      <c r="C4" s="29" t="s">
        <v>328</v>
      </c>
      <c r="D4" s="29" t="s">
        <v>272</v>
      </c>
      <c r="E4" s="27" t="s">
        <v>273</v>
      </c>
      <c r="F4" s="27" t="s">
        <v>274</v>
      </c>
      <c r="G4" s="26" t="s">
        <v>366</v>
      </c>
      <c r="H4" s="26" t="s">
        <v>367</v>
      </c>
      <c r="I4" s="26" t="s">
        <v>368</v>
      </c>
      <c r="J4" s="26" t="s">
        <v>367</v>
      </c>
      <c r="K4" s="26" t="s">
        <v>369</v>
      </c>
      <c r="L4" s="26" t="s">
        <v>367</v>
      </c>
      <c r="M4" s="27" t="s">
        <v>327</v>
      </c>
      <c r="N4" s="27" t="s">
        <v>283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4" t="s">
        <v>371</v>
      </c>
      <c r="B11" s="15"/>
      <c r="C11" s="15"/>
      <c r="D11" s="16"/>
      <c r="E11" s="17"/>
      <c r="F11" s="30"/>
      <c r="G11" s="25"/>
      <c r="H11" s="30"/>
      <c r="I11" s="14" t="s">
        <v>300</v>
      </c>
      <c r="J11" s="15"/>
      <c r="K11" s="15"/>
      <c r="L11" s="15"/>
      <c r="M11" s="15"/>
      <c r="N11" s="22"/>
    </row>
    <row r="12" spans="1:14">
      <c r="A12" s="18" t="s">
        <v>372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125" zoomScaleNormal="125" workbookViewId="0">
      <selection activeCell="H8" sqref="H8:J8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373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321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374</v>
      </c>
      <c r="H2" s="4" t="s">
        <v>375</v>
      </c>
      <c r="I2" s="4" t="s">
        <v>376</v>
      </c>
      <c r="J2" s="4" t="s">
        <v>377</v>
      </c>
      <c r="K2" s="5" t="s">
        <v>327</v>
      </c>
      <c r="L2" s="5" t="s">
        <v>283</v>
      </c>
    </row>
    <row r="3" spans="1:11">
      <c r="A3" s="9" t="s">
        <v>378</v>
      </c>
      <c r="B3" s="9" t="s">
        <v>288</v>
      </c>
      <c r="C3" s="23" t="s">
        <v>291</v>
      </c>
      <c r="D3" s="24" t="s">
        <v>286</v>
      </c>
      <c r="E3" s="24" t="s">
        <v>287</v>
      </c>
      <c r="F3" s="10" t="s">
        <v>145</v>
      </c>
      <c r="G3" s="10" t="s">
        <v>379</v>
      </c>
      <c r="H3" s="10" t="s">
        <v>380</v>
      </c>
      <c r="I3" s="10" t="s">
        <v>381</v>
      </c>
      <c r="J3" s="10" t="s">
        <v>380</v>
      </c>
      <c r="K3" s="10" t="s">
        <v>289</v>
      </c>
    </row>
    <row r="4" spans="1:11">
      <c r="A4" s="9" t="s">
        <v>378</v>
      </c>
      <c r="B4" s="9" t="s">
        <v>288</v>
      </c>
      <c r="C4" s="23" t="s">
        <v>295</v>
      </c>
      <c r="D4" s="24" t="s">
        <v>286</v>
      </c>
      <c r="E4" s="24" t="s">
        <v>294</v>
      </c>
      <c r="F4" s="10" t="s">
        <v>145</v>
      </c>
      <c r="G4" s="10" t="s">
        <v>379</v>
      </c>
      <c r="H4" s="10" t="s">
        <v>380</v>
      </c>
      <c r="I4" s="10" t="s">
        <v>381</v>
      </c>
      <c r="J4" s="10" t="s">
        <v>380</v>
      </c>
      <c r="K4" s="10" t="s">
        <v>289</v>
      </c>
    </row>
    <row r="5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7.4" spans="1:12">
      <c r="A8" s="14" t="s">
        <v>362</v>
      </c>
      <c r="B8" s="15"/>
      <c r="C8" s="15"/>
      <c r="D8" s="15"/>
      <c r="E8" s="16"/>
      <c r="F8" s="17"/>
      <c r="G8" s="25"/>
      <c r="H8" s="14" t="s">
        <v>318</v>
      </c>
      <c r="I8" s="15"/>
      <c r="J8" s="15"/>
      <c r="K8" s="15"/>
      <c r="L8" s="22"/>
    </row>
    <row r="9" spans="1:12">
      <c r="A9" s="18" t="s">
        <v>382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K3 K4 L5:L9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F9" sqref="F9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383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269</v>
      </c>
      <c r="B2" s="5" t="s">
        <v>274</v>
      </c>
      <c r="C2" s="5" t="s">
        <v>328</v>
      </c>
      <c r="D2" s="5" t="s">
        <v>272</v>
      </c>
      <c r="E2" s="5" t="s">
        <v>273</v>
      </c>
      <c r="F2" s="4" t="s">
        <v>384</v>
      </c>
      <c r="G2" s="4" t="s">
        <v>304</v>
      </c>
      <c r="H2" s="6" t="s">
        <v>305</v>
      </c>
      <c r="I2" s="20" t="s">
        <v>307</v>
      </c>
    </row>
    <row r="3" s="1" customFormat="1" spans="1:9">
      <c r="A3" s="4"/>
      <c r="B3" s="7"/>
      <c r="C3" s="7"/>
      <c r="D3" s="7"/>
      <c r="E3" s="7"/>
      <c r="F3" s="4" t="s">
        <v>385</v>
      </c>
      <c r="G3" s="4" t="s">
        <v>308</v>
      </c>
      <c r="H3" s="8"/>
      <c r="I3" s="21"/>
    </row>
    <row r="4" spans="1:9">
      <c r="A4" s="9">
        <v>1</v>
      </c>
      <c r="B4" s="9" t="s">
        <v>352</v>
      </c>
      <c r="C4" s="10" t="s">
        <v>386</v>
      </c>
      <c r="D4" s="10" t="s">
        <v>294</v>
      </c>
      <c r="E4" s="10" t="s">
        <v>145</v>
      </c>
      <c r="F4" s="11">
        <v>0.075</v>
      </c>
      <c r="G4" s="12">
        <v>0.003</v>
      </c>
      <c r="H4" s="11">
        <v>0.078</v>
      </c>
      <c r="I4" s="10" t="s">
        <v>387</v>
      </c>
    </row>
    <row r="5" spans="1:9">
      <c r="A5" s="9">
        <v>2</v>
      </c>
      <c r="B5" s="9" t="s">
        <v>352</v>
      </c>
      <c r="C5" s="10" t="s">
        <v>386</v>
      </c>
      <c r="D5" s="10" t="s">
        <v>287</v>
      </c>
      <c r="E5" s="10" t="s">
        <v>145</v>
      </c>
      <c r="F5" s="13">
        <v>0.07</v>
      </c>
      <c r="G5" s="12">
        <v>0.004</v>
      </c>
      <c r="H5" s="11">
        <v>0.074</v>
      </c>
      <c r="I5" s="10" t="s">
        <v>387</v>
      </c>
    </row>
    <row r="6" spans="1:9">
      <c r="A6" s="9">
        <v>3</v>
      </c>
      <c r="B6" s="9" t="s">
        <v>352</v>
      </c>
      <c r="C6" s="10" t="s">
        <v>388</v>
      </c>
      <c r="D6" s="10" t="s">
        <v>287</v>
      </c>
      <c r="E6" s="10" t="s">
        <v>145</v>
      </c>
      <c r="F6" s="11">
        <v>0.015</v>
      </c>
      <c r="G6" s="12">
        <v>0.003</v>
      </c>
      <c r="H6" s="11">
        <v>0.018</v>
      </c>
      <c r="I6" s="10" t="s">
        <v>289</v>
      </c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4" spans="1:9">
      <c r="A11" s="14" t="s">
        <v>362</v>
      </c>
      <c r="B11" s="15"/>
      <c r="C11" s="15"/>
      <c r="D11" s="16"/>
      <c r="E11" s="17"/>
      <c r="F11" s="14" t="s">
        <v>318</v>
      </c>
      <c r="G11" s="15"/>
      <c r="H11" s="16"/>
      <c r="I11" s="22"/>
    </row>
    <row r="12" spans="1:9">
      <c r="A12" s="18" t="s">
        <v>389</v>
      </c>
      <c r="B12" s="18"/>
      <c r="C12" s="19"/>
      <c r="D12" s="19"/>
      <c r="E12" s="19"/>
      <c r="F12" s="19"/>
      <c r="G12" s="19"/>
      <c r="H12" s="19"/>
      <c r="I12" s="1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6 I7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05" t="s">
        <v>35</v>
      </c>
      <c r="C2" s="306"/>
      <c r="D2" s="306"/>
      <c r="E2" s="306"/>
      <c r="F2" s="306"/>
      <c r="G2" s="306"/>
      <c r="H2" s="306"/>
      <c r="I2" s="320"/>
    </row>
    <row r="3" ht="28" customHeight="1" spans="2:9">
      <c r="B3" s="307"/>
      <c r="C3" s="308"/>
      <c r="D3" s="309" t="s">
        <v>36</v>
      </c>
      <c r="E3" s="310"/>
      <c r="F3" s="311" t="s">
        <v>37</v>
      </c>
      <c r="G3" s="312"/>
      <c r="H3" s="309" t="s">
        <v>38</v>
      </c>
      <c r="I3" s="321"/>
    </row>
    <row r="4" ht="28" customHeight="1" spans="2:9">
      <c r="B4" s="307" t="s">
        <v>39</v>
      </c>
      <c r="C4" s="308" t="s">
        <v>40</v>
      </c>
      <c r="D4" s="308" t="s">
        <v>41</v>
      </c>
      <c r="E4" s="308" t="s">
        <v>42</v>
      </c>
      <c r="F4" s="313" t="s">
        <v>41</v>
      </c>
      <c r="G4" s="313" t="s">
        <v>42</v>
      </c>
      <c r="H4" s="308" t="s">
        <v>41</v>
      </c>
      <c r="I4" s="322" t="s">
        <v>42</v>
      </c>
    </row>
    <row r="5" ht="28" customHeight="1" spans="2:9">
      <c r="B5" s="314" t="s">
        <v>43</v>
      </c>
      <c r="C5" s="9">
        <v>13</v>
      </c>
      <c r="D5" s="9">
        <v>0</v>
      </c>
      <c r="E5" s="9">
        <v>1</v>
      </c>
      <c r="F5" s="315">
        <v>0</v>
      </c>
      <c r="G5" s="315">
        <v>1</v>
      </c>
      <c r="H5" s="9">
        <v>1</v>
      </c>
      <c r="I5" s="323">
        <v>2</v>
      </c>
    </row>
    <row r="6" ht="28" customHeight="1" spans="2:9">
      <c r="B6" s="314" t="s">
        <v>44</v>
      </c>
      <c r="C6" s="9">
        <v>20</v>
      </c>
      <c r="D6" s="9">
        <v>0</v>
      </c>
      <c r="E6" s="9">
        <v>1</v>
      </c>
      <c r="F6" s="315">
        <v>1</v>
      </c>
      <c r="G6" s="315">
        <v>2</v>
      </c>
      <c r="H6" s="9">
        <v>2</v>
      </c>
      <c r="I6" s="323">
        <v>3</v>
      </c>
    </row>
    <row r="7" ht="28" customHeight="1" spans="2:9">
      <c r="B7" s="314" t="s">
        <v>45</v>
      </c>
      <c r="C7" s="9">
        <v>32</v>
      </c>
      <c r="D7" s="9">
        <v>0</v>
      </c>
      <c r="E7" s="9">
        <v>1</v>
      </c>
      <c r="F7" s="315">
        <v>2</v>
      </c>
      <c r="G7" s="315">
        <v>3</v>
      </c>
      <c r="H7" s="9">
        <v>3</v>
      </c>
      <c r="I7" s="323">
        <v>4</v>
      </c>
    </row>
    <row r="8" ht="28" customHeight="1" spans="2:9">
      <c r="B8" s="314" t="s">
        <v>46</v>
      </c>
      <c r="C8" s="9">
        <v>50</v>
      </c>
      <c r="D8" s="9">
        <v>1</v>
      </c>
      <c r="E8" s="9">
        <v>2</v>
      </c>
      <c r="F8" s="315">
        <v>3</v>
      </c>
      <c r="G8" s="315">
        <v>4</v>
      </c>
      <c r="H8" s="9">
        <v>5</v>
      </c>
      <c r="I8" s="323">
        <v>6</v>
      </c>
    </row>
    <row r="9" ht="28" customHeight="1" spans="2:9">
      <c r="B9" s="314" t="s">
        <v>47</v>
      </c>
      <c r="C9" s="9">
        <v>80</v>
      </c>
      <c r="D9" s="9">
        <v>2</v>
      </c>
      <c r="E9" s="9">
        <v>3</v>
      </c>
      <c r="F9" s="315">
        <v>5</v>
      </c>
      <c r="G9" s="315">
        <v>6</v>
      </c>
      <c r="H9" s="9">
        <v>7</v>
      </c>
      <c r="I9" s="323">
        <v>8</v>
      </c>
    </row>
    <row r="10" ht="28" customHeight="1" spans="2:9">
      <c r="B10" s="314" t="s">
        <v>48</v>
      </c>
      <c r="C10" s="9">
        <v>125</v>
      </c>
      <c r="D10" s="9">
        <v>3</v>
      </c>
      <c r="E10" s="9">
        <v>4</v>
      </c>
      <c r="F10" s="315">
        <v>7</v>
      </c>
      <c r="G10" s="315">
        <v>8</v>
      </c>
      <c r="H10" s="9">
        <v>10</v>
      </c>
      <c r="I10" s="323">
        <v>11</v>
      </c>
    </row>
    <row r="11" ht="28" customHeight="1" spans="2:9">
      <c r="B11" s="314" t="s">
        <v>49</v>
      </c>
      <c r="C11" s="9">
        <v>200</v>
      </c>
      <c r="D11" s="9">
        <v>5</v>
      </c>
      <c r="E11" s="9">
        <v>6</v>
      </c>
      <c r="F11" s="315">
        <v>10</v>
      </c>
      <c r="G11" s="315">
        <v>11</v>
      </c>
      <c r="H11" s="9">
        <v>14</v>
      </c>
      <c r="I11" s="323">
        <v>15</v>
      </c>
    </row>
    <row r="12" ht="28" customHeight="1" spans="2:9">
      <c r="B12" s="316" t="s">
        <v>50</v>
      </c>
      <c r="C12" s="317">
        <v>315</v>
      </c>
      <c r="D12" s="317">
        <v>7</v>
      </c>
      <c r="E12" s="317">
        <v>8</v>
      </c>
      <c r="F12" s="318">
        <v>14</v>
      </c>
      <c r="G12" s="318">
        <v>15</v>
      </c>
      <c r="H12" s="317">
        <v>21</v>
      </c>
      <c r="I12" s="324">
        <v>22</v>
      </c>
    </row>
    <row r="14" spans="2:4">
      <c r="B14" s="319" t="s">
        <v>51</v>
      </c>
      <c r="C14" s="319"/>
      <c r="D14" s="31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4" sqref="B4:C4"/>
    </sheetView>
  </sheetViews>
  <sheetFormatPr defaultColWidth="10.3333333333333" defaultRowHeight="16.5" customHeight="1"/>
  <cols>
    <col min="1" max="1" width="11.1166666666667" style="194" customWidth="1"/>
    <col min="2" max="9" width="10.3333333333333" style="194"/>
    <col min="10" max="10" width="8.83333333333333" style="194" customWidth="1"/>
    <col min="11" max="11" width="12" style="194" customWidth="1"/>
    <col min="12" max="16384" width="10.3333333333333" style="194"/>
  </cols>
  <sheetData>
    <row r="1" ht="21.15" spans="1:11">
      <c r="A1" s="195" t="s">
        <v>52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6.35" spans="1:11">
      <c r="A2" s="196" t="s">
        <v>53</v>
      </c>
      <c r="B2" s="197" t="s">
        <v>54</v>
      </c>
      <c r="C2" s="197"/>
      <c r="D2" s="198" t="s">
        <v>55</v>
      </c>
      <c r="E2" s="198"/>
      <c r="F2" s="197" t="s">
        <v>56</v>
      </c>
      <c r="G2" s="197"/>
      <c r="H2" s="199" t="s">
        <v>57</v>
      </c>
      <c r="I2" s="278" t="s">
        <v>58</v>
      </c>
      <c r="J2" s="278"/>
      <c r="K2" s="279"/>
    </row>
    <row r="3" ht="15.6" spans="1:11">
      <c r="A3" s="200" t="s">
        <v>59</v>
      </c>
      <c r="B3" s="201"/>
      <c r="C3" s="202"/>
      <c r="D3" s="203" t="s">
        <v>60</v>
      </c>
      <c r="E3" s="204"/>
      <c r="F3" s="204"/>
      <c r="G3" s="205"/>
      <c r="H3" s="203" t="s">
        <v>61</v>
      </c>
      <c r="I3" s="204"/>
      <c r="J3" s="204"/>
      <c r="K3" s="205"/>
    </row>
    <row r="4" ht="15.6" spans="1:11">
      <c r="A4" s="206" t="s">
        <v>62</v>
      </c>
      <c r="B4" s="207" t="s">
        <v>63</v>
      </c>
      <c r="C4" s="208"/>
      <c r="D4" s="206" t="s">
        <v>64</v>
      </c>
      <c r="E4" s="209"/>
      <c r="F4" s="210">
        <v>44814</v>
      </c>
      <c r="G4" s="211"/>
      <c r="H4" s="206" t="s">
        <v>65</v>
      </c>
      <c r="I4" s="209"/>
      <c r="J4" s="207" t="s">
        <v>66</v>
      </c>
      <c r="K4" s="208" t="s">
        <v>67</v>
      </c>
    </row>
    <row r="5" ht="15.6" spans="1:11">
      <c r="A5" s="212" t="s">
        <v>68</v>
      </c>
      <c r="B5" s="207" t="s">
        <v>69</v>
      </c>
      <c r="C5" s="208"/>
      <c r="D5" s="206" t="s">
        <v>70</v>
      </c>
      <c r="E5" s="209"/>
      <c r="F5" s="210">
        <v>44796</v>
      </c>
      <c r="G5" s="211"/>
      <c r="H5" s="206" t="s">
        <v>71</v>
      </c>
      <c r="I5" s="209"/>
      <c r="J5" s="207" t="s">
        <v>66</v>
      </c>
      <c r="K5" s="208" t="s">
        <v>67</v>
      </c>
    </row>
    <row r="6" ht="15.6" spans="1:11">
      <c r="A6" s="206" t="s">
        <v>72</v>
      </c>
      <c r="B6" s="213">
        <v>3</v>
      </c>
      <c r="C6" s="214">
        <v>6</v>
      </c>
      <c r="D6" s="212" t="s">
        <v>73</v>
      </c>
      <c r="E6" s="215"/>
      <c r="F6" s="210"/>
      <c r="G6" s="211"/>
      <c r="H6" s="206" t="s">
        <v>74</v>
      </c>
      <c r="I6" s="209"/>
      <c r="J6" s="207" t="s">
        <v>66</v>
      </c>
      <c r="K6" s="208" t="s">
        <v>67</v>
      </c>
    </row>
    <row r="7" ht="15.6" spans="1:11">
      <c r="A7" s="206" t="s">
        <v>75</v>
      </c>
      <c r="B7" s="216">
        <v>1700</v>
      </c>
      <c r="C7" s="217"/>
      <c r="D7" s="212" t="s">
        <v>76</v>
      </c>
      <c r="E7" s="218"/>
      <c r="F7" s="210"/>
      <c r="G7" s="211"/>
      <c r="H7" s="206" t="s">
        <v>77</v>
      </c>
      <c r="I7" s="209"/>
      <c r="J7" s="207" t="s">
        <v>66</v>
      </c>
      <c r="K7" s="208" t="s">
        <v>67</v>
      </c>
    </row>
    <row r="8" ht="28" customHeight="1" spans="1:11">
      <c r="A8" s="219" t="s">
        <v>78</v>
      </c>
      <c r="B8" s="220"/>
      <c r="C8" s="221"/>
      <c r="D8" s="222" t="s">
        <v>79</v>
      </c>
      <c r="E8" s="223"/>
      <c r="F8" s="224">
        <v>44812</v>
      </c>
      <c r="G8" s="225"/>
      <c r="H8" s="222" t="s">
        <v>80</v>
      </c>
      <c r="I8" s="223"/>
      <c r="J8" s="280" t="s">
        <v>66</v>
      </c>
      <c r="K8" s="281" t="s">
        <v>67</v>
      </c>
    </row>
    <row r="9" ht="16.35" spans="1:11">
      <c r="A9" s="226" t="s">
        <v>81</v>
      </c>
      <c r="B9" s="227"/>
      <c r="C9" s="227"/>
      <c r="D9" s="227"/>
      <c r="E9" s="227"/>
      <c r="F9" s="227"/>
      <c r="G9" s="227"/>
      <c r="H9" s="227"/>
      <c r="I9" s="227"/>
      <c r="J9" s="227"/>
      <c r="K9" s="282"/>
    </row>
    <row r="10" ht="16.35" spans="1:11">
      <c r="A10" s="228" t="s">
        <v>82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83"/>
    </row>
    <row r="11" ht="15.6" spans="1:11">
      <c r="A11" s="230" t="s">
        <v>83</v>
      </c>
      <c r="B11" s="231" t="s">
        <v>84</v>
      </c>
      <c r="C11" s="232" t="s">
        <v>85</v>
      </c>
      <c r="D11" s="233"/>
      <c r="E11" s="234" t="s">
        <v>86</v>
      </c>
      <c r="F11" s="231" t="s">
        <v>84</v>
      </c>
      <c r="G11" s="232" t="s">
        <v>85</v>
      </c>
      <c r="H11" s="232" t="s">
        <v>87</v>
      </c>
      <c r="I11" s="234" t="s">
        <v>88</v>
      </c>
      <c r="J11" s="231" t="s">
        <v>84</v>
      </c>
      <c r="K11" s="284" t="s">
        <v>85</v>
      </c>
    </row>
    <row r="12" ht="15.6" spans="1:11">
      <c r="A12" s="212" t="s">
        <v>89</v>
      </c>
      <c r="B12" s="235" t="s">
        <v>84</v>
      </c>
      <c r="C12" s="207" t="s">
        <v>85</v>
      </c>
      <c r="D12" s="218"/>
      <c r="E12" s="215" t="s">
        <v>90</v>
      </c>
      <c r="F12" s="235" t="s">
        <v>84</v>
      </c>
      <c r="G12" s="207" t="s">
        <v>85</v>
      </c>
      <c r="H12" s="207" t="s">
        <v>87</v>
      </c>
      <c r="I12" s="215" t="s">
        <v>91</v>
      </c>
      <c r="J12" s="235" t="s">
        <v>84</v>
      </c>
      <c r="K12" s="208" t="s">
        <v>85</v>
      </c>
    </row>
    <row r="13" ht="15.6" spans="1:11">
      <c r="A13" s="212" t="s">
        <v>92</v>
      </c>
      <c r="B13" s="235" t="s">
        <v>84</v>
      </c>
      <c r="C13" s="207" t="s">
        <v>85</v>
      </c>
      <c r="D13" s="218"/>
      <c r="E13" s="215" t="s">
        <v>93</v>
      </c>
      <c r="F13" s="207" t="s">
        <v>94</v>
      </c>
      <c r="G13" s="207" t="s">
        <v>95</v>
      </c>
      <c r="H13" s="207" t="s">
        <v>87</v>
      </c>
      <c r="I13" s="215" t="s">
        <v>96</v>
      </c>
      <c r="J13" s="235" t="s">
        <v>84</v>
      </c>
      <c r="K13" s="208" t="s">
        <v>85</v>
      </c>
    </row>
    <row r="14" ht="16.35" spans="1:11">
      <c r="A14" s="222" t="s">
        <v>97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85"/>
    </row>
    <row r="15" ht="16.35" spans="1:11">
      <c r="A15" s="228" t="s">
        <v>98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83"/>
    </row>
    <row r="16" ht="15.6" spans="1:11">
      <c r="A16" s="236" t="s">
        <v>99</v>
      </c>
      <c r="B16" s="232" t="s">
        <v>94</v>
      </c>
      <c r="C16" s="232" t="s">
        <v>95</v>
      </c>
      <c r="D16" s="237"/>
      <c r="E16" s="238" t="s">
        <v>100</v>
      </c>
      <c r="F16" s="232" t="s">
        <v>94</v>
      </c>
      <c r="G16" s="232" t="s">
        <v>95</v>
      </c>
      <c r="H16" s="239"/>
      <c r="I16" s="238" t="s">
        <v>101</v>
      </c>
      <c r="J16" s="232" t="s">
        <v>94</v>
      </c>
      <c r="K16" s="284" t="s">
        <v>95</v>
      </c>
    </row>
    <row r="17" customHeight="1" spans="1:22">
      <c r="A17" s="240" t="s">
        <v>102</v>
      </c>
      <c r="B17" s="207" t="s">
        <v>94</v>
      </c>
      <c r="C17" s="207" t="s">
        <v>95</v>
      </c>
      <c r="D17" s="241"/>
      <c r="E17" s="242" t="s">
        <v>103</v>
      </c>
      <c r="F17" s="207" t="s">
        <v>94</v>
      </c>
      <c r="G17" s="207" t="s">
        <v>95</v>
      </c>
      <c r="H17" s="243"/>
      <c r="I17" s="242" t="s">
        <v>104</v>
      </c>
      <c r="J17" s="207" t="s">
        <v>94</v>
      </c>
      <c r="K17" s="208" t="s">
        <v>95</v>
      </c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</row>
    <row r="18" ht="18" customHeight="1" spans="1:11">
      <c r="A18" s="244" t="s">
        <v>105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87"/>
    </row>
    <row r="19" s="193" customFormat="1" ht="18" customHeight="1" spans="1:11">
      <c r="A19" s="228" t="s">
        <v>106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83"/>
    </row>
    <row r="20" customHeight="1" spans="1:11">
      <c r="A20" s="246" t="s">
        <v>107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88"/>
    </row>
    <row r="21" ht="21.75" customHeight="1" spans="1:11">
      <c r="A21" s="248" t="s">
        <v>108</v>
      </c>
      <c r="B21" s="242" t="s">
        <v>109</v>
      </c>
      <c r="C21" s="242" t="s">
        <v>110</v>
      </c>
      <c r="D21" s="242" t="s">
        <v>111</v>
      </c>
      <c r="E21" s="242" t="s">
        <v>112</v>
      </c>
      <c r="F21" s="242" t="s">
        <v>113</v>
      </c>
      <c r="G21" s="242" t="s">
        <v>114</v>
      </c>
      <c r="H21" s="242"/>
      <c r="I21" s="242"/>
      <c r="J21" s="242"/>
      <c r="K21" s="289" t="s">
        <v>115</v>
      </c>
    </row>
    <row r="22" customHeight="1" spans="1:11">
      <c r="A22" s="249" t="s">
        <v>116</v>
      </c>
      <c r="B22" s="250" t="s">
        <v>94</v>
      </c>
      <c r="C22" s="250" t="s">
        <v>94</v>
      </c>
      <c r="D22" s="250" t="s">
        <v>94</v>
      </c>
      <c r="E22" s="250" t="s">
        <v>94</v>
      </c>
      <c r="F22" s="250" t="s">
        <v>94</v>
      </c>
      <c r="G22" s="250" t="s">
        <v>94</v>
      </c>
      <c r="H22" s="250"/>
      <c r="I22" s="250"/>
      <c r="J22" s="250"/>
      <c r="K22" s="290"/>
    </row>
    <row r="23" customHeight="1" spans="1:11">
      <c r="A23" s="249" t="s">
        <v>117</v>
      </c>
      <c r="B23" s="250" t="s">
        <v>94</v>
      </c>
      <c r="C23" s="250" t="s">
        <v>94</v>
      </c>
      <c r="D23" s="250" t="s">
        <v>94</v>
      </c>
      <c r="E23" s="250" t="s">
        <v>94</v>
      </c>
      <c r="F23" s="250" t="s">
        <v>94</v>
      </c>
      <c r="G23" s="250" t="s">
        <v>94</v>
      </c>
      <c r="H23" s="250"/>
      <c r="I23" s="250"/>
      <c r="J23" s="250"/>
      <c r="K23" s="291"/>
    </row>
    <row r="24" customHeight="1" spans="1:11">
      <c r="A24" s="249" t="s">
        <v>118</v>
      </c>
      <c r="B24" s="250" t="s">
        <v>94</v>
      </c>
      <c r="C24" s="250" t="s">
        <v>94</v>
      </c>
      <c r="D24" s="250" t="s">
        <v>94</v>
      </c>
      <c r="E24" s="250" t="s">
        <v>94</v>
      </c>
      <c r="F24" s="250" t="s">
        <v>94</v>
      </c>
      <c r="G24" s="250" t="s">
        <v>94</v>
      </c>
      <c r="H24" s="250"/>
      <c r="I24" s="250"/>
      <c r="J24" s="250"/>
      <c r="K24" s="291"/>
    </row>
    <row r="25" customHeight="1" spans="1:11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92"/>
    </row>
    <row r="26" customHeight="1" spans="1:11">
      <c r="A26" s="249"/>
      <c r="B26" s="250"/>
      <c r="C26" s="250"/>
      <c r="D26" s="250"/>
      <c r="E26" s="250"/>
      <c r="F26" s="250"/>
      <c r="G26" s="250"/>
      <c r="H26" s="250"/>
      <c r="I26" s="250"/>
      <c r="J26" s="250"/>
      <c r="K26" s="292"/>
    </row>
    <row r="27" customHeight="1" spans="1:11">
      <c r="A27" s="249"/>
      <c r="B27" s="250"/>
      <c r="C27" s="250"/>
      <c r="D27" s="250"/>
      <c r="E27" s="250"/>
      <c r="F27" s="250"/>
      <c r="G27" s="250"/>
      <c r="H27" s="250"/>
      <c r="I27" s="250"/>
      <c r="J27" s="250"/>
      <c r="K27" s="292"/>
    </row>
    <row r="28" customHeight="1" spans="1:11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92"/>
    </row>
    <row r="29" ht="18" customHeight="1" spans="1:11">
      <c r="A29" s="251" t="s">
        <v>119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93"/>
    </row>
    <row r="30" ht="18.75" customHeight="1" spans="1:11">
      <c r="A30" s="253" t="s">
        <v>117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94"/>
    </row>
    <row r="31" ht="18.75" customHeight="1" spans="1:11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95"/>
    </row>
    <row r="32" ht="18" customHeight="1" spans="1:11">
      <c r="A32" s="251" t="s">
        <v>120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93"/>
    </row>
    <row r="33" ht="15.6" spans="1:11">
      <c r="A33" s="257" t="s">
        <v>121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96"/>
    </row>
    <row r="34" ht="16.35" spans="1:11">
      <c r="A34" s="112" t="s">
        <v>122</v>
      </c>
      <c r="B34" s="114"/>
      <c r="C34" s="207" t="s">
        <v>66</v>
      </c>
      <c r="D34" s="207" t="s">
        <v>67</v>
      </c>
      <c r="E34" s="259" t="s">
        <v>123</v>
      </c>
      <c r="F34" s="260"/>
      <c r="G34" s="260"/>
      <c r="H34" s="260"/>
      <c r="I34" s="260"/>
      <c r="J34" s="260"/>
      <c r="K34" s="297"/>
    </row>
    <row r="35" ht="16.35" spans="1:11">
      <c r="A35" s="261" t="s">
        <v>124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ht="15.6" spans="1:11">
      <c r="A36" s="262" t="s">
        <v>125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98"/>
    </row>
    <row r="37" ht="15.6" spans="1:11">
      <c r="A37" s="264" t="s">
        <v>126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99"/>
    </row>
    <row r="38" ht="15.6" spans="1:11">
      <c r="A38" s="264" t="s">
        <v>127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99"/>
    </row>
    <row r="39" ht="15.6" spans="1:11">
      <c r="A39" s="264" t="s">
        <v>128</v>
      </c>
      <c r="B39" s="265"/>
      <c r="C39" s="265"/>
      <c r="D39" s="265"/>
      <c r="E39" s="265"/>
      <c r="F39" s="265"/>
      <c r="G39" s="265"/>
      <c r="H39" s="265"/>
      <c r="I39" s="265"/>
      <c r="J39" s="265"/>
      <c r="K39" s="299"/>
    </row>
    <row r="40" ht="15.6" spans="1:1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99"/>
    </row>
    <row r="41" ht="15.6" spans="1:1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99"/>
    </row>
    <row r="42" ht="15.6" spans="1:1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99"/>
    </row>
    <row r="43" ht="16.35" spans="1:11">
      <c r="A43" s="266" t="s">
        <v>129</v>
      </c>
      <c r="B43" s="267"/>
      <c r="C43" s="267"/>
      <c r="D43" s="267"/>
      <c r="E43" s="267"/>
      <c r="F43" s="267"/>
      <c r="G43" s="267"/>
      <c r="H43" s="267"/>
      <c r="I43" s="267"/>
      <c r="J43" s="267"/>
      <c r="K43" s="300"/>
    </row>
    <row r="44" ht="16.35" spans="1:11">
      <c r="A44" s="228" t="s">
        <v>130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83"/>
    </row>
    <row r="45" ht="15.6" spans="1:11">
      <c r="A45" s="236" t="s">
        <v>131</v>
      </c>
      <c r="B45" s="232" t="s">
        <v>94</v>
      </c>
      <c r="C45" s="232" t="s">
        <v>95</v>
      </c>
      <c r="D45" s="232" t="s">
        <v>87</v>
      </c>
      <c r="E45" s="238" t="s">
        <v>132</v>
      </c>
      <c r="F45" s="232" t="s">
        <v>94</v>
      </c>
      <c r="G45" s="232" t="s">
        <v>95</v>
      </c>
      <c r="H45" s="232" t="s">
        <v>87</v>
      </c>
      <c r="I45" s="238" t="s">
        <v>133</v>
      </c>
      <c r="J45" s="232" t="s">
        <v>94</v>
      </c>
      <c r="K45" s="284" t="s">
        <v>95</v>
      </c>
    </row>
    <row r="46" ht="15.6" spans="1:11">
      <c r="A46" s="240" t="s">
        <v>86</v>
      </c>
      <c r="B46" s="207" t="s">
        <v>94</v>
      </c>
      <c r="C46" s="207" t="s">
        <v>95</v>
      </c>
      <c r="D46" s="207" t="s">
        <v>87</v>
      </c>
      <c r="E46" s="242" t="s">
        <v>93</v>
      </c>
      <c r="F46" s="207" t="s">
        <v>94</v>
      </c>
      <c r="G46" s="207" t="s">
        <v>95</v>
      </c>
      <c r="H46" s="207" t="s">
        <v>87</v>
      </c>
      <c r="I46" s="242" t="s">
        <v>104</v>
      </c>
      <c r="J46" s="207" t="s">
        <v>94</v>
      </c>
      <c r="K46" s="208" t="s">
        <v>95</v>
      </c>
    </row>
    <row r="47" ht="16.35" spans="1:11">
      <c r="A47" s="222" t="s">
        <v>97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85"/>
    </row>
    <row r="48" ht="16.35" spans="1:11">
      <c r="A48" s="261" t="s">
        <v>134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ht="16.35" spans="1:11">
      <c r="A49" s="262"/>
      <c r="B49" s="263"/>
      <c r="C49" s="263"/>
      <c r="D49" s="263"/>
      <c r="E49" s="263"/>
      <c r="F49" s="263"/>
      <c r="G49" s="263"/>
      <c r="H49" s="263"/>
      <c r="I49" s="263"/>
      <c r="J49" s="263"/>
      <c r="K49" s="298"/>
    </row>
    <row r="50" ht="16.35" spans="1:11">
      <c r="A50" s="268" t="s">
        <v>135</v>
      </c>
      <c r="B50" s="269" t="s">
        <v>136</v>
      </c>
      <c r="C50" s="269"/>
      <c r="D50" s="270" t="s">
        <v>137</v>
      </c>
      <c r="E50" s="271" t="s">
        <v>138</v>
      </c>
      <c r="F50" s="272" t="s">
        <v>139</v>
      </c>
      <c r="G50" s="273">
        <v>44799</v>
      </c>
      <c r="H50" s="274" t="s">
        <v>140</v>
      </c>
      <c r="I50" s="301"/>
      <c r="J50" s="302" t="s">
        <v>141</v>
      </c>
      <c r="K50" s="303"/>
    </row>
    <row r="51" ht="16.35" spans="1:11">
      <c r="A51" s="261" t="s">
        <v>142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ht="16.35" spans="1:11">
      <c r="A52" s="275"/>
      <c r="B52" s="276"/>
      <c r="C52" s="276"/>
      <c r="D52" s="276"/>
      <c r="E52" s="276"/>
      <c r="F52" s="276"/>
      <c r="G52" s="276"/>
      <c r="H52" s="276"/>
      <c r="I52" s="276"/>
      <c r="J52" s="276"/>
      <c r="K52" s="304"/>
    </row>
    <row r="53" ht="16.35" spans="1:11">
      <c r="A53" s="268" t="s">
        <v>135</v>
      </c>
      <c r="B53" s="269" t="s">
        <v>136</v>
      </c>
      <c r="C53" s="269"/>
      <c r="D53" s="270" t="s">
        <v>137</v>
      </c>
      <c r="E53" s="277"/>
      <c r="F53" s="272" t="s">
        <v>143</v>
      </c>
      <c r="G53" s="273"/>
      <c r="H53" s="274" t="s">
        <v>140</v>
      </c>
      <c r="I53" s="301"/>
      <c r="J53" s="302"/>
      <c r="K53" s="3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100330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view="pageBreakPreview" zoomScale="90" zoomScaleNormal="90" topLeftCell="A4" workbookViewId="0">
      <selection activeCell="J18" sqref="J18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6" width="9.33333333333333" style="63" customWidth="1"/>
    <col min="7" max="10" width="11.6583333333333" style="63" customWidth="1"/>
    <col min="11" max="11" width="16.5" style="63" customWidth="1"/>
    <col min="12" max="12" width="17" style="63" customWidth="1"/>
    <col min="13" max="13" width="18.5" style="63" customWidth="1"/>
    <col min="14" max="14" width="16.6666666666667" style="63" customWidth="1"/>
    <col min="15" max="15" width="14.1666666666667" style="63" customWidth="1"/>
    <col min="16" max="16" width="16.3333333333333" style="63" customWidth="1"/>
    <col min="17" max="16384" width="9" style="63"/>
  </cols>
  <sheetData>
    <row r="1" ht="30" customHeight="1" spans="1:16">
      <c r="A1" s="64" t="s">
        <v>144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ht="29" customHeight="1" spans="1:16">
      <c r="A2" s="66" t="s">
        <v>62</v>
      </c>
      <c r="B2" s="67" t="s">
        <v>145</v>
      </c>
      <c r="C2" s="67"/>
      <c r="D2" s="68" t="s">
        <v>68</v>
      </c>
      <c r="E2" s="67" t="s">
        <v>69</v>
      </c>
      <c r="F2" s="67"/>
      <c r="G2" s="67"/>
      <c r="H2" s="69"/>
      <c r="I2" s="69"/>
      <c r="J2" s="69"/>
      <c r="K2" s="87" t="s">
        <v>57</v>
      </c>
      <c r="L2" s="67" t="s">
        <v>58</v>
      </c>
      <c r="M2" s="67"/>
      <c r="N2" s="67"/>
      <c r="O2" s="67"/>
      <c r="P2" s="88"/>
    </row>
    <row r="3" ht="29" customHeight="1" spans="1:16">
      <c r="A3" s="70" t="s">
        <v>146</v>
      </c>
      <c r="B3" s="71" t="s">
        <v>147</v>
      </c>
      <c r="C3" s="71"/>
      <c r="D3" s="71"/>
      <c r="E3" s="71"/>
      <c r="F3" s="71"/>
      <c r="G3" s="71"/>
      <c r="H3" s="72"/>
      <c r="I3" s="72"/>
      <c r="J3" s="72"/>
      <c r="K3" s="89" t="s">
        <v>148</v>
      </c>
      <c r="L3" s="89"/>
      <c r="M3" s="89"/>
      <c r="N3" s="89"/>
      <c r="O3" s="89"/>
      <c r="P3" s="90"/>
    </row>
    <row r="4" ht="29" customHeight="1" spans="1:16">
      <c r="A4" s="70"/>
      <c r="B4" s="73" t="s">
        <v>109</v>
      </c>
      <c r="C4" s="73" t="s">
        <v>110</v>
      </c>
      <c r="D4" s="74" t="s">
        <v>111</v>
      </c>
      <c r="E4" s="73" t="s">
        <v>112</v>
      </c>
      <c r="F4" s="73" t="s">
        <v>113</v>
      </c>
      <c r="G4" s="73" t="s">
        <v>114</v>
      </c>
      <c r="H4" s="72"/>
      <c r="I4" s="72"/>
      <c r="J4" s="72"/>
      <c r="K4" s="179" t="s">
        <v>149</v>
      </c>
      <c r="L4" s="179" t="s">
        <v>150</v>
      </c>
      <c r="M4" s="179"/>
      <c r="N4" s="179"/>
      <c r="O4" s="179"/>
      <c r="P4" s="180"/>
    </row>
    <row r="5" ht="29" customHeight="1" spans="1:16">
      <c r="A5" s="70"/>
      <c r="B5" s="75"/>
      <c r="C5" s="75"/>
      <c r="D5" s="76"/>
      <c r="E5" s="75"/>
      <c r="F5" s="75"/>
      <c r="G5" s="75"/>
      <c r="H5" s="72"/>
      <c r="I5" s="72"/>
      <c r="J5" s="72"/>
      <c r="K5" s="91" t="s">
        <v>111</v>
      </c>
      <c r="L5" s="91" t="s">
        <v>111</v>
      </c>
      <c r="M5" s="91"/>
      <c r="N5" s="91"/>
      <c r="O5" s="91"/>
      <c r="P5" s="181"/>
    </row>
    <row r="6" ht="29" customHeight="1" spans="1:16">
      <c r="A6" s="77" t="s">
        <v>151</v>
      </c>
      <c r="B6" s="78">
        <f>C6-2.1</f>
        <v>102.8</v>
      </c>
      <c r="C6" s="78">
        <f>D6-2.1</f>
        <v>104.9</v>
      </c>
      <c r="D6" s="79">
        <v>107</v>
      </c>
      <c r="E6" s="78">
        <f t="shared" ref="E6:G6" si="0">D6+2.1</f>
        <v>109.1</v>
      </c>
      <c r="F6" s="78">
        <f t="shared" si="0"/>
        <v>111.2</v>
      </c>
      <c r="G6" s="78">
        <f t="shared" si="0"/>
        <v>113.3</v>
      </c>
      <c r="H6" s="72"/>
      <c r="I6" s="72"/>
      <c r="J6" s="72"/>
      <c r="K6" s="182" t="s">
        <v>152</v>
      </c>
      <c r="L6" s="182" t="s">
        <v>152</v>
      </c>
      <c r="M6" s="92"/>
      <c r="N6" s="92"/>
      <c r="O6" s="92"/>
      <c r="P6" s="183"/>
    </row>
    <row r="7" ht="29" customHeight="1" spans="1:16">
      <c r="A7" s="77" t="s">
        <v>153</v>
      </c>
      <c r="B7" s="78">
        <f>C7-1.5</f>
        <v>74</v>
      </c>
      <c r="C7" s="78">
        <f>D7-1.5</f>
        <v>75.5</v>
      </c>
      <c r="D7" s="79">
        <v>77</v>
      </c>
      <c r="E7" s="78">
        <f t="shared" ref="E7:G7" si="1">D7+1.5</f>
        <v>78.5</v>
      </c>
      <c r="F7" s="78">
        <f t="shared" si="1"/>
        <v>80</v>
      </c>
      <c r="G7" s="78">
        <f t="shared" si="1"/>
        <v>81.5</v>
      </c>
      <c r="H7" s="72"/>
      <c r="I7" s="72"/>
      <c r="J7" s="72"/>
      <c r="K7" s="182" t="s">
        <v>154</v>
      </c>
      <c r="L7" s="182" t="s">
        <v>154</v>
      </c>
      <c r="M7" s="93"/>
      <c r="N7" s="93"/>
      <c r="O7" s="93"/>
      <c r="P7" s="184"/>
    </row>
    <row r="8" ht="29" customHeight="1" spans="1:16">
      <c r="A8" s="77" t="s">
        <v>155</v>
      </c>
      <c r="B8" s="78">
        <f>C8-4</f>
        <v>82</v>
      </c>
      <c r="C8" s="78">
        <f>D8-4</f>
        <v>86</v>
      </c>
      <c r="D8" s="79">
        <v>90</v>
      </c>
      <c r="E8" s="78">
        <f>D8+4</f>
        <v>94</v>
      </c>
      <c r="F8" s="78">
        <f>E8+5</f>
        <v>99</v>
      </c>
      <c r="G8" s="78">
        <f>F8+6</f>
        <v>105</v>
      </c>
      <c r="H8" s="72"/>
      <c r="I8" s="72"/>
      <c r="J8" s="72"/>
      <c r="K8" s="185" t="s">
        <v>156</v>
      </c>
      <c r="L8" s="185" t="s">
        <v>156</v>
      </c>
      <c r="M8" s="93"/>
      <c r="N8" s="93"/>
      <c r="O8" s="93"/>
      <c r="P8" s="186"/>
    </row>
    <row r="9" ht="29" customHeight="1" spans="1:16">
      <c r="A9" s="77" t="s">
        <v>157</v>
      </c>
      <c r="B9" s="78"/>
      <c r="C9" s="78"/>
      <c r="D9" s="79"/>
      <c r="E9" s="78"/>
      <c r="F9" s="78"/>
      <c r="G9" s="78"/>
      <c r="H9" s="72"/>
      <c r="I9" s="72"/>
      <c r="J9" s="72"/>
      <c r="K9" s="182" t="s">
        <v>154</v>
      </c>
      <c r="L9" s="182" t="s">
        <v>156</v>
      </c>
      <c r="M9" s="92"/>
      <c r="N9" s="92"/>
      <c r="O9" s="92"/>
      <c r="P9" s="187"/>
    </row>
    <row r="10" ht="29" customHeight="1" spans="1:16">
      <c r="A10" s="77" t="s">
        <v>158</v>
      </c>
      <c r="B10" s="80">
        <f>C10-4</f>
        <v>106</v>
      </c>
      <c r="C10" s="80">
        <f>D10-4</f>
        <v>110</v>
      </c>
      <c r="D10" s="81">
        <v>114</v>
      </c>
      <c r="E10" s="80">
        <f t="shared" ref="E10:G10" si="2">D10+4</f>
        <v>118</v>
      </c>
      <c r="F10" s="80">
        <f t="shared" si="2"/>
        <v>122</v>
      </c>
      <c r="G10" s="80">
        <f t="shared" si="2"/>
        <v>126</v>
      </c>
      <c r="H10" s="72"/>
      <c r="I10" s="72"/>
      <c r="J10" s="72"/>
      <c r="K10" s="185" t="s">
        <v>156</v>
      </c>
      <c r="L10" s="93" t="s">
        <v>156</v>
      </c>
      <c r="M10" s="93"/>
      <c r="N10" s="93"/>
      <c r="O10" s="93"/>
      <c r="P10" s="186"/>
    </row>
    <row r="11" ht="29" customHeight="1" spans="1:16">
      <c r="A11" s="77" t="s">
        <v>159</v>
      </c>
      <c r="B11" s="78">
        <f>C11-2.3/2</f>
        <v>33.1</v>
      </c>
      <c r="C11" s="78">
        <f>D11-2.3/2</f>
        <v>34.25</v>
      </c>
      <c r="D11" s="79">
        <v>35.4</v>
      </c>
      <c r="E11" s="78">
        <f t="shared" ref="E11:G11" si="3">D11+2.6/2</f>
        <v>36.7</v>
      </c>
      <c r="F11" s="78">
        <f t="shared" si="3"/>
        <v>38</v>
      </c>
      <c r="G11" s="78">
        <f t="shared" si="3"/>
        <v>39.3</v>
      </c>
      <c r="H11" s="72"/>
      <c r="I11" s="72"/>
      <c r="J11" s="72"/>
      <c r="K11" s="182" t="s">
        <v>160</v>
      </c>
      <c r="L11" s="93" t="s">
        <v>161</v>
      </c>
      <c r="M11" s="93"/>
      <c r="N11" s="93"/>
      <c r="O11" s="93"/>
      <c r="P11" s="186"/>
    </row>
    <row r="12" ht="29" customHeight="1" spans="1:16">
      <c r="A12" s="77" t="s">
        <v>162</v>
      </c>
      <c r="B12" s="78">
        <f>C12-0.7</f>
        <v>25.6</v>
      </c>
      <c r="C12" s="78">
        <f>D12-0.7</f>
        <v>26.3</v>
      </c>
      <c r="D12" s="79">
        <v>27</v>
      </c>
      <c r="E12" s="78">
        <f>D12+0.7</f>
        <v>27.7</v>
      </c>
      <c r="F12" s="78">
        <f>E12+0.7</f>
        <v>28.4</v>
      </c>
      <c r="G12" s="78">
        <f>F12+0.9</f>
        <v>29.3</v>
      </c>
      <c r="H12" s="72"/>
      <c r="I12" s="72"/>
      <c r="J12" s="72"/>
      <c r="K12" s="182" t="s">
        <v>152</v>
      </c>
      <c r="L12" s="93" t="s">
        <v>152</v>
      </c>
      <c r="M12" s="93"/>
      <c r="N12" s="93"/>
      <c r="O12" s="93"/>
      <c r="P12" s="186"/>
    </row>
    <row r="13" ht="29" customHeight="1" spans="1:16">
      <c r="A13" s="77" t="s">
        <v>163</v>
      </c>
      <c r="B13" s="78">
        <f>C13-0</f>
        <v>28.5</v>
      </c>
      <c r="C13" s="78">
        <f>D13-0</f>
        <v>28.5</v>
      </c>
      <c r="D13" s="79">
        <v>28.5</v>
      </c>
      <c r="E13" s="78">
        <f>D13+0.5</f>
        <v>29</v>
      </c>
      <c r="F13" s="78">
        <f>E13+0.5</f>
        <v>29.5</v>
      </c>
      <c r="G13" s="78">
        <f>F13+0.7</f>
        <v>30.2</v>
      </c>
      <c r="H13" s="72"/>
      <c r="I13" s="72"/>
      <c r="J13" s="72"/>
      <c r="K13" s="93" t="s">
        <v>156</v>
      </c>
      <c r="L13" s="93" t="s">
        <v>156</v>
      </c>
      <c r="M13" s="93"/>
      <c r="N13" s="93"/>
      <c r="O13" s="93"/>
      <c r="P13" s="186"/>
    </row>
    <row r="14" ht="29" customHeight="1" spans="1:16">
      <c r="A14" s="77" t="s">
        <v>164</v>
      </c>
      <c r="B14" s="78">
        <f>C14-0.7</f>
        <v>31.2</v>
      </c>
      <c r="C14" s="78">
        <f>D14-0.6</f>
        <v>31.9</v>
      </c>
      <c r="D14" s="79">
        <v>32.5</v>
      </c>
      <c r="E14" s="78">
        <f>D14+0.6</f>
        <v>33.1</v>
      </c>
      <c r="F14" s="78">
        <f>E14+0.7</f>
        <v>33.8</v>
      </c>
      <c r="G14" s="78">
        <f>F14+0.6</f>
        <v>34.4</v>
      </c>
      <c r="H14" s="72"/>
      <c r="I14" s="72"/>
      <c r="J14" s="72"/>
      <c r="K14" s="93" t="s">
        <v>156</v>
      </c>
      <c r="L14" s="93" t="s">
        <v>156</v>
      </c>
      <c r="M14" s="93"/>
      <c r="N14" s="93"/>
      <c r="O14" s="93"/>
      <c r="P14" s="186"/>
    </row>
    <row r="15" ht="29" customHeight="1" spans="1:16">
      <c r="A15" s="77" t="s">
        <v>165</v>
      </c>
      <c r="B15" s="78">
        <f>C15-0.9</f>
        <v>44.5</v>
      </c>
      <c r="C15" s="78">
        <f>D15-0.9</f>
        <v>45.4</v>
      </c>
      <c r="D15" s="79">
        <v>46.3</v>
      </c>
      <c r="E15" s="78">
        <f t="shared" ref="E15:G15" si="4">D15+1.1</f>
        <v>47.4</v>
      </c>
      <c r="F15" s="78">
        <f t="shared" si="4"/>
        <v>48.5</v>
      </c>
      <c r="G15" s="78">
        <f t="shared" si="4"/>
        <v>49.6</v>
      </c>
      <c r="H15" s="72"/>
      <c r="I15" s="72"/>
      <c r="J15" s="72"/>
      <c r="K15" s="93" t="s">
        <v>156</v>
      </c>
      <c r="L15" s="93" t="s">
        <v>156</v>
      </c>
      <c r="M15" s="93"/>
      <c r="N15" s="93"/>
      <c r="O15" s="93"/>
      <c r="P15" s="186"/>
    </row>
    <row r="16" ht="29" customHeight="1" spans="1:16">
      <c r="A16" s="173"/>
      <c r="B16" s="174"/>
      <c r="C16" s="175"/>
      <c r="D16" s="175"/>
      <c r="E16" s="176"/>
      <c r="F16" s="176"/>
      <c r="G16" s="177"/>
      <c r="H16" s="178"/>
      <c r="I16" s="188"/>
      <c r="J16" s="188"/>
      <c r="K16" s="189"/>
      <c r="L16" s="190"/>
      <c r="M16" s="191"/>
      <c r="N16" s="190"/>
      <c r="O16" s="190"/>
      <c r="P16" s="192"/>
    </row>
    <row r="17" spans="1:16">
      <c r="A17" s="95" t="s">
        <v>123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</row>
    <row r="18" spans="1:16">
      <c r="A18" s="63" t="s">
        <v>166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1:16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95" t="s">
        <v>167</v>
      </c>
      <c r="L19" s="96"/>
      <c r="M19" s="95" t="s">
        <v>168</v>
      </c>
      <c r="N19" s="95"/>
      <c r="O19" s="95" t="s">
        <v>169</v>
      </c>
      <c r="P19" s="63" t="s">
        <v>141</v>
      </c>
    </row>
  </sheetData>
  <mergeCells count="8">
    <mergeCell ref="A1:P1"/>
    <mergeCell ref="B2:C2"/>
    <mergeCell ref="E2:G2"/>
    <mergeCell ref="L2:P2"/>
    <mergeCell ref="B3:G3"/>
    <mergeCell ref="K3:P3"/>
    <mergeCell ref="A3:A5"/>
    <mergeCell ref="H2:H16"/>
  </mergeCells>
  <pageMargins left="0.161111111111111" right="0.161111111111111" top="0.2125" bottom="0.2125" header="0.5" footer="0.5"/>
  <pageSetup paperSize="9" scale="65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F6" sqref="F6"/>
    </sheetView>
  </sheetViews>
  <sheetFormatPr defaultColWidth="10.1666666666667" defaultRowHeight="15.6"/>
  <cols>
    <col min="1" max="1" width="9.66666666666667" style="99" customWidth="1"/>
    <col min="2" max="2" width="11.1666666666667" style="99" customWidth="1"/>
    <col min="3" max="3" width="9.16666666666667" style="99" customWidth="1"/>
    <col min="4" max="4" width="9.5" style="99" customWidth="1"/>
    <col min="5" max="5" width="10.6833333333333" style="99" customWidth="1"/>
    <col min="6" max="6" width="10.3333333333333" style="99" customWidth="1"/>
    <col min="7" max="7" width="9.5" style="99" customWidth="1"/>
    <col min="8" max="8" width="9.16666666666667" style="99" customWidth="1"/>
    <col min="9" max="9" width="8.16666666666667" style="99" customWidth="1"/>
    <col min="10" max="10" width="10.5" style="99" customWidth="1"/>
    <col min="11" max="11" width="12.1666666666667" style="99" customWidth="1"/>
    <col min="12" max="16384" width="10.1666666666667" style="99"/>
  </cols>
  <sheetData>
    <row r="1" ht="26.55" spans="1:11">
      <c r="A1" s="100" t="s">
        <v>170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53</v>
      </c>
      <c r="B2" s="102" t="s">
        <v>54</v>
      </c>
      <c r="C2" s="102"/>
      <c r="D2" s="103" t="s">
        <v>62</v>
      </c>
      <c r="E2" s="104" t="s">
        <v>63</v>
      </c>
      <c r="F2" s="105" t="s">
        <v>171</v>
      </c>
      <c r="G2" s="106" t="s">
        <v>69</v>
      </c>
      <c r="H2" s="106"/>
      <c r="I2" s="135" t="s">
        <v>57</v>
      </c>
      <c r="J2" s="106" t="s">
        <v>58</v>
      </c>
      <c r="K2" s="157"/>
    </row>
    <row r="3" spans="1:11">
      <c r="A3" s="107" t="s">
        <v>75</v>
      </c>
      <c r="B3" s="108">
        <v>1700</v>
      </c>
      <c r="C3" s="108"/>
      <c r="D3" s="109" t="s">
        <v>172</v>
      </c>
      <c r="E3" s="110">
        <v>44814</v>
      </c>
      <c r="F3" s="110"/>
      <c r="G3" s="110"/>
      <c r="H3" s="111" t="s">
        <v>173</v>
      </c>
      <c r="I3" s="111"/>
      <c r="J3" s="111"/>
      <c r="K3" s="158"/>
    </row>
    <row r="4" spans="1:11">
      <c r="A4" s="112" t="s">
        <v>72</v>
      </c>
      <c r="B4" s="113">
        <v>3</v>
      </c>
      <c r="C4" s="113">
        <v>6</v>
      </c>
      <c r="D4" s="114" t="s">
        <v>174</v>
      </c>
      <c r="E4" s="115" t="s">
        <v>175</v>
      </c>
      <c r="F4" s="115"/>
      <c r="G4" s="115"/>
      <c r="H4" s="114" t="s">
        <v>176</v>
      </c>
      <c r="I4" s="114"/>
      <c r="J4" s="128" t="s">
        <v>66</v>
      </c>
      <c r="K4" s="159" t="s">
        <v>67</v>
      </c>
    </row>
    <row r="5" spans="1:11">
      <c r="A5" s="112" t="s">
        <v>177</v>
      </c>
      <c r="B5" s="108">
        <v>1</v>
      </c>
      <c r="C5" s="108"/>
      <c r="D5" s="109" t="s">
        <v>175</v>
      </c>
      <c r="E5" s="109"/>
      <c r="F5" s="109" t="s">
        <v>178</v>
      </c>
      <c r="G5" s="109" t="s">
        <v>179</v>
      </c>
      <c r="H5" s="114" t="s">
        <v>180</v>
      </c>
      <c r="I5" s="114"/>
      <c r="J5" s="128" t="s">
        <v>66</v>
      </c>
      <c r="K5" s="159" t="s">
        <v>67</v>
      </c>
    </row>
    <row r="6" ht="16.35" spans="1:11">
      <c r="A6" s="116" t="s">
        <v>181</v>
      </c>
      <c r="B6" s="117">
        <v>180</v>
      </c>
      <c r="C6" s="117"/>
      <c r="D6" s="118" t="s">
        <v>182</v>
      </c>
      <c r="E6" s="119"/>
      <c r="F6" s="120">
        <v>1020</v>
      </c>
      <c r="G6" s="118"/>
      <c r="H6" s="121" t="s">
        <v>183</v>
      </c>
      <c r="I6" s="121"/>
      <c r="J6" s="120" t="s">
        <v>66</v>
      </c>
      <c r="K6" s="160" t="s">
        <v>67</v>
      </c>
    </row>
    <row r="7" ht="16.35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184</v>
      </c>
      <c r="B8" s="105" t="s">
        <v>185</v>
      </c>
      <c r="C8" s="105" t="s">
        <v>186</v>
      </c>
      <c r="D8" s="105" t="s">
        <v>187</v>
      </c>
      <c r="E8" s="105" t="s">
        <v>188</v>
      </c>
      <c r="F8" s="105" t="s">
        <v>189</v>
      </c>
      <c r="G8" s="126" t="s">
        <v>190</v>
      </c>
      <c r="H8" s="127"/>
      <c r="I8" s="127"/>
      <c r="J8" s="127"/>
      <c r="K8" s="161"/>
    </row>
    <row r="9" spans="1:11">
      <c r="A9" s="112" t="s">
        <v>191</v>
      </c>
      <c r="B9" s="114"/>
      <c r="C9" s="128" t="s">
        <v>66</v>
      </c>
      <c r="D9" s="128" t="s">
        <v>67</v>
      </c>
      <c r="E9" s="109" t="s">
        <v>192</v>
      </c>
      <c r="F9" s="129" t="s">
        <v>193</v>
      </c>
      <c r="G9" s="130"/>
      <c r="H9" s="131"/>
      <c r="I9" s="131"/>
      <c r="J9" s="131"/>
      <c r="K9" s="162"/>
    </row>
    <row r="10" spans="1:11">
      <c r="A10" s="112" t="s">
        <v>194</v>
      </c>
      <c r="B10" s="114"/>
      <c r="C10" s="128" t="s">
        <v>66</v>
      </c>
      <c r="D10" s="128" t="s">
        <v>67</v>
      </c>
      <c r="E10" s="109" t="s">
        <v>195</v>
      </c>
      <c r="F10" s="129" t="s">
        <v>196</v>
      </c>
      <c r="G10" s="130" t="s">
        <v>197</v>
      </c>
      <c r="H10" s="131"/>
      <c r="I10" s="131"/>
      <c r="J10" s="131"/>
      <c r="K10" s="162"/>
    </row>
    <row r="11" spans="1:11">
      <c r="A11" s="132" t="s">
        <v>198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63"/>
    </row>
    <row r="12" spans="1:11">
      <c r="A12" s="107" t="s">
        <v>88</v>
      </c>
      <c r="B12" s="128" t="s">
        <v>84</v>
      </c>
      <c r="C12" s="128" t="s">
        <v>85</v>
      </c>
      <c r="D12" s="129"/>
      <c r="E12" s="109" t="s">
        <v>86</v>
      </c>
      <c r="F12" s="128" t="s">
        <v>84</v>
      </c>
      <c r="G12" s="128" t="s">
        <v>85</v>
      </c>
      <c r="H12" s="128"/>
      <c r="I12" s="109" t="s">
        <v>199</v>
      </c>
      <c r="J12" s="128" t="s">
        <v>84</v>
      </c>
      <c r="K12" s="159" t="s">
        <v>85</v>
      </c>
    </row>
    <row r="13" spans="1:11">
      <c r="A13" s="107" t="s">
        <v>91</v>
      </c>
      <c r="B13" s="128" t="s">
        <v>84</v>
      </c>
      <c r="C13" s="128" t="s">
        <v>85</v>
      </c>
      <c r="D13" s="129"/>
      <c r="E13" s="109" t="s">
        <v>96</v>
      </c>
      <c r="F13" s="128" t="s">
        <v>84</v>
      </c>
      <c r="G13" s="128" t="s">
        <v>85</v>
      </c>
      <c r="H13" s="128"/>
      <c r="I13" s="109" t="s">
        <v>200</v>
      </c>
      <c r="J13" s="128" t="s">
        <v>84</v>
      </c>
      <c r="K13" s="159" t="s">
        <v>85</v>
      </c>
    </row>
    <row r="14" ht="16.35" spans="1:11">
      <c r="A14" s="116" t="s">
        <v>201</v>
      </c>
      <c r="B14" s="120" t="s">
        <v>84</v>
      </c>
      <c r="C14" s="120" t="s">
        <v>85</v>
      </c>
      <c r="D14" s="119"/>
      <c r="E14" s="118" t="s">
        <v>202</v>
      </c>
      <c r="F14" s="120" t="s">
        <v>84</v>
      </c>
      <c r="G14" s="120" t="s">
        <v>85</v>
      </c>
      <c r="H14" s="120"/>
      <c r="I14" s="118" t="s">
        <v>203</v>
      </c>
      <c r="J14" s="120" t="s">
        <v>84</v>
      </c>
      <c r="K14" s="160" t="s">
        <v>85</v>
      </c>
    </row>
    <row r="15" ht="16.35" spans="1:11">
      <c r="A15" s="122"/>
      <c r="B15" s="134"/>
      <c r="C15" s="134"/>
      <c r="D15" s="123"/>
      <c r="E15" s="122"/>
      <c r="F15" s="134"/>
      <c r="G15" s="134"/>
      <c r="H15" s="134"/>
      <c r="I15" s="122"/>
      <c r="J15" s="134"/>
      <c r="K15" s="134"/>
    </row>
    <row r="16" s="97" customFormat="1" spans="1:11">
      <c r="A16" s="101" t="s">
        <v>204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64"/>
    </row>
    <row r="17" spans="1:11">
      <c r="A17" s="112" t="s">
        <v>205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5"/>
    </row>
    <row r="18" spans="1:11">
      <c r="A18" s="112" t="s">
        <v>206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5"/>
    </row>
    <row r="19" spans="1:11">
      <c r="A19" s="136" t="s">
        <v>207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59"/>
    </row>
    <row r="20" spans="1:11">
      <c r="A20" s="137" t="s">
        <v>208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66"/>
    </row>
    <row r="21" spans="1:11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66"/>
    </row>
    <row r="22" spans="1:11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66"/>
    </row>
    <row r="23" spans="1:11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67"/>
    </row>
    <row r="24" spans="1:11">
      <c r="A24" s="112" t="s">
        <v>122</v>
      </c>
      <c r="B24" s="114"/>
      <c r="C24" s="128" t="s">
        <v>66</v>
      </c>
      <c r="D24" s="128" t="s">
        <v>67</v>
      </c>
      <c r="E24" s="111"/>
      <c r="F24" s="111"/>
      <c r="G24" s="111"/>
      <c r="H24" s="111"/>
      <c r="I24" s="111"/>
      <c r="J24" s="111"/>
      <c r="K24" s="158"/>
    </row>
    <row r="25" ht="16.35" spans="1:11">
      <c r="A25" s="141" t="s">
        <v>209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68"/>
    </row>
    <row r="26" ht="16.35" spans="1:1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</row>
    <row r="27" spans="1:11">
      <c r="A27" s="144" t="s">
        <v>210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61"/>
    </row>
    <row r="28" spans="1:11">
      <c r="A28" s="145" t="s">
        <v>211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69"/>
    </row>
    <row r="29" spans="1:11">
      <c r="A29" s="145" t="s">
        <v>212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69"/>
    </row>
    <row r="30" spans="1:11">
      <c r="A30" s="145" t="s">
        <v>213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69"/>
    </row>
    <row r="31" spans="1:11">
      <c r="A31" s="145" t="s">
        <v>214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69"/>
    </row>
    <row r="32" spans="1:11">
      <c r="A32" s="145" t="s">
        <v>215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69"/>
    </row>
    <row r="33" ht="23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69"/>
    </row>
    <row r="34" ht="23" customHeight="1" spans="1:1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66"/>
    </row>
    <row r="35" ht="23" customHeight="1" spans="1:11">
      <c r="A35" s="147"/>
      <c r="B35" s="138"/>
      <c r="C35" s="138"/>
      <c r="D35" s="138"/>
      <c r="E35" s="138"/>
      <c r="F35" s="138"/>
      <c r="G35" s="138"/>
      <c r="H35" s="138"/>
      <c r="I35" s="138"/>
      <c r="J35" s="138"/>
      <c r="K35" s="166"/>
    </row>
    <row r="36" ht="23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0"/>
    </row>
    <row r="37" ht="18.75" customHeight="1" spans="1:11">
      <c r="A37" s="150" t="s">
        <v>216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1"/>
    </row>
    <row r="38" s="98" customFormat="1" ht="18.75" customHeight="1" spans="1:11">
      <c r="A38" s="112" t="s">
        <v>217</v>
      </c>
      <c r="B38" s="114"/>
      <c r="C38" s="114"/>
      <c r="D38" s="111" t="s">
        <v>218</v>
      </c>
      <c r="E38" s="111"/>
      <c r="F38" s="152" t="s">
        <v>219</v>
      </c>
      <c r="G38" s="153"/>
      <c r="H38" s="114" t="s">
        <v>220</v>
      </c>
      <c r="I38" s="114"/>
      <c r="J38" s="114" t="s">
        <v>221</v>
      </c>
      <c r="K38" s="165"/>
    </row>
    <row r="39" ht="18.75" customHeight="1" spans="1:13">
      <c r="A39" s="112" t="s">
        <v>123</v>
      </c>
      <c r="B39" s="114" t="s">
        <v>222</v>
      </c>
      <c r="C39" s="114"/>
      <c r="D39" s="114"/>
      <c r="E39" s="114"/>
      <c r="F39" s="114"/>
      <c r="G39" s="114"/>
      <c r="H39" s="114"/>
      <c r="I39" s="114"/>
      <c r="J39" s="114"/>
      <c r="K39" s="165"/>
      <c r="M39" s="98"/>
    </row>
    <row r="40" ht="31" customHeight="1" spans="1:11">
      <c r="A40" s="112"/>
      <c r="B40" s="114"/>
      <c r="C40" s="114"/>
      <c r="D40" s="114"/>
      <c r="E40" s="114"/>
      <c r="F40" s="114"/>
      <c r="G40" s="114"/>
      <c r="H40" s="114"/>
      <c r="I40" s="114"/>
      <c r="J40" s="114"/>
      <c r="K40" s="165"/>
    </row>
    <row r="41" ht="18.75" customHeight="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65"/>
    </row>
    <row r="42" ht="32" customHeight="1" spans="1:11">
      <c r="A42" s="116" t="s">
        <v>135</v>
      </c>
      <c r="B42" s="154" t="s">
        <v>223</v>
      </c>
      <c r="C42" s="154"/>
      <c r="D42" s="118" t="s">
        <v>224</v>
      </c>
      <c r="E42" s="119" t="s">
        <v>225</v>
      </c>
      <c r="F42" s="118" t="s">
        <v>139</v>
      </c>
      <c r="G42" s="155">
        <v>44812</v>
      </c>
      <c r="H42" s="156" t="s">
        <v>140</v>
      </c>
      <c r="I42" s="156"/>
      <c r="J42" s="154" t="s">
        <v>141</v>
      </c>
      <c r="K42" s="17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33" workbookViewId="0">
      <selection activeCell="G46" sqref="G46"/>
    </sheetView>
  </sheetViews>
  <sheetFormatPr defaultColWidth="10.1666666666667" defaultRowHeight="15.6"/>
  <cols>
    <col min="1" max="1" width="9.66666666666667" style="99" customWidth="1"/>
    <col min="2" max="2" width="11.1666666666667" style="99" customWidth="1"/>
    <col min="3" max="3" width="9.16666666666667" style="99" customWidth="1"/>
    <col min="4" max="4" width="9.5" style="99" customWidth="1"/>
    <col min="5" max="5" width="10.6833333333333" style="99" customWidth="1"/>
    <col min="6" max="6" width="10.3333333333333" style="99" customWidth="1"/>
    <col min="7" max="7" width="9.5" style="99" customWidth="1"/>
    <col min="8" max="8" width="9.16666666666667" style="99" customWidth="1"/>
    <col min="9" max="9" width="8.16666666666667" style="99" customWidth="1"/>
    <col min="10" max="10" width="10.5" style="99" customWidth="1"/>
    <col min="11" max="11" width="12.1666666666667" style="99" customWidth="1"/>
    <col min="12" max="16384" width="10.1666666666667" style="99"/>
  </cols>
  <sheetData>
    <row r="1" ht="26.55" spans="1:11">
      <c r="A1" s="100" t="s">
        <v>170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53</v>
      </c>
      <c r="B2" s="102" t="s">
        <v>54</v>
      </c>
      <c r="C2" s="102"/>
      <c r="D2" s="103" t="s">
        <v>62</v>
      </c>
      <c r="E2" s="104" t="s">
        <v>63</v>
      </c>
      <c r="F2" s="105" t="s">
        <v>171</v>
      </c>
      <c r="G2" s="106" t="s">
        <v>69</v>
      </c>
      <c r="H2" s="106"/>
      <c r="I2" s="135" t="s">
        <v>57</v>
      </c>
      <c r="J2" s="106" t="s">
        <v>58</v>
      </c>
      <c r="K2" s="157"/>
    </row>
    <row r="3" spans="1:11">
      <c r="A3" s="107" t="s">
        <v>75</v>
      </c>
      <c r="B3" s="108">
        <v>1700</v>
      </c>
      <c r="C3" s="108"/>
      <c r="D3" s="109" t="s">
        <v>172</v>
      </c>
      <c r="E3" s="110">
        <v>44814</v>
      </c>
      <c r="F3" s="110"/>
      <c r="G3" s="110"/>
      <c r="H3" s="111" t="s">
        <v>173</v>
      </c>
      <c r="I3" s="111"/>
      <c r="J3" s="111"/>
      <c r="K3" s="158"/>
    </row>
    <row r="4" spans="1:11">
      <c r="A4" s="112" t="s">
        <v>72</v>
      </c>
      <c r="B4" s="113">
        <v>3</v>
      </c>
      <c r="C4" s="113">
        <v>6</v>
      </c>
      <c r="D4" s="114" t="s">
        <v>174</v>
      </c>
      <c r="E4" s="115" t="s">
        <v>175</v>
      </c>
      <c r="F4" s="115"/>
      <c r="G4" s="115"/>
      <c r="H4" s="114" t="s">
        <v>176</v>
      </c>
      <c r="I4" s="114"/>
      <c r="J4" s="128" t="s">
        <v>66</v>
      </c>
      <c r="K4" s="159" t="s">
        <v>67</v>
      </c>
    </row>
    <row r="5" spans="1:11">
      <c r="A5" s="112" t="s">
        <v>177</v>
      </c>
      <c r="B5" s="108">
        <v>1</v>
      </c>
      <c r="C5" s="108"/>
      <c r="D5" s="109" t="s">
        <v>175</v>
      </c>
      <c r="E5" s="109"/>
      <c r="F5" s="109" t="s">
        <v>178</v>
      </c>
      <c r="G5" s="109" t="s">
        <v>179</v>
      </c>
      <c r="H5" s="114" t="s">
        <v>180</v>
      </c>
      <c r="I5" s="114"/>
      <c r="J5" s="128" t="s">
        <v>66</v>
      </c>
      <c r="K5" s="159" t="s">
        <v>67</v>
      </c>
    </row>
    <row r="6" ht="16.35" spans="1:11">
      <c r="A6" s="116" t="s">
        <v>181</v>
      </c>
      <c r="B6" s="117">
        <v>130</v>
      </c>
      <c r="C6" s="117"/>
      <c r="D6" s="118" t="s">
        <v>182</v>
      </c>
      <c r="E6" s="119"/>
      <c r="F6" s="120">
        <v>705</v>
      </c>
      <c r="G6" s="118"/>
      <c r="H6" s="121" t="s">
        <v>183</v>
      </c>
      <c r="I6" s="121"/>
      <c r="J6" s="120" t="s">
        <v>66</v>
      </c>
      <c r="K6" s="160" t="s">
        <v>67</v>
      </c>
    </row>
    <row r="7" ht="16.35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184</v>
      </c>
      <c r="B8" s="105" t="s">
        <v>185</v>
      </c>
      <c r="C8" s="105" t="s">
        <v>186</v>
      </c>
      <c r="D8" s="105" t="s">
        <v>187</v>
      </c>
      <c r="E8" s="105" t="s">
        <v>188</v>
      </c>
      <c r="F8" s="105" t="s">
        <v>189</v>
      </c>
      <c r="G8" s="126" t="s">
        <v>190</v>
      </c>
      <c r="H8" s="127"/>
      <c r="I8" s="127"/>
      <c r="J8" s="127"/>
      <c r="K8" s="161"/>
    </row>
    <row r="9" spans="1:11">
      <c r="A9" s="112" t="s">
        <v>191</v>
      </c>
      <c r="B9" s="114"/>
      <c r="C9" s="128" t="s">
        <v>66</v>
      </c>
      <c r="D9" s="128" t="s">
        <v>67</v>
      </c>
      <c r="E9" s="109" t="s">
        <v>192</v>
      </c>
      <c r="F9" s="129" t="s">
        <v>193</v>
      </c>
      <c r="G9" s="130"/>
      <c r="H9" s="131"/>
      <c r="I9" s="131"/>
      <c r="J9" s="131"/>
      <c r="K9" s="162"/>
    </row>
    <row r="10" spans="1:11">
      <c r="A10" s="112" t="s">
        <v>194</v>
      </c>
      <c r="B10" s="114"/>
      <c r="C10" s="128" t="s">
        <v>66</v>
      </c>
      <c r="D10" s="128" t="s">
        <v>67</v>
      </c>
      <c r="E10" s="109" t="s">
        <v>195</v>
      </c>
      <c r="F10" s="129" t="s">
        <v>196</v>
      </c>
      <c r="G10" s="130" t="s">
        <v>197</v>
      </c>
      <c r="H10" s="131"/>
      <c r="I10" s="131"/>
      <c r="J10" s="131"/>
      <c r="K10" s="162"/>
    </row>
    <row r="11" spans="1:11">
      <c r="A11" s="132" t="s">
        <v>198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63"/>
    </row>
    <row r="12" spans="1:11">
      <c r="A12" s="107" t="s">
        <v>88</v>
      </c>
      <c r="B12" s="128" t="s">
        <v>84</v>
      </c>
      <c r="C12" s="128" t="s">
        <v>85</v>
      </c>
      <c r="D12" s="129"/>
      <c r="E12" s="109" t="s">
        <v>86</v>
      </c>
      <c r="F12" s="128" t="s">
        <v>84</v>
      </c>
      <c r="G12" s="128" t="s">
        <v>85</v>
      </c>
      <c r="H12" s="128"/>
      <c r="I12" s="109" t="s">
        <v>199</v>
      </c>
      <c r="J12" s="128" t="s">
        <v>84</v>
      </c>
      <c r="K12" s="159" t="s">
        <v>85</v>
      </c>
    </row>
    <row r="13" spans="1:11">
      <c r="A13" s="107" t="s">
        <v>91</v>
      </c>
      <c r="B13" s="128" t="s">
        <v>84</v>
      </c>
      <c r="C13" s="128" t="s">
        <v>85</v>
      </c>
      <c r="D13" s="129"/>
      <c r="E13" s="109" t="s">
        <v>96</v>
      </c>
      <c r="F13" s="128" t="s">
        <v>84</v>
      </c>
      <c r="G13" s="128" t="s">
        <v>85</v>
      </c>
      <c r="H13" s="128"/>
      <c r="I13" s="109" t="s">
        <v>200</v>
      </c>
      <c r="J13" s="128" t="s">
        <v>84</v>
      </c>
      <c r="K13" s="159" t="s">
        <v>85</v>
      </c>
    </row>
    <row r="14" ht="16.35" spans="1:11">
      <c r="A14" s="116" t="s">
        <v>201</v>
      </c>
      <c r="B14" s="120" t="s">
        <v>84</v>
      </c>
      <c r="C14" s="120" t="s">
        <v>85</v>
      </c>
      <c r="D14" s="119"/>
      <c r="E14" s="118" t="s">
        <v>202</v>
      </c>
      <c r="F14" s="120" t="s">
        <v>84</v>
      </c>
      <c r="G14" s="120" t="s">
        <v>85</v>
      </c>
      <c r="H14" s="120"/>
      <c r="I14" s="118" t="s">
        <v>203</v>
      </c>
      <c r="J14" s="120" t="s">
        <v>84</v>
      </c>
      <c r="K14" s="160" t="s">
        <v>85</v>
      </c>
    </row>
    <row r="15" ht="16.35" spans="1:11">
      <c r="A15" s="122"/>
      <c r="B15" s="134"/>
      <c r="C15" s="134"/>
      <c r="D15" s="123"/>
      <c r="E15" s="122"/>
      <c r="F15" s="134"/>
      <c r="G15" s="134"/>
      <c r="H15" s="134"/>
      <c r="I15" s="122"/>
      <c r="J15" s="134"/>
      <c r="K15" s="134"/>
    </row>
    <row r="16" s="97" customFormat="1" spans="1:11">
      <c r="A16" s="101" t="s">
        <v>204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64"/>
    </row>
    <row r="17" spans="1:11">
      <c r="A17" s="112" t="s">
        <v>205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5"/>
    </row>
    <row r="18" spans="1:11">
      <c r="A18" s="112" t="s">
        <v>226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5"/>
    </row>
    <row r="19" spans="1:11">
      <c r="A19" s="136" t="s">
        <v>227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59"/>
    </row>
    <row r="20" spans="1:11">
      <c r="A20" s="137" t="s">
        <v>228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66"/>
    </row>
    <row r="21" spans="1:11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66"/>
    </row>
    <row r="22" spans="1:11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66"/>
    </row>
    <row r="23" spans="1:11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67"/>
    </row>
    <row r="24" spans="1:11">
      <c r="A24" s="112" t="s">
        <v>122</v>
      </c>
      <c r="B24" s="114"/>
      <c r="C24" s="128" t="s">
        <v>66</v>
      </c>
      <c r="D24" s="128" t="s">
        <v>67</v>
      </c>
      <c r="E24" s="111"/>
      <c r="F24" s="111"/>
      <c r="G24" s="111"/>
      <c r="H24" s="111"/>
      <c r="I24" s="111"/>
      <c r="J24" s="111"/>
      <c r="K24" s="158"/>
    </row>
    <row r="25" ht="16.35" spans="1:11">
      <c r="A25" s="141" t="s">
        <v>209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68"/>
    </row>
    <row r="26" ht="16.35" spans="1:1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</row>
    <row r="27" spans="1:11">
      <c r="A27" s="144" t="s">
        <v>210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61"/>
    </row>
    <row r="28" spans="1:11">
      <c r="A28" s="145" t="s">
        <v>211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69"/>
    </row>
    <row r="29" spans="1:11">
      <c r="A29" s="145" t="s">
        <v>229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69"/>
    </row>
    <row r="30" spans="1:11">
      <c r="A30" s="145" t="s">
        <v>230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69"/>
    </row>
    <row r="3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69"/>
    </row>
    <row r="32" spans="1:1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69"/>
    </row>
    <row r="33" ht="23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69"/>
    </row>
    <row r="34" ht="23" customHeight="1" spans="1:1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66"/>
    </row>
    <row r="35" ht="23" customHeight="1" spans="1:11">
      <c r="A35" s="147"/>
      <c r="B35" s="138"/>
      <c r="C35" s="138"/>
      <c r="D35" s="138"/>
      <c r="E35" s="138"/>
      <c r="F35" s="138"/>
      <c r="G35" s="138"/>
      <c r="H35" s="138"/>
      <c r="I35" s="138"/>
      <c r="J35" s="138"/>
      <c r="K35" s="166"/>
    </row>
    <row r="36" ht="23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0"/>
    </row>
    <row r="37" ht="18.75" customHeight="1" spans="1:11">
      <c r="A37" s="150" t="s">
        <v>216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1"/>
    </row>
    <row r="38" s="98" customFormat="1" ht="18.75" customHeight="1" spans="1:11">
      <c r="A38" s="112" t="s">
        <v>217</v>
      </c>
      <c r="B38" s="114"/>
      <c r="C38" s="114"/>
      <c r="D38" s="111" t="s">
        <v>218</v>
      </c>
      <c r="E38" s="111"/>
      <c r="F38" s="152" t="s">
        <v>219</v>
      </c>
      <c r="G38" s="153"/>
      <c r="H38" s="114" t="s">
        <v>220</v>
      </c>
      <c r="I38" s="114"/>
      <c r="J38" s="114" t="s">
        <v>221</v>
      </c>
      <c r="K38" s="165"/>
    </row>
    <row r="39" ht="18.75" customHeight="1" spans="1:13">
      <c r="A39" s="112" t="s">
        <v>123</v>
      </c>
      <c r="B39" s="114" t="s">
        <v>222</v>
      </c>
      <c r="C39" s="114"/>
      <c r="D39" s="114"/>
      <c r="E39" s="114"/>
      <c r="F39" s="114"/>
      <c r="G39" s="114"/>
      <c r="H39" s="114"/>
      <c r="I39" s="114"/>
      <c r="J39" s="114"/>
      <c r="K39" s="165"/>
      <c r="M39" s="98"/>
    </row>
    <row r="40" ht="31" customHeight="1" spans="1:11">
      <c r="A40" s="112" t="s">
        <v>231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65"/>
    </row>
    <row r="41" ht="18.75" customHeight="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65"/>
    </row>
    <row r="42" ht="32" customHeight="1" spans="1:11">
      <c r="A42" s="116" t="s">
        <v>135</v>
      </c>
      <c r="B42" s="154" t="s">
        <v>223</v>
      </c>
      <c r="C42" s="154"/>
      <c r="D42" s="118" t="s">
        <v>224</v>
      </c>
      <c r="E42" s="119" t="s">
        <v>225</v>
      </c>
      <c r="F42" s="118" t="s">
        <v>139</v>
      </c>
      <c r="G42" s="155">
        <v>44816</v>
      </c>
      <c r="H42" s="156" t="s">
        <v>140</v>
      </c>
      <c r="I42" s="156"/>
      <c r="J42" s="154" t="s">
        <v>141</v>
      </c>
      <c r="K42" s="17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zoomScale="80" zoomScaleNormal="80" workbookViewId="0">
      <selection activeCell="K21" sqref="K21"/>
    </sheetView>
  </sheetViews>
  <sheetFormatPr defaultColWidth="9" defaultRowHeight="26" customHeight="1"/>
  <cols>
    <col min="1" max="1" width="17.1666666666667" style="63" customWidth="1"/>
    <col min="2" max="7" width="9.33333333333333" style="63" customWidth="1"/>
    <col min="8" max="8" width="1.33333333333333" style="63" customWidth="1"/>
    <col min="9" max="9" width="16.5" style="63" customWidth="1"/>
    <col min="10" max="10" width="17" style="63" customWidth="1"/>
    <col min="11" max="11" width="18.5" style="63" customWidth="1"/>
    <col min="12" max="12" width="16.6666666666667" style="63" customWidth="1"/>
    <col min="13" max="13" width="14.1666666666667" style="63" customWidth="1"/>
    <col min="14" max="14" width="16.3333333333333" style="63" customWidth="1"/>
    <col min="15" max="16384" width="9" style="63"/>
  </cols>
  <sheetData>
    <row r="1" s="63" customFormat="1" ht="25" customHeight="1" spans="1:14">
      <c r="A1" s="64" t="s">
        <v>144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="63" customFormat="1" ht="25" customHeight="1" spans="1:14">
      <c r="A2" s="66" t="s">
        <v>62</v>
      </c>
      <c r="B2" s="67" t="s">
        <v>63</v>
      </c>
      <c r="C2" s="67"/>
      <c r="D2" s="68" t="s">
        <v>68</v>
      </c>
      <c r="E2" s="67" t="s">
        <v>69</v>
      </c>
      <c r="F2" s="67"/>
      <c r="G2" s="67"/>
      <c r="H2" s="69"/>
      <c r="I2" s="87" t="s">
        <v>57</v>
      </c>
      <c r="J2" s="67" t="s">
        <v>58</v>
      </c>
      <c r="K2" s="67"/>
      <c r="L2" s="67"/>
      <c r="M2" s="67"/>
      <c r="N2" s="88"/>
    </row>
    <row r="3" s="63" customFormat="1" ht="25" customHeight="1" spans="1:14">
      <c r="A3" s="70" t="s">
        <v>146</v>
      </c>
      <c r="B3" s="71" t="s">
        <v>147</v>
      </c>
      <c r="C3" s="71"/>
      <c r="D3" s="71"/>
      <c r="E3" s="71"/>
      <c r="F3" s="71"/>
      <c r="G3" s="71"/>
      <c r="H3" s="72"/>
      <c r="I3" s="89" t="s">
        <v>148</v>
      </c>
      <c r="J3" s="89"/>
      <c r="K3" s="89"/>
      <c r="L3" s="89"/>
      <c r="M3" s="89"/>
      <c r="N3" s="90"/>
    </row>
    <row r="4" s="63" customFormat="1" ht="25" customHeight="1" spans="1:14">
      <c r="A4" s="70"/>
      <c r="B4" s="73" t="s">
        <v>109</v>
      </c>
      <c r="C4" s="73" t="s">
        <v>110</v>
      </c>
      <c r="D4" s="74" t="s">
        <v>111</v>
      </c>
      <c r="E4" s="73" t="s">
        <v>112</v>
      </c>
      <c r="F4" s="73" t="s">
        <v>113</v>
      </c>
      <c r="G4" s="73" t="s">
        <v>114</v>
      </c>
      <c r="H4" s="72"/>
      <c r="I4" s="73" t="s">
        <v>109</v>
      </c>
      <c r="J4" s="73" t="s">
        <v>110</v>
      </c>
      <c r="K4" s="74" t="s">
        <v>111</v>
      </c>
      <c r="L4" s="73" t="s">
        <v>112</v>
      </c>
      <c r="M4" s="73" t="s">
        <v>113</v>
      </c>
      <c r="N4" s="73" t="s">
        <v>114</v>
      </c>
    </row>
    <row r="5" s="63" customFormat="1" ht="22" customHeight="1" spans="1:14">
      <c r="A5" s="70"/>
      <c r="B5" s="75"/>
      <c r="C5" s="75"/>
      <c r="D5" s="76"/>
      <c r="E5" s="75"/>
      <c r="F5" s="75"/>
      <c r="G5" s="75"/>
      <c r="H5" s="72"/>
      <c r="I5" s="91"/>
      <c r="J5" s="91"/>
      <c r="K5" s="91"/>
      <c r="L5" s="91"/>
      <c r="M5" s="91"/>
      <c r="N5" s="91"/>
    </row>
    <row r="6" s="63" customFormat="1" ht="25" customHeight="1" spans="1:14">
      <c r="A6" s="77" t="s">
        <v>151</v>
      </c>
      <c r="B6" s="78">
        <f>C6-2.1</f>
        <v>102.8</v>
      </c>
      <c r="C6" s="78">
        <f>D6-2.1</f>
        <v>104.9</v>
      </c>
      <c r="D6" s="79">
        <v>107</v>
      </c>
      <c r="E6" s="78">
        <f t="shared" ref="E6:G6" si="0">D6+2.1</f>
        <v>109.1</v>
      </c>
      <c r="F6" s="78">
        <f t="shared" si="0"/>
        <v>111.2</v>
      </c>
      <c r="G6" s="78">
        <f t="shared" si="0"/>
        <v>113.3</v>
      </c>
      <c r="H6" s="72"/>
      <c r="I6" s="92" t="s">
        <v>232</v>
      </c>
      <c r="J6" s="92" t="s">
        <v>233</v>
      </c>
      <c r="K6" s="92" t="s">
        <v>234</v>
      </c>
      <c r="L6" s="92" t="s">
        <v>235</v>
      </c>
      <c r="M6" s="92" t="s">
        <v>236</v>
      </c>
      <c r="N6" s="92" t="s">
        <v>237</v>
      </c>
    </row>
    <row r="7" s="63" customFormat="1" ht="25" customHeight="1" spans="1:14">
      <c r="A7" s="77" t="s">
        <v>153</v>
      </c>
      <c r="B7" s="78">
        <f>C7-1.5</f>
        <v>74</v>
      </c>
      <c r="C7" s="78">
        <f>D7-1.5</f>
        <v>75.5</v>
      </c>
      <c r="D7" s="79">
        <v>77</v>
      </c>
      <c r="E7" s="78">
        <f t="shared" ref="E7:G7" si="1">D7+1.5</f>
        <v>78.5</v>
      </c>
      <c r="F7" s="78">
        <f t="shared" si="1"/>
        <v>80</v>
      </c>
      <c r="G7" s="78">
        <f t="shared" si="1"/>
        <v>81.5</v>
      </c>
      <c r="H7" s="72"/>
      <c r="I7" s="93" t="s">
        <v>238</v>
      </c>
      <c r="J7" s="93" t="s">
        <v>239</v>
      </c>
      <c r="K7" s="93" t="s">
        <v>240</v>
      </c>
      <c r="L7" s="93" t="s">
        <v>241</v>
      </c>
      <c r="M7" s="93" t="s">
        <v>239</v>
      </c>
      <c r="N7" s="93" t="s">
        <v>238</v>
      </c>
    </row>
    <row r="8" s="63" customFormat="1" ht="25" customHeight="1" spans="1:14">
      <c r="A8" s="77" t="s">
        <v>155</v>
      </c>
      <c r="B8" s="78">
        <f>C8-4</f>
        <v>82</v>
      </c>
      <c r="C8" s="78">
        <f>D8-4</f>
        <v>86</v>
      </c>
      <c r="D8" s="79">
        <v>90</v>
      </c>
      <c r="E8" s="78">
        <f>D8+4</f>
        <v>94</v>
      </c>
      <c r="F8" s="78">
        <f>E8+5</f>
        <v>99</v>
      </c>
      <c r="G8" s="78">
        <f>F8+6</f>
        <v>105</v>
      </c>
      <c r="H8" s="72"/>
      <c r="I8" s="93" t="s">
        <v>242</v>
      </c>
      <c r="J8" s="93" t="s">
        <v>243</v>
      </c>
      <c r="K8" s="93" t="s">
        <v>244</v>
      </c>
      <c r="L8" s="93" t="s">
        <v>242</v>
      </c>
      <c r="M8" s="93" t="s">
        <v>245</v>
      </c>
      <c r="N8" s="93" t="s">
        <v>246</v>
      </c>
    </row>
    <row r="9" s="63" customFormat="1" ht="25" customHeight="1" spans="1:14">
      <c r="A9" s="77" t="s">
        <v>158</v>
      </c>
      <c r="B9" s="80">
        <f>C9-4</f>
        <v>106</v>
      </c>
      <c r="C9" s="80">
        <f>D9-4</f>
        <v>110</v>
      </c>
      <c r="D9" s="81">
        <v>114</v>
      </c>
      <c r="E9" s="80">
        <f t="shared" ref="E9:G9" si="2">D9+4</f>
        <v>118</v>
      </c>
      <c r="F9" s="80">
        <f t="shared" si="2"/>
        <v>122</v>
      </c>
      <c r="G9" s="80">
        <f t="shared" si="2"/>
        <v>126</v>
      </c>
      <c r="H9" s="72"/>
      <c r="I9" s="92" t="s">
        <v>247</v>
      </c>
      <c r="J9" s="92" t="s">
        <v>248</v>
      </c>
      <c r="K9" s="92" t="s">
        <v>249</v>
      </c>
      <c r="L9" s="92" t="s">
        <v>250</v>
      </c>
      <c r="M9" s="92" t="s">
        <v>250</v>
      </c>
      <c r="N9" s="92" t="s">
        <v>251</v>
      </c>
    </row>
    <row r="10" s="63" customFormat="1" ht="25" customHeight="1" spans="1:14">
      <c r="A10" s="77" t="s">
        <v>159</v>
      </c>
      <c r="B10" s="78">
        <f>C10-2.3/2</f>
        <v>33.1</v>
      </c>
      <c r="C10" s="78">
        <f>D10-2.3/2</f>
        <v>34.25</v>
      </c>
      <c r="D10" s="79">
        <v>35.4</v>
      </c>
      <c r="E10" s="78">
        <f t="shared" ref="E10:G10" si="3">D10+2.6/2</f>
        <v>36.7</v>
      </c>
      <c r="F10" s="78">
        <f t="shared" si="3"/>
        <v>38</v>
      </c>
      <c r="G10" s="78">
        <f t="shared" si="3"/>
        <v>39.3</v>
      </c>
      <c r="H10" s="72"/>
      <c r="I10" s="93" t="s">
        <v>252</v>
      </c>
      <c r="J10" s="93" t="s">
        <v>253</v>
      </c>
      <c r="K10" s="93" t="s">
        <v>253</v>
      </c>
      <c r="L10" s="93" t="s">
        <v>252</v>
      </c>
      <c r="M10" s="93" t="s">
        <v>254</v>
      </c>
      <c r="N10" s="93" t="s">
        <v>253</v>
      </c>
    </row>
    <row r="11" s="63" customFormat="1" ht="25" customHeight="1" spans="1:14">
      <c r="A11" s="77" t="s">
        <v>162</v>
      </c>
      <c r="B11" s="78">
        <f>C11-0.7</f>
        <v>25.6</v>
      </c>
      <c r="C11" s="78">
        <f>D11-0.7</f>
        <v>26.3</v>
      </c>
      <c r="D11" s="79">
        <v>27</v>
      </c>
      <c r="E11" s="78">
        <f>D11+0.7</f>
        <v>27.7</v>
      </c>
      <c r="F11" s="78">
        <f>E11+0.7</f>
        <v>28.4</v>
      </c>
      <c r="G11" s="78">
        <f>F11+0.9</f>
        <v>29.3</v>
      </c>
      <c r="H11" s="72"/>
      <c r="I11" s="93" t="s">
        <v>255</v>
      </c>
      <c r="J11" s="93" t="s">
        <v>256</v>
      </c>
      <c r="K11" s="93" t="s">
        <v>249</v>
      </c>
      <c r="L11" s="93" t="s">
        <v>257</v>
      </c>
      <c r="M11" s="93" t="s">
        <v>258</v>
      </c>
      <c r="N11" s="93" t="s">
        <v>256</v>
      </c>
    </row>
    <row r="12" s="63" customFormat="1" ht="25" customHeight="1" spans="1:14">
      <c r="A12" s="77" t="s">
        <v>163</v>
      </c>
      <c r="B12" s="78">
        <f>C12-0</f>
        <v>28.5</v>
      </c>
      <c r="C12" s="78">
        <f>D12-0</f>
        <v>28.5</v>
      </c>
      <c r="D12" s="79">
        <v>28.5</v>
      </c>
      <c r="E12" s="78">
        <f>D12+0.5</f>
        <v>29</v>
      </c>
      <c r="F12" s="78">
        <f>E12+0.5</f>
        <v>29.5</v>
      </c>
      <c r="G12" s="78">
        <f>F12+0.7</f>
        <v>30.2</v>
      </c>
      <c r="H12" s="72"/>
      <c r="I12" s="93" t="s">
        <v>259</v>
      </c>
      <c r="J12" s="93" t="s">
        <v>260</v>
      </c>
      <c r="K12" s="93" t="s">
        <v>261</v>
      </c>
      <c r="L12" s="93" t="s">
        <v>262</v>
      </c>
      <c r="M12" s="93" t="s">
        <v>255</v>
      </c>
      <c r="N12" s="93" t="s">
        <v>250</v>
      </c>
    </row>
    <row r="13" s="63" customFormat="1" ht="25" customHeight="1" spans="1:14">
      <c r="A13" s="77" t="s">
        <v>164</v>
      </c>
      <c r="B13" s="78">
        <f>C13-0.7</f>
        <v>31.2</v>
      </c>
      <c r="C13" s="78">
        <f>D13-0.6</f>
        <v>31.9</v>
      </c>
      <c r="D13" s="79">
        <v>32.5</v>
      </c>
      <c r="E13" s="78">
        <f>D13+0.6</f>
        <v>33.1</v>
      </c>
      <c r="F13" s="78">
        <f>E13+0.7</f>
        <v>33.8</v>
      </c>
      <c r="G13" s="78">
        <f>F13+0.6</f>
        <v>34.4</v>
      </c>
      <c r="H13" s="72"/>
      <c r="I13" s="93" t="s">
        <v>263</v>
      </c>
      <c r="J13" s="93" t="s">
        <v>264</v>
      </c>
      <c r="K13" s="93" t="s">
        <v>237</v>
      </c>
      <c r="L13" s="93" t="s">
        <v>237</v>
      </c>
      <c r="M13" s="93" t="s">
        <v>265</v>
      </c>
      <c r="N13" s="93" t="s">
        <v>266</v>
      </c>
    </row>
    <row r="14" s="63" customFormat="1" ht="25" customHeight="1" spans="1:14">
      <c r="A14" s="77" t="s">
        <v>165</v>
      </c>
      <c r="B14" s="78">
        <f>C14-0.9</f>
        <v>44.5</v>
      </c>
      <c r="C14" s="78">
        <f>D14-0.9</f>
        <v>45.4</v>
      </c>
      <c r="D14" s="79">
        <v>46.3</v>
      </c>
      <c r="E14" s="78">
        <f t="shared" ref="E14:G14" si="4">D14+1.1</f>
        <v>47.4</v>
      </c>
      <c r="F14" s="78">
        <f t="shared" si="4"/>
        <v>48.5</v>
      </c>
      <c r="G14" s="78">
        <f t="shared" si="4"/>
        <v>49.6</v>
      </c>
      <c r="H14" s="72"/>
      <c r="I14" s="93" t="s">
        <v>249</v>
      </c>
      <c r="J14" s="93" t="s">
        <v>250</v>
      </c>
      <c r="K14" s="93" t="s">
        <v>235</v>
      </c>
      <c r="L14" s="93" t="s">
        <v>256</v>
      </c>
      <c r="M14" s="93" t="s">
        <v>256</v>
      </c>
      <c r="N14" s="93" t="s">
        <v>256</v>
      </c>
    </row>
    <row r="15" s="63" customFormat="1" ht="25" customHeight="1" spans="1:14">
      <c r="A15" s="77"/>
      <c r="B15" s="78"/>
      <c r="C15" s="78"/>
      <c r="D15" s="79"/>
      <c r="E15" s="78"/>
      <c r="F15" s="78"/>
      <c r="G15" s="78"/>
      <c r="H15" s="72"/>
      <c r="I15" s="93"/>
      <c r="J15" s="93"/>
      <c r="K15" s="93"/>
      <c r="L15" s="93"/>
      <c r="M15" s="93"/>
      <c r="N15" s="93"/>
    </row>
    <row r="16" s="63" customFormat="1" ht="25" customHeight="1" spans="1:14">
      <c r="A16" s="82"/>
      <c r="B16" s="83"/>
      <c r="C16" s="83"/>
      <c r="D16" s="84"/>
      <c r="E16" s="83"/>
      <c r="F16" s="83"/>
      <c r="G16" s="83"/>
      <c r="H16" s="85"/>
      <c r="I16" s="94"/>
      <c r="J16" s="94"/>
      <c r="K16" s="94"/>
      <c r="L16" s="94"/>
      <c r="M16" s="94"/>
      <c r="N16" s="94"/>
    </row>
    <row r="17" s="63" customFormat="1" ht="15.6" spans="1:14">
      <c r="A17" s="86"/>
      <c r="B17" s="86"/>
      <c r="C17" s="86"/>
      <c r="D17" s="86"/>
      <c r="E17" s="86"/>
      <c r="F17" s="86"/>
      <c r="G17" s="86"/>
      <c r="H17" s="86"/>
      <c r="I17" s="95" t="s">
        <v>267</v>
      </c>
      <c r="J17" s="96"/>
      <c r="K17" s="95" t="s">
        <v>168</v>
      </c>
      <c r="L17" s="95"/>
      <c r="M17" s="95" t="s">
        <v>169</v>
      </c>
      <c r="N17" s="63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workbookViewId="0">
      <selection activeCell="E4" sqref="E4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11.5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269</v>
      </c>
      <c r="B2" s="5" t="s">
        <v>270</v>
      </c>
      <c r="C2" s="5" t="s">
        <v>271</v>
      </c>
      <c r="D2" s="5" t="s">
        <v>272</v>
      </c>
      <c r="E2" s="5" t="s">
        <v>273</v>
      </c>
      <c r="F2" s="5" t="s">
        <v>274</v>
      </c>
      <c r="G2" s="5" t="s">
        <v>275</v>
      </c>
      <c r="H2" s="5" t="s">
        <v>276</v>
      </c>
      <c r="I2" s="4" t="s">
        <v>277</v>
      </c>
      <c r="J2" s="4" t="s">
        <v>278</v>
      </c>
      <c r="K2" s="4" t="s">
        <v>279</v>
      </c>
      <c r="L2" s="4" t="s">
        <v>280</v>
      </c>
      <c r="M2" s="4" t="s">
        <v>281</v>
      </c>
      <c r="N2" s="5" t="s">
        <v>282</v>
      </c>
      <c r="O2" s="5" t="s">
        <v>283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284</v>
      </c>
      <c r="J3" s="4" t="s">
        <v>284</v>
      </c>
      <c r="K3" s="4" t="s">
        <v>284</v>
      </c>
      <c r="L3" s="4" t="s">
        <v>284</v>
      </c>
      <c r="M3" s="4" t="s">
        <v>284</v>
      </c>
      <c r="N3" s="7"/>
      <c r="O3" s="7"/>
    </row>
    <row r="4" spans="1:15">
      <c r="A4" s="9">
        <v>1</v>
      </c>
      <c r="B4" s="50" t="s">
        <v>285</v>
      </c>
      <c r="C4" s="24" t="s">
        <v>286</v>
      </c>
      <c r="D4" s="51" t="s">
        <v>287</v>
      </c>
      <c r="E4" s="52" t="s">
        <v>145</v>
      </c>
      <c r="F4" s="10" t="s">
        <v>288</v>
      </c>
      <c r="G4" s="10" t="s">
        <v>66</v>
      </c>
      <c r="H4" s="10"/>
      <c r="I4" s="10"/>
      <c r="J4" s="10"/>
      <c r="K4" s="10"/>
      <c r="L4" s="10"/>
      <c r="M4" s="10"/>
      <c r="N4" s="10">
        <v>0</v>
      </c>
      <c r="O4" s="10" t="s">
        <v>289</v>
      </c>
    </row>
    <row r="5" spans="1:15">
      <c r="A5" s="9">
        <v>2</v>
      </c>
      <c r="B5" s="50" t="s">
        <v>290</v>
      </c>
      <c r="C5" s="24" t="s">
        <v>286</v>
      </c>
      <c r="D5" s="51" t="s">
        <v>287</v>
      </c>
      <c r="E5" s="52" t="s">
        <v>145</v>
      </c>
      <c r="F5" s="10" t="s">
        <v>288</v>
      </c>
      <c r="G5" s="10" t="s">
        <v>66</v>
      </c>
      <c r="H5" s="10"/>
      <c r="I5" s="10"/>
      <c r="J5" s="10"/>
      <c r="K5" s="10"/>
      <c r="L5" s="10"/>
      <c r="M5" s="10"/>
      <c r="N5" s="10"/>
      <c r="O5" s="10" t="s">
        <v>289</v>
      </c>
    </row>
    <row r="6" spans="1:15">
      <c r="A6" s="9">
        <v>3</v>
      </c>
      <c r="B6" s="50" t="s">
        <v>291</v>
      </c>
      <c r="C6" s="24" t="s">
        <v>286</v>
      </c>
      <c r="D6" s="51" t="s">
        <v>287</v>
      </c>
      <c r="E6" s="52" t="s">
        <v>145</v>
      </c>
      <c r="F6" s="10" t="s">
        <v>288</v>
      </c>
      <c r="G6" s="10" t="s">
        <v>66</v>
      </c>
      <c r="H6" s="10"/>
      <c r="I6" s="10">
        <v>2</v>
      </c>
      <c r="J6" s="10"/>
      <c r="K6" s="10">
        <v>6</v>
      </c>
      <c r="L6" s="10">
        <v>2</v>
      </c>
      <c r="M6" s="10"/>
      <c r="N6" s="10">
        <v>10</v>
      </c>
      <c r="O6" s="10" t="s">
        <v>289</v>
      </c>
    </row>
    <row r="7" spans="1:15">
      <c r="A7" s="9">
        <v>4</v>
      </c>
      <c r="B7" s="23" t="s">
        <v>285</v>
      </c>
      <c r="C7" s="24" t="s">
        <v>286</v>
      </c>
      <c r="D7" s="51" t="s">
        <v>287</v>
      </c>
      <c r="E7" s="52" t="s">
        <v>145</v>
      </c>
      <c r="F7" s="10" t="s">
        <v>288</v>
      </c>
      <c r="G7" s="10" t="s">
        <v>66</v>
      </c>
      <c r="H7" s="10"/>
      <c r="I7" s="10"/>
      <c r="J7" s="10"/>
      <c r="K7" s="10"/>
      <c r="L7" s="10">
        <v>2</v>
      </c>
      <c r="M7" s="10"/>
      <c r="N7" s="10">
        <v>2</v>
      </c>
      <c r="O7" s="10" t="s">
        <v>289</v>
      </c>
    </row>
    <row r="8" spans="1:15">
      <c r="A8" s="9">
        <v>5</v>
      </c>
      <c r="B8" s="23" t="s">
        <v>292</v>
      </c>
      <c r="C8" s="24" t="s">
        <v>286</v>
      </c>
      <c r="D8" s="51" t="s">
        <v>287</v>
      </c>
      <c r="E8" s="52" t="s">
        <v>145</v>
      </c>
      <c r="F8" s="10" t="s">
        <v>288</v>
      </c>
      <c r="G8" s="10" t="s">
        <v>66</v>
      </c>
      <c r="H8" s="9"/>
      <c r="I8" s="10"/>
      <c r="J8" s="10"/>
      <c r="K8" s="10"/>
      <c r="L8" s="10"/>
      <c r="M8" s="9"/>
      <c r="N8" s="10">
        <v>0</v>
      </c>
      <c r="O8" s="10" t="s">
        <v>289</v>
      </c>
    </row>
    <row r="9" spans="1:15">
      <c r="A9" s="9">
        <v>6</v>
      </c>
      <c r="B9" s="23" t="s">
        <v>293</v>
      </c>
      <c r="C9" s="24" t="s">
        <v>286</v>
      </c>
      <c r="D9" s="10" t="s">
        <v>294</v>
      </c>
      <c r="E9" s="52" t="s">
        <v>145</v>
      </c>
      <c r="F9" s="10" t="s">
        <v>288</v>
      </c>
      <c r="G9" s="39" t="s">
        <v>66</v>
      </c>
      <c r="H9" s="9"/>
      <c r="I9" s="10">
        <v>2</v>
      </c>
      <c r="J9" s="10"/>
      <c r="K9" s="10"/>
      <c r="L9" s="10"/>
      <c r="M9" s="9"/>
      <c r="N9" s="10">
        <v>2</v>
      </c>
      <c r="O9" s="10" t="s">
        <v>289</v>
      </c>
    </row>
    <row r="10" spans="1:15">
      <c r="A10" s="9">
        <v>7</v>
      </c>
      <c r="B10" s="23" t="s">
        <v>295</v>
      </c>
      <c r="C10" s="24" t="s">
        <v>286</v>
      </c>
      <c r="D10" s="10" t="s">
        <v>294</v>
      </c>
      <c r="E10" s="52" t="s">
        <v>145</v>
      </c>
      <c r="F10" s="10" t="s">
        <v>288</v>
      </c>
      <c r="G10" s="39" t="s">
        <v>66</v>
      </c>
      <c r="H10" s="9"/>
      <c r="I10" s="10">
        <v>2</v>
      </c>
      <c r="J10" s="10"/>
      <c r="K10" s="10"/>
      <c r="L10" s="10"/>
      <c r="M10" s="10"/>
      <c r="N10" s="10">
        <v>2</v>
      </c>
      <c r="O10" s="10" t="s">
        <v>289</v>
      </c>
    </row>
    <row r="11" spans="1:15">
      <c r="A11" s="9">
        <v>8</v>
      </c>
      <c r="B11" s="23" t="s">
        <v>290</v>
      </c>
      <c r="C11" s="53" t="s">
        <v>296</v>
      </c>
      <c r="D11" s="24" t="s">
        <v>297</v>
      </c>
      <c r="E11" s="52" t="s">
        <v>145</v>
      </c>
      <c r="F11" s="10" t="s">
        <v>288</v>
      </c>
      <c r="G11" s="39" t="s">
        <v>66</v>
      </c>
      <c r="H11" s="9"/>
      <c r="I11" s="10"/>
      <c r="J11" s="10"/>
      <c r="K11" s="10"/>
      <c r="L11" s="10"/>
      <c r="M11" s="10"/>
      <c r="N11" s="10">
        <v>0</v>
      </c>
      <c r="O11" s="10" t="s">
        <v>289</v>
      </c>
    </row>
    <row r="12" customFormat="1" spans="1:15">
      <c r="A12" s="9">
        <v>9</v>
      </c>
      <c r="B12" s="23" t="s">
        <v>290</v>
      </c>
      <c r="C12" s="53" t="s">
        <v>296</v>
      </c>
      <c r="D12" s="10" t="s">
        <v>287</v>
      </c>
      <c r="E12" s="52" t="s">
        <v>145</v>
      </c>
      <c r="F12" s="10" t="s">
        <v>288</v>
      </c>
      <c r="G12" s="39" t="s">
        <v>66</v>
      </c>
      <c r="H12" s="9"/>
      <c r="I12" s="10"/>
      <c r="J12" s="10"/>
      <c r="K12" s="10"/>
      <c r="L12" s="10"/>
      <c r="M12" s="10"/>
      <c r="N12" s="10">
        <v>0</v>
      </c>
      <c r="O12" s="10" t="s">
        <v>289</v>
      </c>
    </row>
    <row r="13" customFormat="1" spans="1:15">
      <c r="A13" s="9">
        <v>10</v>
      </c>
      <c r="B13" s="23" t="s">
        <v>290</v>
      </c>
      <c r="C13" s="54" t="s">
        <v>298</v>
      </c>
      <c r="D13" s="10" t="s">
        <v>287</v>
      </c>
      <c r="E13" s="52" t="s">
        <v>145</v>
      </c>
      <c r="F13" s="10" t="s">
        <v>288</v>
      </c>
      <c r="G13" s="39" t="s">
        <v>66</v>
      </c>
      <c r="H13" s="55"/>
      <c r="I13" s="58"/>
      <c r="J13" s="62"/>
      <c r="K13" s="60"/>
      <c r="L13" s="60"/>
      <c r="M13" s="58"/>
      <c r="N13" s="60">
        <v>0</v>
      </c>
      <c r="O13" s="10" t="s">
        <v>289</v>
      </c>
    </row>
    <row r="14" customFormat="1" spans="1:15">
      <c r="A14" s="56"/>
      <c r="B14" s="57"/>
      <c r="C14" s="54"/>
      <c r="D14" s="58"/>
      <c r="E14" s="59"/>
      <c r="F14" s="60"/>
      <c r="G14" s="61"/>
      <c r="H14" s="55"/>
      <c r="I14" s="58"/>
      <c r="J14" s="62"/>
      <c r="K14" s="60"/>
      <c r="L14" s="60"/>
      <c r="M14" s="58"/>
      <c r="N14" s="60"/>
      <c r="O14" s="58"/>
    </row>
    <row r="15" s="2" customFormat="1" ht="17.4" spans="1:15">
      <c r="A15" s="14" t="s">
        <v>299</v>
      </c>
      <c r="B15" s="15"/>
      <c r="C15" s="15"/>
      <c r="D15" s="16"/>
      <c r="E15" s="17"/>
      <c r="F15" s="30"/>
      <c r="G15" s="30"/>
      <c r="H15" s="30"/>
      <c r="I15" s="25"/>
      <c r="J15" s="14" t="s">
        <v>300</v>
      </c>
      <c r="K15" s="15"/>
      <c r="L15" s="15"/>
      <c r="M15" s="16"/>
      <c r="N15" s="15"/>
      <c r="O15" s="22"/>
    </row>
    <row r="16" spans="1:15">
      <c r="A16" s="18" t="s">
        <v>301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4 O3:O11 O12:O13 O15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C5" sqref="C5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269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303</v>
      </c>
      <c r="H2" s="4"/>
      <c r="I2" s="4" t="s">
        <v>304</v>
      </c>
      <c r="J2" s="4"/>
      <c r="K2" s="6" t="s">
        <v>305</v>
      </c>
      <c r="L2" s="46" t="s">
        <v>306</v>
      </c>
      <c r="M2" s="20" t="s">
        <v>307</v>
      </c>
    </row>
    <row r="3" s="1" customFormat="1" spans="1:13">
      <c r="A3" s="4"/>
      <c r="B3" s="7"/>
      <c r="C3" s="7"/>
      <c r="D3" s="7"/>
      <c r="E3" s="7"/>
      <c r="F3" s="7"/>
      <c r="G3" s="4" t="s">
        <v>308</v>
      </c>
      <c r="H3" s="4" t="s">
        <v>309</v>
      </c>
      <c r="I3" s="4" t="s">
        <v>308</v>
      </c>
      <c r="J3" s="4" t="s">
        <v>309</v>
      </c>
      <c r="K3" s="8"/>
      <c r="L3" s="47"/>
      <c r="M3" s="21"/>
    </row>
    <row r="4" spans="1:13">
      <c r="A4" s="9">
        <v>1</v>
      </c>
      <c r="B4" s="10" t="s">
        <v>288</v>
      </c>
      <c r="C4" s="43" t="s">
        <v>290</v>
      </c>
      <c r="D4" s="24" t="s">
        <v>286</v>
      </c>
      <c r="E4" s="24" t="s">
        <v>117</v>
      </c>
      <c r="F4" s="10" t="s">
        <v>63</v>
      </c>
      <c r="G4" s="44">
        <v>0.016</v>
      </c>
      <c r="H4" s="44">
        <v>0.014</v>
      </c>
      <c r="I4" s="48">
        <v>0.017</v>
      </c>
      <c r="J4" s="48">
        <v>0.016</v>
      </c>
      <c r="K4" s="13" t="s">
        <v>310</v>
      </c>
      <c r="L4" s="10" t="s">
        <v>67</v>
      </c>
      <c r="M4" s="10" t="s">
        <v>289</v>
      </c>
    </row>
    <row r="5" spans="1:13">
      <c r="A5" s="9">
        <v>2</v>
      </c>
      <c r="B5" s="10" t="s">
        <v>288</v>
      </c>
      <c r="C5" s="43" t="s">
        <v>293</v>
      </c>
      <c r="D5" s="24" t="s">
        <v>286</v>
      </c>
      <c r="E5" s="24" t="s">
        <v>311</v>
      </c>
      <c r="F5" s="10" t="s">
        <v>63</v>
      </c>
      <c r="G5" s="44">
        <v>0.01</v>
      </c>
      <c r="H5" s="13">
        <v>0.01</v>
      </c>
      <c r="I5" s="48">
        <v>0.022</v>
      </c>
      <c r="J5" s="48">
        <v>0.022</v>
      </c>
      <c r="K5" s="13" t="s">
        <v>310</v>
      </c>
      <c r="L5" s="10" t="s">
        <v>67</v>
      </c>
      <c r="M5" s="10" t="s">
        <v>289</v>
      </c>
    </row>
    <row r="6" spans="1:13">
      <c r="A6" s="9">
        <v>3</v>
      </c>
      <c r="B6" s="10" t="s">
        <v>288</v>
      </c>
      <c r="C6" s="43" t="s">
        <v>312</v>
      </c>
      <c r="D6" s="24" t="s">
        <v>286</v>
      </c>
      <c r="E6" s="24" t="s">
        <v>313</v>
      </c>
      <c r="F6" s="10" t="s">
        <v>63</v>
      </c>
      <c r="G6" s="44">
        <v>0.014</v>
      </c>
      <c r="H6" s="44">
        <v>0.016</v>
      </c>
      <c r="I6" s="48">
        <v>0.02</v>
      </c>
      <c r="J6" s="48">
        <v>0.024</v>
      </c>
      <c r="K6" s="13" t="s">
        <v>314</v>
      </c>
      <c r="L6" s="10" t="s">
        <v>67</v>
      </c>
      <c r="M6" s="10" t="s">
        <v>289</v>
      </c>
    </row>
    <row r="7" spans="1:13">
      <c r="A7" s="9">
        <v>4</v>
      </c>
      <c r="B7" s="10" t="s">
        <v>288</v>
      </c>
      <c r="C7" s="43" t="s">
        <v>291</v>
      </c>
      <c r="D7" s="24" t="s">
        <v>286</v>
      </c>
      <c r="E7" s="24" t="s">
        <v>315</v>
      </c>
      <c r="F7" s="10" t="s">
        <v>63</v>
      </c>
      <c r="G7" s="44">
        <v>0.012</v>
      </c>
      <c r="H7" s="44">
        <v>0.008</v>
      </c>
      <c r="I7" s="48">
        <v>0.018</v>
      </c>
      <c r="J7" s="48">
        <v>0.012</v>
      </c>
      <c r="K7" s="10" t="s">
        <v>316</v>
      </c>
      <c r="L7" s="10" t="s">
        <v>67</v>
      </c>
      <c r="M7" s="10" t="s">
        <v>289</v>
      </c>
    </row>
    <row r="8" s="2" customFormat="1" ht="17.4" spans="1:13">
      <c r="A8" s="14" t="s">
        <v>317</v>
      </c>
      <c r="B8" s="15"/>
      <c r="C8" s="15"/>
      <c r="D8" s="15"/>
      <c r="E8" s="16"/>
      <c r="F8" s="17"/>
      <c r="G8" s="25"/>
      <c r="H8" s="14" t="s">
        <v>318</v>
      </c>
      <c r="I8" s="15"/>
      <c r="J8" s="15"/>
      <c r="K8" s="16"/>
      <c r="L8" s="49"/>
      <c r="M8" s="22"/>
    </row>
    <row r="9" spans="1:13">
      <c r="A9" s="45" t="s">
        <v>319</v>
      </c>
      <c r="B9" s="45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7 M8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尾期</vt:lpstr>
      <vt:lpstr>尾期 (2)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2022-09-14T02:00:24Z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