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27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<sst xmlns="http://schemas.openxmlformats.org/spreadsheetml/2006/main" count="1085" uniqueCount="380">
  <si>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</si>
  <si>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</si>
  <si>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</si>
  <si>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</si>
  <si>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</si>
  <si>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</si>
  <si>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</si>
  <si>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</si>
  <si>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</si>
  <si>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</si>
  <si>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</si>
  <si>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</si>
  <si>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</si>
  <si>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</si>
  <si>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</si>
  <si>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</si>
  <si>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</si>
  <si>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</si>
  <si>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</si>
  <si>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</si>
  <si>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</si>
  <si>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</si>
  <si>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</si>
  <si>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</si>
  <si>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</si>
  <si>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</si>
  <si>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</si>
  <si>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</si>
  <si>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</si>
  <si>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</si>
  <si>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</si>
  <si>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</si>
  <si>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</si>
  <si>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</si>
  <si>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</si>
  <si>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</si>
  <si>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</si>
  <si>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</si>
  <si>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</si>
  <si>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</si>
  <si>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</si>
  <si>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</si>
  <si>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</si>
  <si>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</si>
  <si>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</si>
  <si>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</si>
  <si>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</si>
  <si>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</si>
  <si>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</si>
  <si>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</si>
  <si>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</si>
  <si>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</si>
  <si>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</si>
  <si>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</si>
  <si>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</si>
  <si>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</si>
  <si>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青岛麦莎</t>
  </si>
  <si>
    <t>生产工厂</t>
  </si>
  <si>
    <t>东港麦莎</t>
  </si>
  <si>
    <t>订单基础信息</t>
  </si>
  <si>
    <t>生产•出货进度</t>
  </si>
  <si>
    <t>指示•确认资料</t>
  </si>
  <si>
    <t>款号</t>
  </si>
  <si>
    <t>TAMMBK91084</t>
  </si>
  <si>
    <t>合同交期</t>
  </si>
  <si>
    <t>产前确认样</t>
  </si>
  <si>
    <t>有</t>
  </si>
  <si>
    <t>无</t>
  </si>
  <si>
    <t>品名</t>
  </si>
  <si>
    <t>男式单板滑雪裤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</si>
  <si>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</si>
  <si>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</si>
  <si>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</si>
  <si>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</si>
  <si>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</si>
  <si>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</si>
  <si>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</si>
  <si>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</si>
  <si>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</si>
  <si>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</si>
  <si>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</si>
  <si>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</si>
  <si>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</si>
  <si>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</si>
  <si>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</si>
  <si>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</si>
  <si>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</si>
  <si>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</si>
  <si>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</si>
  <si>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</si>
  <si>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</si>
  <si>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</si>
  <si>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</si>
  <si>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</si>
  <si>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</si>
  <si>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</si>
  <si>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</si>
  <si>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</si>
  <si>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</si>
  <si>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</si>
  <si>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</si>
  <si>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</si>
  <si>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</si>
  <si>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</si>
  <si>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</si>
  <si>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</si>
  <si>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</si>
  <si>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</si>
  <si>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</si>
  <si>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</si>
  <si>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</si>
  <si>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</si>
  <si>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</si>
  <si>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</si>
  <si>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</si>
  <si>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</si>
  <si>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白色</t>
  </si>
  <si>
    <t>黑色</t>
  </si>
  <si>
    <t>白色/蓝色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</si>
  <si>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</si>
  <si>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</si>
  <si>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</si>
  <si>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</si>
  <si>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</si>
  <si>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</si>
  <si>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1.前中襟拐角起包</t>
  </si>
  <si>
    <t>2.部分套结未打</t>
  </si>
  <si>
    <t>3、插兜兜盖粘胶</t>
  </si>
  <si>
    <t>4、前门襟双面胶起泡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</si>
  <si>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</si>
  <si>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</si>
  <si>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</si>
  <si>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</si>
  <si>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</si>
  <si>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</si>
  <si>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</si>
  <si>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</si>
  <si>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</si>
  <si>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王淑波</t>
  </si>
  <si>
    <t>查验时间</t>
  </si>
  <si>
    <t>工厂负责人</t>
  </si>
  <si>
    <t>唐永超</t>
  </si>
  <si>
    <t>【整改结果】</t>
  </si>
  <si>
    <t>复核时间</t>
  </si>
  <si>
    <t>QC规格测量表</t>
  </si>
  <si>
    <t>TABBMK91084</t>
  </si>
  <si>
    <t>部位名称</t>
  </si>
  <si>
    <t>指示规格  FINAL SPEC</t>
  </si>
  <si>
    <t>样品规格  SAMPLE SPEC</t>
  </si>
  <si>
    <t>洗前</t>
  </si>
  <si>
    <t>洗后</t>
  </si>
  <si>
    <t>裤外侧长1</t>
  </si>
  <si>
    <t>+0.5</t>
  </si>
  <si>
    <t>内裆长</t>
  </si>
  <si>
    <t>+0.3</t>
  </si>
  <si>
    <t>腰围 平量</t>
  </si>
  <si>
    <t>0</t>
  </si>
  <si>
    <t>腰围 拉量</t>
  </si>
  <si>
    <t>臀围/2</t>
  </si>
  <si>
    <t>腿围/2</t>
  </si>
  <si>
    <t>-0.3</t>
  </si>
  <si>
    <t>-0.4</t>
  </si>
  <si>
    <t>膝围/2</t>
  </si>
  <si>
    <t>脚口/(滑雪裤)</t>
  </si>
  <si>
    <t>前档长(连腰+挡片)</t>
  </si>
  <si>
    <t>后档长(连腰)</t>
  </si>
  <si>
    <r>
      <rPr>
        <sz val="12"/>
        <rFont val="Microsoft YaHei UI"/>
        <charset val="134"/>
      </rPr>
      <t>前</t>
    </r>
    <r>
      <rPr>
        <sz val="12"/>
        <rFont val="仿宋_GB2312"/>
        <charset val="134"/>
      </rPr>
      <t>门襟长（</t>
    </r>
    <r>
      <rPr>
        <sz val="12"/>
        <rFont val="Microsoft YaHei UI"/>
        <charset val="134"/>
      </rPr>
      <t>含腰</t>
    </r>
    <r>
      <rPr>
        <sz val="12"/>
        <rFont val="仿宋_GB2312"/>
        <charset val="134"/>
      </rPr>
      <t>）</t>
    </r>
  </si>
  <si>
    <t>+0.2</t>
  </si>
  <si>
    <t>前门襟长(含腰和护腰)</t>
  </si>
  <si>
    <t>门禁宽</t>
  </si>
  <si>
    <r>
      <rPr>
        <sz val="12"/>
        <rFont val="Microsoft YaHei UI"/>
        <charset val="134"/>
      </rPr>
      <t>前</t>
    </r>
    <r>
      <rPr>
        <sz val="12"/>
        <rFont val="仿宋_GB2312"/>
        <charset val="134"/>
      </rPr>
      <t>腰宽</t>
    </r>
  </si>
  <si>
    <r>
      <rPr>
        <sz val="12"/>
        <rFont val="Microsoft YaHei UI"/>
        <charset val="134"/>
      </rPr>
      <t>后</t>
    </r>
    <r>
      <rPr>
        <sz val="12"/>
        <rFont val="仿宋_GB2312"/>
        <charset val="134"/>
      </rPr>
      <t>腰宽</t>
    </r>
  </si>
  <si>
    <t>腿兜长</t>
  </si>
  <si>
    <r>
      <rPr>
        <sz val="12"/>
        <rFont val="仿宋_GB2312"/>
        <charset val="134"/>
      </rPr>
      <t>侧</t>
    </r>
    <r>
      <rPr>
        <sz val="12"/>
        <rFont val="Microsoft YaHei UI"/>
        <charset val="134"/>
      </rPr>
      <t>上</t>
    </r>
    <r>
      <rPr>
        <sz val="12"/>
        <rFont val="仿宋_GB2312"/>
        <charset val="134"/>
      </rPr>
      <t>袋口长</t>
    </r>
  </si>
  <si>
    <t>后袋长</t>
  </si>
  <si>
    <t>防风脚口拉开</t>
  </si>
  <si>
    <t>防风脚口平量</t>
  </si>
  <si>
    <t>防风群高</t>
  </si>
  <si>
    <t>雪裙露出脚口</t>
  </si>
  <si>
    <t>脚口开叉长</t>
  </si>
  <si>
    <t>上透气位</t>
  </si>
  <si>
    <t>侧上拉链长</t>
  </si>
  <si>
    <t xml:space="preserve">     初期请洗测2-3件，有问题的另加测量数量。</t>
  </si>
  <si>
    <t>验货时间：2022-5-9</t>
  </si>
  <si>
    <t>跟单QC:关燕</t>
  </si>
  <si>
    <t>工厂负责人：</t>
  </si>
  <si>
    <t>TOREAD-QC中期检验报告书</t>
  </si>
  <si>
    <t>首件检验报告</t>
  </si>
  <si>
    <t>男士单板滑雪裤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</si>
  <si>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</si>
  <si>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</si>
  <si>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</si>
  <si>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</si>
  <si>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</si>
  <si>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</si>
  <si>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</si>
  <si>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</si>
  <si>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</si>
  <si>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</si>
  <si>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</si>
  <si>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关燕</t>
  </si>
  <si>
    <t>验货时间：2022-</t>
  </si>
  <si>
    <t>跟单QC:王淑波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</si>
  <si>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</si>
  <si>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</si>
  <si>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</si>
  <si>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</si>
  <si>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</si>
  <si>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</si>
  <si>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</si>
  <si>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</si>
  <si>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</si>
  <si>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</si>
  <si>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</si>
  <si>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</si>
  <si>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</si>
  <si>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</si>
  <si>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</si>
  <si>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</si>
  <si>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</si>
  <si>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</si>
  <si>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</si>
  <si>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</si>
  <si>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采购凭证编号：CGDD22072900012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</si>
  <si>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</si>
  <si>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</si>
  <si>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</si>
  <si>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</si>
  <si>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</si>
  <si>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</si>
  <si>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</si>
  <si>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</si>
  <si>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</si>
  <si>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</si>
  <si>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</si>
  <si>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</si>
  <si>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</si>
  <si>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①成品完成比例（%）：90%</t>
  </si>
  <si>
    <t>白色：63#69#79#87#94#64#</t>
  </si>
  <si>
    <t>黑色：18#1#2#29#36#7#</t>
  </si>
  <si>
    <t>白色/蓝色：58#53#47#44#43#</t>
  </si>
  <si>
    <t>情况说明：</t>
  </si>
  <si>
    <t xml:space="preserve">【问题点描述】  </t>
  </si>
  <si>
    <t>1，有少量脏污线毛</t>
  </si>
  <si>
    <t>2，袋盖拐角有褶皱2件</t>
  </si>
  <si>
    <t>3，门刀下口褶皱2件</t>
  </si>
  <si>
    <t>4，脚口斜绺1件</t>
  </si>
  <si>
    <t>5，压胶死折2件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</si>
  <si>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</si>
  <si>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</si>
  <si>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</si>
  <si>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</si>
  <si>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</si>
  <si>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</si>
  <si>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</si>
  <si>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</si>
  <si>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</si>
  <si>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周苑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</si>
  <si>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</si>
  <si>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</si>
  <si>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</si>
  <si>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</si>
  <si>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</si>
  <si>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</si>
  <si>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</si>
  <si>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</si>
  <si>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</si>
  <si>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</si>
  <si>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</si>
  <si>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</si>
  <si>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</si>
  <si>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</si>
  <si>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</si>
  <si>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</si>
  <si>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</si>
  <si>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3/2</t>
  </si>
  <si>
    <t>G21FW2710</t>
  </si>
  <si>
    <t>19SS黑色</t>
  </si>
  <si>
    <t>台华</t>
  </si>
  <si>
    <t>YES</t>
  </si>
  <si>
    <t>1/1</t>
  </si>
  <si>
    <t>2/2</t>
  </si>
  <si>
    <t>5/2Z</t>
  </si>
  <si>
    <t>4/3</t>
  </si>
  <si>
    <t>20SS本白色</t>
  </si>
  <si>
    <t>1/5</t>
  </si>
  <si>
    <t>G09FW0440新</t>
  </si>
  <si>
    <t>19SS高级灰</t>
  </si>
  <si>
    <t>G17FW0420</t>
  </si>
  <si>
    <t>制表时间：2022/8/12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</si>
  <si>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</si>
  <si>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</si>
  <si>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</si>
  <si>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</si>
  <si>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</si>
  <si>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</si>
  <si>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</si>
  <si>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</si>
  <si>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</si>
  <si>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</si>
  <si>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3%/3%</t>
  </si>
  <si>
    <t>本白色</t>
  </si>
  <si>
    <t>1/3</t>
  </si>
  <si>
    <t>动力蓝</t>
  </si>
  <si>
    <t>3%/4%</t>
  </si>
  <si>
    <t>活力橙</t>
  </si>
  <si>
    <t>3%/2%</t>
  </si>
  <si>
    <t>制表时间：2022/8/20</t>
  </si>
  <si>
    <t>测试人签名：付汝亮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</si>
  <si>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</si>
  <si>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</si>
  <si>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</si>
  <si>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</si>
  <si>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</si>
  <si>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</si>
  <si>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</si>
  <si>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</si>
  <si>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</si>
  <si>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</si>
  <si>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</si>
  <si>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牛津布</t>
  </si>
  <si>
    <t>探路者LOGO 210T</t>
  </si>
  <si>
    <t>G14FW1100</t>
  </si>
  <si>
    <t>140超细天鹅绒</t>
  </si>
  <si>
    <t>福建乾丰</t>
  </si>
  <si>
    <t xml:space="preserve"> YK00028</t>
  </si>
  <si>
    <t>前门拉链</t>
  </si>
  <si>
    <t>YKK</t>
  </si>
  <si>
    <t xml:space="preserve"> KE00674</t>
  </si>
  <si>
    <t>侧斗/腿兜/后兜拉链</t>
  </si>
  <si>
    <t>KEE</t>
  </si>
  <si>
    <t>物料6</t>
  </si>
  <si>
    <t>物料7</t>
  </si>
  <si>
    <t>物料8</t>
  </si>
  <si>
    <t>物料9</t>
  </si>
  <si>
    <t>物料10</t>
  </si>
  <si>
    <t>KE00021</t>
  </si>
  <si>
    <t>左右侧缝拉链</t>
  </si>
  <si>
    <t>KE00089</t>
  </si>
  <si>
    <t>脚口拉链</t>
  </si>
  <si>
    <t>SJ00064</t>
  </si>
  <si>
    <t>防滑织带</t>
  </si>
  <si>
    <t>上海锦湾</t>
  </si>
  <si>
    <t>SJ00101</t>
  </si>
  <si>
    <t>双面斜纹松紧带</t>
  </si>
  <si>
    <t>G20SSZM010</t>
  </si>
  <si>
    <t>主唛</t>
  </si>
  <si>
    <t>常美</t>
  </si>
  <si>
    <t>物料11</t>
  </si>
  <si>
    <t>物料12</t>
  </si>
  <si>
    <t>G20SSZM011</t>
  </si>
  <si>
    <t>尺码标</t>
  </si>
  <si>
    <t>制表时间：2022-8-20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</si>
  <si>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</si>
  <si>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</si>
  <si>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</si>
  <si>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</si>
  <si>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</si>
  <si>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</si>
  <si>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</si>
  <si>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</si>
  <si>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</si>
  <si>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</si>
  <si>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</si>
  <si>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</si>
  <si>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</si>
  <si>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</si>
  <si>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</si>
  <si>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</si>
  <si>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左前兜</t>
  </si>
  <si>
    <t>印花胶印</t>
  </si>
  <si>
    <t>左后腿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</si>
  <si>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</si>
  <si>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</si>
  <si>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</si>
  <si>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</si>
  <si>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SJ00101松紧带</t>
  </si>
  <si>
    <t>NO</t>
  </si>
  <si>
    <t>SJ00064防滑织带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</si>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</sst>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_ "/>
    <numFmt numFmtId="178" formatCode="yyyy/m/d;@"/>
  </numFmts>
  <fonts count="6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Tahoma"/>
      <charset val="1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b/>
      <sz val="12"/>
      <color rgb="FFFF0000"/>
      <name val="仿宋_GB2312"/>
      <charset val="134"/>
    </font>
    <font>
      <sz val="11"/>
      <name val="仿宋_GB2312"/>
      <charset val="134"/>
    </font>
    <font>
      <b/>
      <sz val="11"/>
      <color rgb="FFFF0000"/>
      <name val="仿宋_GB2312"/>
      <charset val="134"/>
    </font>
    <font>
      <sz val="12"/>
      <name val="宋体"/>
      <charset val="134"/>
      <scheme val="major"/>
    </font>
    <font>
      <b/>
      <sz val="11"/>
      <color indexed="8"/>
      <name val="华文细黑"/>
      <charset val="134"/>
    </font>
    <font>
      <b/>
      <sz val="11"/>
      <color rgb="FFFF0000"/>
      <name val="华文细黑"/>
      <charset val="134"/>
    </font>
    <font>
      <b/>
      <sz val="11"/>
      <name val="华文细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1"/>
      <color rgb="FFFF0000"/>
      <name val="Arial"/>
      <charset val="0"/>
    </font>
    <font>
      <sz val="11"/>
      <name val="Arial"/>
      <charset val="0"/>
    </font>
    <font>
      <b/>
      <sz val="16"/>
      <name val="宋体"/>
      <charset val="134"/>
    </font>
    <font>
      <u/>
      <sz val="11"/>
      <color rgb="FF800080"/>
      <name val="宋体"/>
      <charset val="0"/>
      <scheme val="minor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Microsoft YaHei UI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7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13" borderId="80" applyNumberFormat="0" applyFont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1" applyNumberFormat="0" applyFill="0" applyAlignment="0" applyProtection="0">
      <alignment vertical="center"/>
    </xf>
    <xf numFmtId="0" fontId="55" fillId="0" borderId="81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0" fillId="0" borderId="82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56" fillId="17" borderId="83" applyNumberFormat="0" applyAlignment="0" applyProtection="0">
      <alignment vertical="center"/>
    </xf>
    <xf numFmtId="0" fontId="57" fillId="17" borderId="79" applyNumberFormat="0" applyAlignment="0" applyProtection="0">
      <alignment vertical="center"/>
    </xf>
    <xf numFmtId="0" fontId="58" fillId="18" borderId="84" applyNumberFormat="0" applyAlignment="0" applyProtection="0">
      <alignment vertical="center"/>
    </xf>
    <xf numFmtId="0" fontId="26" fillId="0" borderId="0">
      <alignment vertical="center"/>
    </xf>
    <xf numFmtId="0" fontId="45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59" fillId="0" borderId="85" applyNumberFormat="0" applyFill="0" applyAlignment="0" applyProtection="0">
      <alignment vertical="center"/>
    </xf>
    <xf numFmtId="0" fontId="60" fillId="0" borderId="8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0" fillId="0" borderId="0">
      <alignment vertical="center"/>
    </xf>
    <xf numFmtId="0" fontId="63" fillId="0" borderId="0">
      <alignment vertical="center"/>
    </xf>
    <xf numFmtId="0" fontId="26" fillId="0" borderId="0">
      <alignment vertical="center"/>
    </xf>
  </cellStyleXfs>
  <cellXfs count="40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/>
    <xf numFmtId="0" fontId="0" fillId="0" borderId="5" xfId="0" applyBorder="1"/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2" fillId="3" borderId="0" xfId="52" applyFont="1" applyFill="1"/>
    <xf numFmtId="0" fontId="13" fillId="3" borderId="0" xfId="52" applyFont="1" applyFill="1" applyBorder="1" applyAlignment="1">
      <alignment horizontal="center"/>
    </xf>
    <xf numFmtId="0" fontId="12" fillId="3" borderId="0" xfId="52" applyFont="1" applyFill="1" applyBorder="1" applyAlignment="1">
      <alignment horizontal="center"/>
    </xf>
    <xf numFmtId="0" fontId="13" fillId="3" borderId="9" xfId="51" applyFont="1" applyFill="1" applyBorder="1" applyAlignment="1">
      <alignment horizontal="left" vertical="center"/>
    </xf>
    <xf numFmtId="0" fontId="12" fillId="3" borderId="10" xfId="51" applyFont="1" applyFill="1" applyBorder="1" applyAlignment="1">
      <alignment horizontal="center" vertical="center"/>
    </xf>
    <xf numFmtId="0" fontId="13" fillId="3" borderId="10" xfId="51" applyFont="1" applyFill="1" applyBorder="1" applyAlignment="1">
      <alignment vertical="center"/>
    </xf>
    <xf numFmtId="0" fontId="12" fillId="3" borderId="10" xfId="52" applyFont="1" applyFill="1" applyBorder="1" applyAlignment="1">
      <alignment horizontal="center"/>
    </xf>
    <xf numFmtId="0" fontId="13" fillId="3" borderId="11" xfId="52" applyFont="1" applyFill="1" applyBorder="1" applyAlignment="1" applyProtection="1">
      <alignment horizontal="center" vertical="center"/>
    </xf>
    <xf numFmtId="0" fontId="13" fillId="3" borderId="2" xfId="52" applyFont="1" applyFill="1" applyBorder="1" applyAlignment="1">
      <alignment horizontal="center" vertical="center"/>
    </xf>
    <xf numFmtId="0" fontId="12" fillId="3" borderId="2" xfId="52" applyFont="1" applyFill="1" applyBorder="1" applyAlignment="1">
      <alignment horizontal="center"/>
    </xf>
    <xf numFmtId="177" fontId="14" fillId="0" borderId="2" xfId="0" applyNumberFormat="1" applyFont="1" applyFill="1" applyBorder="1" applyAlignment="1">
      <alignment horizontal="center"/>
    </xf>
    <xf numFmtId="177" fontId="15" fillId="0" borderId="2" xfId="0" applyNumberFormat="1" applyFont="1" applyFill="1" applyBorder="1" applyAlignment="1">
      <alignment horizontal="center"/>
    </xf>
    <xf numFmtId="177" fontId="16" fillId="3" borderId="2" xfId="0" applyNumberFormat="1" applyFont="1" applyFill="1" applyBorder="1" applyAlignment="1">
      <alignment horizontal="center"/>
    </xf>
    <xf numFmtId="177" fontId="17" fillId="3" borderId="2" xfId="0" applyNumberFormat="1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77" fontId="18" fillId="0" borderId="2" xfId="0" applyNumberFormat="1" applyFont="1" applyFill="1" applyBorder="1" applyAlignment="1">
      <alignment horizontal="center"/>
    </xf>
    <xf numFmtId="177" fontId="19" fillId="0" borderId="2" xfId="0" applyNumberFormat="1" applyFont="1" applyFill="1" applyBorder="1" applyAlignment="1">
      <alignment horizontal="center"/>
    </xf>
    <xf numFmtId="177" fontId="20" fillId="0" borderId="2" xfId="0" applyNumberFormat="1" applyFont="1" applyFill="1" applyBorder="1" applyAlignment="1">
      <alignment horizontal="center"/>
    </xf>
    <xf numFmtId="177" fontId="21" fillId="0" borderId="2" xfId="0" applyNumberFormat="1" applyFont="1" applyFill="1" applyBorder="1" applyAlignment="1">
      <alignment horizontal="center"/>
    </xf>
    <xf numFmtId="0" fontId="12" fillId="3" borderId="12" xfId="52" applyFont="1" applyFill="1" applyBorder="1" applyAlignment="1">
      <alignment horizontal="center"/>
    </xf>
    <xf numFmtId="0" fontId="12" fillId="3" borderId="0" xfId="52" applyFont="1" applyFill="1" applyAlignment="1">
      <alignment horizontal="center"/>
    </xf>
    <xf numFmtId="0" fontId="22" fillId="0" borderId="2" xfId="55" applyFont="1" applyFill="1" applyBorder="1" applyAlignment="1">
      <alignment horizontal="left"/>
    </xf>
    <xf numFmtId="0" fontId="23" fillId="0" borderId="2" xfId="54" applyNumberFormat="1" applyFont="1" applyFill="1" applyBorder="1" applyAlignment="1">
      <alignment horizontal="left" vertical="center" wrapText="1"/>
    </xf>
    <xf numFmtId="177" fontId="18" fillId="0" borderId="2" xfId="0" applyNumberFormat="1" applyFont="1" applyFill="1" applyBorder="1" applyAlignment="1"/>
    <xf numFmtId="0" fontId="24" fillId="0" borderId="2" xfId="28" applyNumberFormat="1" applyFont="1" applyFill="1" applyBorder="1" applyAlignment="1">
      <alignment horizontal="center" vertical="center"/>
    </xf>
    <xf numFmtId="0" fontId="0" fillId="3" borderId="0" xfId="53" applyFont="1" applyFill="1">
      <alignment vertical="center"/>
    </xf>
    <xf numFmtId="0" fontId="25" fillId="0" borderId="2" xfId="28" applyNumberFormat="1" applyFont="1" applyFill="1" applyBorder="1" applyAlignment="1">
      <alignment horizontal="left" vertical="center" wrapText="1"/>
    </xf>
    <xf numFmtId="0" fontId="13" fillId="3" borderId="10" xfId="51" applyFont="1" applyFill="1" applyBorder="1" applyAlignment="1">
      <alignment horizontal="left" vertical="center"/>
    </xf>
    <xf numFmtId="0" fontId="12" fillId="3" borderId="13" xfId="51" applyFont="1" applyFill="1" applyBorder="1" applyAlignment="1">
      <alignment horizontal="center" vertical="center"/>
    </xf>
    <xf numFmtId="0" fontId="13" fillId="3" borderId="2" xfId="52" applyFont="1" applyFill="1" applyBorder="1" applyAlignment="1" applyProtection="1">
      <alignment horizontal="center" vertical="center"/>
    </xf>
    <xf numFmtId="0" fontId="13" fillId="3" borderId="14" xfId="52" applyFont="1" applyFill="1" applyBorder="1" applyAlignment="1" applyProtection="1">
      <alignment horizontal="center" vertical="center"/>
    </xf>
    <xf numFmtId="0" fontId="13" fillId="3" borderId="2" xfId="53" applyFont="1" applyFill="1" applyBorder="1" applyAlignment="1">
      <alignment horizontal="center" vertical="center"/>
    </xf>
    <xf numFmtId="49" fontId="13" fillId="4" borderId="2" xfId="53" applyNumberFormat="1" applyFont="1" applyFill="1" applyBorder="1" applyAlignment="1">
      <alignment horizontal="center" vertical="center"/>
    </xf>
    <xf numFmtId="49" fontId="12" fillId="4" borderId="15" xfId="52" applyNumberFormat="1" applyFont="1" applyFill="1" applyBorder="1" applyAlignment="1">
      <alignment horizontal="center"/>
    </xf>
    <xf numFmtId="49" fontId="12" fillId="4" borderId="16" xfId="52" applyNumberFormat="1" applyFont="1" applyFill="1" applyBorder="1" applyAlignment="1">
      <alignment horizontal="center"/>
    </xf>
    <xf numFmtId="49" fontId="12" fillId="4" borderId="16" xfId="53" applyNumberFormat="1" applyFont="1" applyFill="1" applyBorder="1" applyAlignment="1">
      <alignment horizontal="center" vertical="center"/>
    </xf>
    <xf numFmtId="49" fontId="12" fillId="4" borderId="17" xfId="52" applyNumberFormat="1" applyFont="1" applyFill="1" applyBorder="1" applyAlignment="1">
      <alignment horizontal="center"/>
    </xf>
    <xf numFmtId="49" fontId="12" fillId="4" borderId="0" xfId="52" applyNumberFormat="1" applyFont="1" applyFill="1" applyAlignment="1">
      <alignment horizontal="center"/>
    </xf>
    <xf numFmtId="49" fontId="12" fillId="4" borderId="0" xfId="53" applyNumberFormat="1" applyFont="1" applyFill="1" applyAlignment="1">
      <alignment horizontal="center" vertical="center"/>
    </xf>
    <xf numFmtId="0" fontId="13" fillId="3" borderId="0" xfId="52" applyFont="1" applyFill="1"/>
    <xf numFmtId="14" fontId="13" fillId="3" borderId="0" xfId="52" applyNumberFormat="1" applyFont="1" applyFill="1"/>
    <xf numFmtId="0" fontId="26" fillId="0" borderId="0" xfId="51" applyFill="1" applyBorder="1" applyAlignment="1">
      <alignment horizontal="left" vertical="center"/>
    </xf>
    <xf numFmtId="0" fontId="26" fillId="0" borderId="0" xfId="51" applyFont="1" applyFill="1" applyAlignment="1">
      <alignment horizontal="left" vertical="center"/>
    </xf>
    <xf numFmtId="0" fontId="26" fillId="0" borderId="0" xfId="51" applyFill="1" applyAlignment="1">
      <alignment horizontal="left" vertical="center"/>
    </xf>
    <xf numFmtId="0" fontId="27" fillId="0" borderId="18" xfId="51" applyFont="1" applyFill="1" applyBorder="1" applyAlignment="1">
      <alignment horizontal="center" vertical="top"/>
    </xf>
    <xf numFmtId="0" fontId="28" fillId="0" borderId="19" xfId="51" applyFont="1" applyFill="1" applyBorder="1" applyAlignment="1">
      <alignment horizontal="left" vertical="center"/>
    </xf>
    <xf numFmtId="0" fontId="16" fillId="0" borderId="20" xfId="51" applyFont="1" applyFill="1" applyBorder="1" applyAlignment="1">
      <alignment horizontal="center" vertical="center"/>
    </xf>
    <xf numFmtId="0" fontId="28" fillId="0" borderId="20" xfId="51" applyFont="1" applyFill="1" applyBorder="1" applyAlignment="1">
      <alignment horizontal="center" vertical="center"/>
    </xf>
    <xf numFmtId="0" fontId="29" fillId="0" borderId="20" xfId="51" applyFont="1" applyFill="1" applyBorder="1" applyAlignment="1">
      <alignment vertical="center"/>
    </xf>
    <xf numFmtId="0" fontId="28" fillId="0" borderId="20" xfId="51" applyFont="1" applyFill="1" applyBorder="1" applyAlignment="1">
      <alignment vertical="center"/>
    </xf>
    <xf numFmtId="0" fontId="29" fillId="0" borderId="20" xfId="51" applyFont="1" applyFill="1" applyBorder="1" applyAlignment="1">
      <alignment horizontal="center" vertical="center"/>
    </xf>
    <xf numFmtId="0" fontId="28" fillId="0" borderId="21" xfId="51" applyFont="1" applyFill="1" applyBorder="1" applyAlignment="1">
      <alignment vertical="center"/>
    </xf>
    <xf numFmtId="0" fontId="16" fillId="0" borderId="22" xfId="51" applyFont="1" applyFill="1" applyBorder="1" applyAlignment="1">
      <alignment horizontal="center" vertical="center"/>
    </xf>
    <xf numFmtId="0" fontId="28" fillId="0" borderId="22" xfId="51" applyFont="1" applyFill="1" applyBorder="1" applyAlignment="1">
      <alignment vertical="center"/>
    </xf>
    <xf numFmtId="178" fontId="29" fillId="0" borderId="22" xfId="51" applyNumberFormat="1" applyFont="1" applyFill="1" applyBorder="1" applyAlignment="1">
      <alignment horizontal="center" vertical="center"/>
    </xf>
    <xf numFmtId="0" fontId="28" fillId="0" borderId="22" xfId="51" applyFont="1" applyFill="1" applyBorder="1" applyAlignment="1">
      <alignment horizontal="center" vertical="center"/>
    </xf>
    <xf numFmtId="0" fontId="28" fillId="0" borderId="21" xfId="51" applyFont="1" applyFill="1" applyBorder="1" applyAlignment="1">
      <alignment horizontal="left" vertical="center"/>
    </xf>
    <xf numFmtId="0" fontId="16" fillId="0" borderId="22" xfId="51" applyFont="1" applyFill="1" applyBorder="1" applyAlignment="1">
      <alignment horizontal="right" vertical="center"/>
    </xf>
    <xf numFmtId="0" fontId="28" fillId="0" borderId="22" xfId="51" applyFont="1" applyFill="1" applyBorder="1" applyAlignment="1">
      <alignment horizontal="left" vertical="center"/>
    </xf>
    <xf numFmtId="0" fontId="29" fillId="0" borderId="22" xfId="51" applyFont="1" applyFill="1" applyBorder="1" applyAlignment="1">
      <alignment horizontal="center" vertical="center"/>
    </xf>
    <xf numFmtId="0" fontId="28" fillId="0" borderId="23" xfId="51" applyFont="1" applyFill="1" applyBorder="1" applyAlignment="1">
      <alignment vertical="center"/>
    </xf>
    <xf numFmtId="0" fontId="16" fillId="0" borderId="24" xfId="51" applyFont="1" applyFill="1" applyBorder="1" applyAlignment="1">
      <alignment horizontal="center" vertical="center"/>
    </xf>
    <xf numFmtId="0" fontId="28" fillId="0" borderId="24" xfId="51" applyFont="1" applyFill="1" applyBorder="1" applyAlignment="1">
      <alignment vertical="center"/>
    </xf>
    <xf numFmtId="0" fontId="29" fillId="0" borderId="24" xfId="51" applyFont="1" applyFill="1" applyBorder="1" applyAlignment="1">
      <alignment vertical="center"/>
    </xf>
    <xf numFmtId="0" fontId="29" fillId="0" borderId="24" xfId="51" applyFont="1" applyFill="1" applyBorder="1" applyAlignment="1">
      <alignment horizontal="left" vertical="center"/>
    </xf>
    <xf numFmtId="0" fontId="28" fillId="0" borderId="24" xfId="51" applyFont="1" applyFill="1" applyBorder="1" applyAlignment="1">
      <alignment horizontal="left" vertical="center"/>
    </xf>
    <xf numFmtId="0" fontId="28" fillId="0" borderId="0" xfId="51" applyFont="1" applyFill="1" applyBorder="1" applyAlignment="1">
      <alignment vertical="center"/>
    </xf>
    <xf numFmtId="0" fontId="29" fillId="0" borderId="0" xfId="51" applyFont="1" applyFill="1" applyBorder="1" applyAlignment="1">
      <alignment vertical="center"/>
    </xf>
    <xf numFmtId="0" fontId="29" fillId="0" borderId="0" xfId="51" applyFont="1" applyFill="1" applyAlignment="1">
      <alignment horizontal="left" vertical="center"/>
    </xf>
    <xf numFmtId="0" fontId="28" fillId="0" borderId="19" xfId="51" applyFont="1" applyFill="1" applyBorder="1" applyAlignment="1">
      <alignment vertical="center"/>
    </xf>
    <xf numFmtId="0" fontId="28" fillId="0" borderId="25" xfId="51" applyFont="1" applyFill="1" applyBorder="1" applyAlignment="1">
      <alignment horizontal="left" vertical="center"/>
    </xf>
    <xf numFmtId="0" fontId="28" fillId="0" borderId="26" xfId="51" applyFont="1" applyFill="1" applyBorder="1" applyAlignment="1">
      <alignment horizontal="left" vertical="center"/>
    </xf>
    <xf numFmtId="0" fontId="29" fillId="0" borderId="22" xfId="51" applyFont="1" applyFill="1" applyBorder="1" applyAlignment="1">
      <alignment horizontal="left" vertical="center"/>
    </xf>
    <xf numFmtId="0" fontId="29" fillId="0" borderId="22" xfId="51" applyFont="1" applyFill="1" applyBorder="1" applyAlignment="1">
      <alignment vertical="center"/>
    </xf>
    <xf numFmtId="0" fontId="29" fillId="0" borderId="27" xfId="51" applyFont="1" applyFill="1" applyBorder="1" applyAlignment="1">
      <alignment horizontal="center" vertical="center"/>
    </xf>
    <xf numFmtId="0" fontId="29" fillId="0" borderId="28" xfId="51" applyFont="1" applyFill="1" applyBorder="1" applyAlignment="1">
      <alignment horizontal="center" vertical="center"/>
    </xf>
    <xf numFmtId="0" fontId="17" fillId="0" borderId="29" xfId="51" applyFont="1" applyFill="1" applyBorder="1" applyAlignment="1">
      <alignment horizontal="left" vertical="center"/>
    </xf>
    <xf numFmtId="0" fontId="17" fillId="0" borderId="28" xfId="51" applyFont="1" applyFill="1" applyBorder="1" applyAlignment="1">
      <alignment horizontal="left" vertical="center"/>
    </xf>
    <xf numFmtId="0" fontId="29" fillId="0" borderId="0" xfId="51" applyFont="1" applyFill="1" applyBorder="1" applyAlignment="1">
      <alignment horizontal="left" vertical="center"/>
    </xf>
    <xf numFmtId="0" fontId="28" fillId="0" borderId="20" xfId="51" applyFont="1" applyFill="1" applyBorder="1" applyAlignment="1">
      <alignment horizontal="left" vertical="center"/>
    </xf>
    <xf numFmtId="0" fontId="29" fillId="0" borderId="21" xfId="51" applyFont="1" applyFill="1" applyBorder="1" applyAlignment="1">
      <alignment horizontal="left" vertical="center"/>
    </xf>
    <xf numFmtId="0" fontId="29" fillId="0" borderId="29" xfId="51" applyFont="1" applyFill="1" applyBorder="1" applyAlignment="1">
      <alignment horizontal="left" vertical="center"/>
    </xf>
    <xf numFmtId="0" fontId="29" fillId="0" borderId="28" xfId="51" applyFont="1" applyFill="1" applyBorder="1" applyAlignment="1">
      <alignment horizontal="left" vertical="center"/>
    </xf>
    <xf numFmtId="0" fontId="29" fillId="0" borderId="21" xfId="51" applyFont="1" applyFill="1" applyBorder="1" applyAlignment="1">
      <alignment horizontal="left" vertical="center" wrapText="1"/>
    </xf>
    <xf numFmtId="0" fontId="29" fillId="0" borderId="22" xfId="51" applyFont="1" applyFill="1" applyBorder="1" applyAlignment="1">
      <alignment horizontal="left" vertical="center" wrapText="1"/>
    </xf>
    <xf numFmtId="0" fontId="28" fillId="0" borderId="23" xfId="51" applyFont="1" applyFill="1" applyBorder="1" applyAlignment="1">
      <alignment horizontal="left" vertical="center"/>
    </xf>
    <xf numFmtId="0" fontId="26" fillId="0" borderId="24" xfId="51" applyFill="1" applyBorder="1" applyAlignment="1">
      <alignment horizontal="center" vertical="center"/>
    </xf>
    <xf numFmtId="0" fontId="28" fillId="0" borderId="30" xfId="51" applyFont="1" applyFill="1" applyBorder="1" applyAlignment="1">
      <alignment horizontal="center" vertical="center"/>
    </xf>
    <xf numFmtId="0" fontId="28" fillId="0" borderId="31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6" fillId="0" borderId="28" xfId="51" applyFont="1" applyFill="1" applyBorder="1" applyAlignment="1">
      <alignment horizontal="left" vertical="center"/>
    </xf>
    <xf numFmtId="0" fontId="30" fillId="0" borderId="29" xfId="51" applyFont="1" applyFill="1" applyBorder="1" applyAlignment="1">
      <alignment horizontal="left" vertical="center"/>
    </xf>
    <xf numFmtId="0" fontId="29" fillId="0" borderId="32" xfId="51" applyFont="1" applyFill="1" applyBorder="1" applyAlignment="1">
      <alignment horizontal="left" vertical="center"/>
    </xf>
    <xf numFmtId="0" fontId="29" fillId="0" borderId="33" xfId="51" applyFont="1" applyFill="1" applyBorder="1" applyAlignment="1">
      <alignment horizontal="left" vertical="center"/>
    </xf>
    <xf numFmtId="0" fontId="17" fillId="0" borderId="19" xfId="51" applyFont="1" applyFill="1" applyBorder="1" applyAlignment="1">
      <alignment horizontal="left" vertical="center"/>
    </xf>
    <xf numFmtId="0" fontId="17" fillId="0" borderId="20" xfId="51" applyFont="1" applyFill="1" applyBorder="1" applyAlignment="1">
      <alignment horizontal="left" vertical="center"/>
    </xf>
    <xf numFmtId="0" fontId="28" fillId="0" borderId="27" xfId="51" applyFont="1" applyFill="1" applyBorder="1" applyAlignment="1">
      <alignment horizontal="left" vertical="center"/>
    </xf>
    <xf numFmtId="0" fontId="28" fillId="0" borderId="34" xfId="51" applyFont="1" applyFill="1" applyBorder="1" applyAlignment="1">
      <alignment horizontal="left" vertical="center"/>
    </xf>
    <xf numFmtId="0" fontId="29" fillId="0" borderId="24" xfId="51" applyFont="1" applyFill="1" applyBorder="1" applyAlignment="1">
      <alignment horizontal="center" vertical="center"/>
    </xf>
    <xf numFmtId="178" fontId="29" fillId="0" borderId="24" xfId="51" applyNumberFormat="1" applyFont="1" applyFill="1" applyBorder="1" applyAlignment="1">
      <alignment vertical="center"/>
    </xf>
    <xf numFmtId="0" fontId="28" fillId="0" borderId="24" xfId="51" applyFont="1" applyFill="1" applyBorder="1" applyAlignment="1">
      <alignment horizontal="center" vertical="center"/>
    </xf>
    <xf numFmtId="0" fontId="29" fillId="0" borderId="35" xfId="51" applyFont="1" applyFill="1" applyBorder="1" applyAlignment="1">
      <alignment horizontal="center" vertical="center"/>
    </xf>
    <xf numFmtId="0" fontId="28" fillId="0" borderId="36" xfId="51" applyFont="1" applyFill="1" applyBorder="1" applyAlignment="1">
      <alignment horizontal="center" vertical="center"/>
    </xf>
    <xf numFmtId="0" fontId="29" fillId="0" borderId="36" xfId="51" applyFont="1" applyFill="1" applyBorder="1" applyAlignment="1">
      <alignment horizontal="left" vertical="center"/>
    </xf>
    <xf numFmtId="0" fontId="29" fillId="0" borderId="37" xfId="51" applyFont="1" applyFill="1" applyBorder="1" applyAlignment="1">
      <alignment horizontal="left" vertical="center"/>
    </xf>
    <xf numFmtId="0" fontId="28" fillId="0" borderId="38" xfId="51" applyFont="1" applyFill="1" applyBorder="1" applyAlignment="1">
      <alignment horizontal="left" vertical="center"/>
    </xf>
    <xf numFmtId="0" fontId="29" fillId="0" borderId="39" xfId="51" applyFont="1" applyFill="1" applyBorder="1" applyAlignment="1">
      <alignment horizontal="center" vertical="center"/>
    </xf>
    <xf numFmtId="0" fontId="17" fillId="0" borderId="39" xfId="51" applyFont="1" applyFill="1" applyBorder="1" applyAlignment="1">
      <alignment horizontal="left" vertical="center"/>
    </xf>
    <xf numFmtId="0" fontId="28" fillId="0" borderId="35" xfId="51" applyFont="1" applyFill="1" applyBorder="1" applyAlignment="1">
      <alignment horizontal="left" vertical="center"/>
    </xf>
    <xf numFmtId="0" fontId="28" fillId="0" borderId="36" xfId="51" applyFont="1" applyFill="1" applyBorder="1" applyAlignment="1">
      <alignment horizontal="left" vertical="center"/>
    </xf>
    <xf numFmtId="0" fontId="29" fillId="0" borderId="39" xfId="51" applyFont="1" applyFill="1" applyBorder="1" applyAlignment="1">
      <alignment horizontal="left" vertical="center"/>
    </xf>
    <xf numFmtId="0" fontId="29" fillId="0" borderId="36" xfId="51" applyFont="1" applyFill="1" applyBorder="1" applyAlignment="1">
      <alignment horizontal="left" vertical="center" wrapText="1"/>
    </xf>
    <xf numFmtId="0" fontId="26" fillId="0" borderId="37" xfId="51" applyFill="1" applyBorder="1" applyAlignment="1">
      <alignment horizontal="center" vertical="center"/>
    </xf>
    <xf numFmtId="0" fontId="26" fillId="0" borderId="39" xfId="51" applyFont="1" applyFill="1" applyBorder="1" applyAlignment="1">
      <alignment horizontal="left" vertical="center"/>
    </xf>
    <xf numFmtId="0" fontId="29" fillId="0" borderId="40" xfId="51" applyFont="1" applyFill="1" applyBorder="1" applyAlignment="1">
      <alignment horizontal="left" vertical="center"/>
    </xf>
    <xf numFmtId="0" fontId="17" fillId="0" borderId="35" xfId="51" applyFont="1" applyFill="1" applyBorder="1" applyAlignment="1">
      <alignment horizontal="left" vertical="center"/>
    </xf>
    <xf numFmtId="0" fontId="29" fillId="0" borderId="37" xfId="51" applyFont="1" applyFill="1" applyBorder="1" applyAlignment="1">
      <alignment horizontal="center" vertical="center"/>
    </xf>
    <xf numFmtId="0" fontId="26" fillId="0" borderId="0" xfId="51" applyFont="1" applyAlignment="1">
      <alignment horizontal="left" vertical="center"/>
    </xf>
    <xf numFmtId="0" fontId="31" fillId="0" borderId="18" xfId="51" applyFont="1" applyBorder="1" applyAlignment="1">
      <alignment horizontal="center" vertical="top"/>
    </xf>
    <xf numFmtId="0" fontId="30" fillId="0" borderId="41" xfId="51" applyFont="1" applyBorder="1" applyAlignment="1">
      <alignment horizontal="left" vertical="center"/>
    </xf>
    <xf numFmtId="0" fontId="16" fillId="0" borderId="42" xfId="51" applyFont="1" applyBorder="1" applyAlignment="1">
      <alignment horizontal="center" vertical="center"/>
    </xf>
    <xf numFmtId="0" fontId="30" fillId="0" borderId="42" xfId="51" applyFont="1" applyBorder="1" applyAlignment="1">
      <alignment horizontal="center" vertical="center"/>
    </xf>
    <xf numFmtId="0" fontId="17" fillId="0" borderId="42" xfId="51" applyFont="1" applyBorder="1" applyAlignment="1">
      <alignment horizontal="left" vertical="center"/>
    </xf>
    <xf numFmtId="0" fontId="17" fillId="0" borderId="19" xfId="51" applyFont="1" applyBorder="1" applyAlignment="1">
      <alignment horizontal="center" vertical="center"/>
    </xf>
    <xf numFmtId="0" fontId="17" fillId="0" borderId="20" xfId="51" applyFont="1" applyBorder="1" applyAlignment="1">
      <alignment horizontal="center" vertical="center"/>
    </xf>
    <xf numFmtId="0" fontId="17" fillId="0" borderId="35" xfId="51" applyFont="1" applyBorder="1" applyAlignment="1">
      <alignment horizontal="center" vertical="center"/>
    </xf>
    <xf numFmtId="0" fontId="30" fillId="0" borderId="19" xfId="51" applyFont="1" applyBorder="1" applyAlignment="1">
      <alignment horizontal="center" vertical="center"/>
    </xf>
    <xf numFmtId="0" fontId="30" fillId="0" borderId="20" xfId="51" applyFont="1" applyBorder="1" applyAlignment="1">
      <alignment horizontal="center" vertical="center"/>
    </xf>
    <xf numFmtId="0" fontId="30" fillId="0" borderId="35" xfId="51" applyFont="1" applyBorder="1" applyAlignment="1">
      <alignment horizontal="center" vertical="center"/>
    </xf>
    <xf numFmtId="0" fontId="17" fillId="0" borderId="21" xfId="51" applyFont="1" applyBorder="1" applyAlignment="1">
      <alignment horizontal="left" vertical="center"/>
    </xf>
    <xf numFmtId="0" fontId="16" fillId="0" borderId="22" xfId="51" applyFont="1" applyBorder="1" applyAlignment="1">
      <alignment horizontal="center" vertical="center"/>
    </xf>
    <xf numFmtId="0" fontId="16" fillId="0" borderId="36" xfId="51" applyFont="1" applyBorder="1" applyAlignment="1">
      <alignment horizontal="center" vertical="center"/>
    </xf>
    <xf numFmtId="0" fontId="17" fillId="0" borderId="22" xfId="51" applyFont="1" applyBorder="1" applyAlignment="1">
      <alignment horizontal="left" vertical="center"/>
    </xf>
    <xf numFmtId="14" fontId="16" fillId="0" borderId="22" xfId="51" applyNumberFormat="1" applyFont="1" applyBorder="1" applyAlignment="1">
      <alignment horizontal="center" vertical="center"/>
    </xf>
    <xf numFmtId="14" fontId="16" fillId="0" borderId="36" xfId="51" applyNumberFormat="1" applyFont="1" applyBorder="1" applyAlignment="1">
      <alignment horizontal="center" vertical="center"/>
    </xf>
    <xf numFmtId="0" fontId="17" fillId="0" borderId="21" xfId="51" applyFont="1" applyBorder="1" applyAlignment="1">
      <alignment vertical="center"/>
    </xf>
    <xf numFmtId="0" fontId="29" fillId="0" borderId="22" xfId="51" applyFont="1" applyBorder="1" applyAlignment="1">
      <alignment horizontal="center" vertical="center"/>
    </xf>
    <xf numFmtId="0" fontId="29" fillId="0" borderId="36" xfId="51" applyFont="1" applyBorder="1" applyAlignment="1">
      <alignment horizontal="center" vertical="center"/>
    </xf>
    <xf numFmtId="0" fontId="16" fillId="0" borderId="22" xfId="51" applyFont="1" applyBorder="1" applyAlignment="1">
      <alignment vertical="center"/>
    </xf>
    <xf numFmtId="0" fontId="16" fillId="0" borderId="36" xfId="51" applyFont="1" applyBorder="1" applyAlignment="1">
      <alignment vertical="center"/>
    </xf>
    <xf numFmtId="0" fontId="17" fillId="0" borderId="21" xfId="51" applyFont="1" applyBorder="1" applyAlignment="1">
      <alignment horizontal="center" vertical="center"/>
    </xf>
    <xf numFmtId="0" fontId="16" fillId="0" borderId="21" xfId="51" applyFont="1" applyBorder="1" applyAlignment="1">
      <alignment horizontal="left" vertical="center"/>
    </xf>
    <xf numFmtId="0" fontId="32" fillId="0" borderId="23" xfId="51" applyFont="1" applyBorder="1" applyAlignment="1">
      <alignment vertical="center"/>
    </xf>
    <xf numFmtId="0" fontId="16" fillId="0" borderId="24" xfId="51" applyFont="1" applyBorder="1" applyAlignment="1">
      <alignment horizontal="center" vertical="center" wrapText="1"/>
    </xf>
    <xf numFmtId="0" fontId="16" fillId="0" borderId="37" xfId="51" applyFont="1" applyBorder="1" applyAlignment="1">
      <alignment horizontal="center" vertical="center" wrapText="1"/>
    </xf>
    <xf numFmtId="0" fontId="17" fillId="0" borderId="23" xfId="51" applyFont="1" applyBorder="1" applyAlignment="1">
      <alignment horizontal="left" vertical="center"/>
    </xf>
    <xf numFmtId="0" fontId="17" fillId="0" borderId="24" xfId="51" applyFont="1" applyBorder="1" applyAlignment="1">
      <alignment horizontal="left" vertical="center"/>
    </xf>
    <xf numFmtId="14" fontId="16" fillId="0" borderId="24" xfId="51" applyNumberFormat="1" applyFont="1" applyBorder="1" applyAlignment="1">
      <alignment horizontal="center" vertical="center"/>
    </xf>
    <xf numFmtId="14" fontId="16" fillId="0" borderId="37" xfId="51" applyNumberFormat="1" applyFont="1" applyBorder="1" applyAlignment="1">
      <alignment horizontal="center" vertical="center"/>
    </xf>
    <xf numFmtId="0" fontId="30" fillId="0" borderId="0" xfId="51" applyFont="1" applyBorder="1" applyAlignment="1">
      <alignment horizontal="left" vertical="center"/>
    </xf>
    <xf numFmtId="0" fontId="17" fillId="0" borderId="19" xfId="51" applyFont="1" applyBorder="1" applyAlignment="1">
      <alignment vertical="center"/>
    </xf>
    <xf numFmtId="0" fontId="26" fillId="0" borderId="20" xfId="51" applyFont="1" applyBorder="1" applyAlignment="1">
      <alignment horizontal="left" vertical="center"/>
    </xf>
    <xf numFmtId="0" fontId="16" fillId="0" borderId="20" xfId="51" applyFont="1" applyBorder="1" applyAlignment="1">
      <alignment horizontal="left" vertical="center"/>
    </xf>
    <xf numFmtId="0" fontId="26" fillId="0" borderId="20" xfId="51" applyFont="1" applyBorder="1" applyAlignment="1">
      <alignment vertical="center"/>
    </xf>
    <xf numFmtId="0" fontId="17" fillId="0" borderId="20" xfId="51" applyFont="1" applyBorder="1" applyAlignment="1">
      <alignment vertical="center"/>
    </xf>
    <xf numFmtId="0" fontId="26" fillId="0" borderId="22" xfId="51" applyFont="1" applyBorder="1" applyAlignment="1">
      <alignment horizontal="left" vertical="center"/>
    </xf>
    <xf numFmtId="0" fontId="16" fillId="0" borderId="22" xfId="51" applyFont="1" applyBorder="1" applyAlignment="1">
      <alignment horizontal="left" vertical="center"/>
    </xf>
    <xf numFmtId="0" fontId="26" fillId="0" borderId="22" xfId="51" applyFont="1" applyBorder="1" applyAlignment="1">
      <alignment vertical="center"/>
    </xf>
    <xf numFmtId="0" fontId="17" fillId="0" borderId="22" xfId="51" applyFont="1" applyBorder="1" applyAlignment="1">
      <alignment vertical="center"/>
    </xf>
    <xf numFmtId="0" fontId="17" fillId="0" borderId="0" xfId="51" applyFont="1" applyBorder="1" applyAlignment="1">
      <alignment horizontal="left" vertical="center"/>
    </xf>
    <xf numFmtId="0" fontId="29" fillId="0" borderId="19" xfId="51" applyFont="1" applyBorder="1" applyAlignment="1">
      <alignment horizontal="left" vertical="center"/>
    </xf>
    <xf numFmtId="0" fontId="29" fillId="0" borderId="20" xfId="51" applyFont="1" applyBorder="1" applyAlignment="1">
      <alignment horizontal="left" vertical="center"/>
    </xf>
    <xf numFmtId="0" fontId="29" fillId="0" borderId="29" xfId="51" applyFont="1" applyBorder="1" applyAlignment="1">
      <alignment horizontal="left" vertical="center"/>
    </xf>
    <xf numFmtId="0" fontId="29" fillId="0" borderId="28" xfId="51" applyFont="1" applyBorder="1" applyAlignment="1">
      <alignment horizontal="left" vertical="center"/>
    </xf>
    <xf numFmtId="0" fontId="29" fillId="0" borderId="34" xfId="51" applyFont="1" applyBorder="1" applyAlignment="1">
      <alignment horizontal="left" vertical="center"/>
    </xf>
    <xf numFmtId="0" fontId="29" fillId="0" borderId="27" xfId="51" applyFont="1" applyBorder="1" applyAlignment="1">
      <alignment horizontal="left" vertical="center"/>
    </xf>
    <xf numFmtId="0" fontId="16" fillId="0" borderId="23" xfId="51" applyFont="1" applyBorder="1" applyAlignment="1">
      <alignment horizontal="left" vertical="center"/>
    </xf>
    <xf numFmtId="0" fontId="16" fillId="0" borderId="24" xfId="51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17" fillId="0" borderId="21" xfId="51" applyFont="1" applyFill="1" applyBorder="1" applyAlignment="1">
      <alignment horizontal="left" vertical="center"/>
    </xf>
    <xf numFmtId="0" fontId="16" fillId="0" borderId="22" xfId="51" applyFont="1" applyFill="1" applyBorder="1" applyAlignment="1">
      <alignment horizontal="left" vertical="center"/>
    </xf>
    <xf numFmtId="0" fontId="17" fillId="0" borderId="23" xfId="51" applyFont="1" applyBorder="1" applyAlignment="1">
      <alignment horizontal="center" vertical="center"/>
    </xf>
    <xf numFmtId="0" fontId="17" fillId="0" borderId="24" xfId="51" applyFont="1" applyBorder="1" applyAlignment="1">
      <alignment horizontal="center" vertical="center"/>
    </xf>
    <xf numFmtId="0" fontId="17" fillId="0" borderId="22" xfId="51" applyFont="1" applyBorder="1" applyAlignment="1">
      <alignment horizontal="center" vertical="center"/>
    </xf>
    <xf numFmtId="0" fontId="28" fillId="0" borderId="22" xfId="51" applyFont="1" applyBorder="1" applyAlignment="1">
      <alignment horizontal="left" vertical="center"/>
    </xf>
    <xf numFmtId="0" fontId="17" fillId="0" borderId="32" xfId="51" applyFont="1" applyFill="1" applyBorder="1" applyAlignment="1">
      <alignment horizontal="left" vertical="center"/>
    </xf>
    <xf numFmtId="0" fontId="17" fillId="0" borderId="33" xfId="51" applyFont="1" applyFill="1" applyBorder="1" applyAlignment="1">
      <alignment horizontal="left" vertical="center"/>
    </xf>
    <xf numFmtId="0" fontId="30" fillId="0" borderId="0" xfId="51" applyFont="1" applyFill="1" applyBorder="1" applyAlignment="1">
      <alignment horizontal="left" vertical="center"/>
    </xf>
    <xf numFmtId="0" fontId="16" fillId="0" borderId="31" xfId="51" applyFont="1" applyFill="1" applyBorder="1" applyAlignment="1">
      <alignment horizontal="left" vertical="center"/>
    </xf>
    <xf numFmtId="0" fontId="16" fillId="0" borderId="26" xfId="51" applyFont="1" applyFill="1" applyBorder="1" applyAlignment="1">
      <alignment horizontal="left" vertical="center"/>
    </xf>
    <xf numFmtId="0" fontId="16" fillId="0" borderId="29" xfId="51" applyFont="1" applyFill="1" applyBorder="1" applyAlignment="1">
      <alignment horizontal="left" vertical="center"/>
    </xf>
    <xf numFmtId="0" fontId="16" fillId="0" borderId="28" xfId="51" applyFont="1" applyFill="1" applyBorder="1" applyAlignment="1">
      <alignment horizontal="left" vertical="center"/>
    </xf>
    <xf numFmtId="0" fontId="17" fillId="0" borderId="29" xfId="51" applyFont="1" applyBorder="1" applyAlignment="1">
      <alignment horizontal="left" vertical="center"/>
    </xf>
    <xf numFmtId="0" fontId="17" fillId="0" borderId="28" xfId="51" applyFont="1" applyBorder="1" applyAlignment="1">
      <alignment horizontal="left" vertical="center"/>
    </xf>
    <xf numFmtId="0" fontId="30" fillId="0" borderId="43" xfId="51" applyFont="1" applyBorder="1" applyAlignment="1">
      <alignment vertical="center"/>
    </xf>
    <xf numFmtId="0" fontId="16" fillId="0" borderId="44" xfId="51" applyFont="1" applyBorder="1" applyAlignment="1">
      <alignment horizontal="center" vertical="center"/>
    </xf>
    <xf numFmtId="0" fontId="30" fillId="0" borderId="44" xfId="51" applyFont="1" applyBorder="1" applyAlignment="1">
      <alignment vertical="center"/>
    </xf>
    <xf numFmtId="0" fontId="16" fillId="0" borderId="44" xfId="51" applyFont="1" applyBorder="1" applyAlignment="1">
      <alignment vertical="center"/>
    </xf>
    <xf numFmtId="58" fontId="26" fillId="0" borderId="44" xfId="51" applyNumberFormat="1" applyFont="1" applyBorder="1" applyAlignment="1">
      <alignment vertical="center"/>
    </xf>
    <xf numFmtId="0" fontId="30" fillId="0" borderId="44" xfId="51" applyFont="1" applyBorder="1" applyAlignment="1">
      <alignment horizontal="center" vertical="center"/>
    </xf>
    <xf numFmtId="0" fontId="30" fillId="0" borderId="45" xfId="51" applyFont="1" applyFill="1" applyBorder="1" applyAlignment="1">
      <alignment horizontal="left" vertical="center"/>
    </xf>
    <xf numFmtId="0" fontId="30" fillId="0" borderId="44" xfId="51" applyFont="1" applyFill="1" applyBorder="1" applyAlignment="1">
      <alignment horizontal="left" vertical="center"/>
    </xf>
    <xf numFmtId="0" fontId="30" fillId="0" borderId="46" xfId="51" applyFont="1" applyFill="1" applyBorder="1" applyAlignment="1">
      <alignment horizontal="center" vertical="center"/>
    </xf>
    <xf numFmtId="0" fontId="30" fillId="0" borderId="47" xfId="51" applyFont="1" applyFill="1" applyBorder="1" applyAlignment="1">
      <alignment horizontal="center" vertical="center"/>
    </xf>
    <xf numFmtId="0" fontId="30" fillId="0" borderId="23" xfId="51" applyFont="1" applyFill="1" applyBorder="1" applyAlignment="1">
      <alignment horizontal="center" vertical="center"/>
    </xf>
    <xf numFmtId="0" fontId="30" fillId="0" borderId="24" xfId="51" applyFont="1" applyFill="1" applyBorder="1" applyAlignment="1">
      <alignment horizontal="center" vertical="center"/>
    </xf>
    <xf numFmtId="0" fontId="26" fillId="0" borderId="42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16" fillId="0" borderId="36" xfId="51" applyFont="1" applyBorder="1" applyAlignment="1">
      <alignment horizontal="left" vertical="center"/>
    </xf>
    <xf numFmtId="0" fontId="17" fillId="0" borderId="36" xfId="51" applyFont="1" applyBorder="1" applyAlignment="1">
      <alignment horizontal="center" vertical="center"/>
    </xf>
    <xf numFmtId="0" fontId="17" fillId="0" borderId="37" xfId="51" applyFont="1" applyBorder="1" applyAlignment="1">
      <alignment horizontal="left" vertical="center"/>
    </xf>
    <xf numFmtId="0" fontId="16" fillId="0" borderId="35" xfId="51" applyFont="1" applyBorder="1" applyAlignment="1">
      <alignment horizontal="left" vertical="center"/>
    </xf>
    <xf numFmtId="0" fontId="28" fillId="0" borderId="20" xfId="51" applyFont="1" applyBorder="1" applyAlignment="1">
      <alignment horizontal="left" vertical="center"/>
    </xf>
    <xf numFmtId="0" fontId="28" fillId="0" borderId="35" xfId="51" applyFont="1" applyBorder="1" applyAlignment="1">
      <alignment horizontal="left" vertical="center"/>
    </xf>
    <xf numFmtId="0" fontId="28" fillId="0" borderId="27" xfId="51" applyFont="1" applyBorder="1" applyAlignment="1">
      <alignment horizontal="left" vertical="center"/>
    </xf>
    <xf numFmtId="0" fontId="28" fillId="0" borderId="28" xfId="51" applyFont="1" applyBorder="1" applyAlignment="1">
      <alignment horizontal="left" vertical="center"/>
    </xf>
    <xf numFmtId="0" fontId="28" fillId="0" borderId="39" xfId="51" applyFont="1" applyBorder="1" applyAlignment="1">
      <alignment horizontal="left" vertical="center"/>
    </xf>
    <xf numFmtId="0" fontId="16" fillId="0" borderId="37" xfId="51" applyFont="1" applyBorder="1" applyAlignment="1">
      <alignment horizontal="left" vertical="center"/>
    </xf>
    <xf numFmtId="0" fontId="16" fillId="0" borderId="36" xfId="51" applyFont="1" applyFill="1" applyBorder="1" applyAlignment="1">
      <alignment horizontal="left" vertical="center"/>
    </xf>
    <xf numFmtId="0" fontId="17" fillId="0" borderId="37" xfId="51" applyFont="1" applyBorder="1" applyAlignment="1">
      <alignment horizontal="center" vertical="center"/>
    </xf>
    <xf numFmtId="0" fontId="28" fillId="0" borderId="36" xfId="51" applyFont="1" applyBorder="1" applyAlignment="1">
      <alignment horizontal="left" vertical="center"/>
    </xf>
    <xf numFmtId="0" fontId="17" fillId="0" borderId="40" xfId="51" applyFont="1" applyFill="1" applyBorder="1" applyAlignment="1">
      <alignment horizontal="left" vertical="center"/>
    </xf>
    <xf numFmtId="0" fontId="16" fillId="0" borderId="38" xfId="51" applyFont="1" applyFill="1" applyBorder="1" applyAlignment="1">
      <alignment horizontal="left" vertical="center"/>
    </xf>
    <xf numFmtId="0" fontId="16" fillId="0" borderId="39" xfId="51" applyFont="1" applyFill="1" applyBorder="1" applyAlignment="1">
      <alignment horizontal="left" vertical="center"/>
    </xf>
    <xf numFmtId="0" fontId="17" fillId="0" borderId="39" xfId="51" applyFont="1" applyBorder="1" applyAlignment="1">
      <alignment horizontal="left" vertical="center"/>
    </xf>
    <xf numFmtId="0" fontId="16" fillId="0" borderId="49" xfId="51" applyFont="1" applyBorder="1" applyAlignment="1">
      <alignment horizontal="center" vertical="center"/>
    </xf>
    <xf numFmtId="0" fontId="30" fillId="0" borderId="50" xfId="51" applyFont="1" applyFill="1" applyBorder="1" applyAlignment="1">
      <alignment horizontal="left" vertical="center"/>
    </xf>
    <xf numFmtId="0" fontId="30" fillId="0" borderId="51" xfId="51" applyFont="1" applyFill="1" applyBorder="1" applyAlignment="1">
      <alignment horizontal="center" vertical="center"/>
    </xf>
    <xf numFmtId="0" fontId="30" fillId="0" borderId="37" xfId="51" applyFont="1" applyFill="1" applyBorder="1" applyAlignment="1">
      <alignment horizontal="center" vertical="center"/>
    </xf>
    <xf numFmtId="0" fontId="26" fillId="0" borderId="44" xfId="51" applyFont="1" applyBorder="1" applyAlignment="1">
      <alignment horizontal="center" vertical="center"/>
    </xf>
    <xf numFmtId="0" fontId="26" fillId="0" borderId="49" xfId="51" applyFont="1" applyBorder="1" applyAlignment="1">
      <alignment horizontal="center" vertical="center"/>
    </xf>
    <xf numFmtId="0" fontId="12" fillId="3" borderId="52" xfId="52" applyFont="1" applyFill="1" applyBorder="1" applyAlignment="1"/>
    <xf numFmtId="49" fontId="12" fillId="3" borderId="53" xfId="52" applyNumberFormat="1" applyFont="1" applyFill="1" applyBorder="1" applyAlignment="1">
      <alignment horizontal="center"/>
    </xf>
    <xf numFmtId="49" fontId="12" fillId="3" borderId="53" xfId="52" applyNumberFormat="1" applyFont="1" applyFill="1" applyBorder="1" applyAlignment="1">
      <alignment horizontal="right"/>
    </xf>
    <xf numFmtId="49" fontId="12" fillId="3" borderId="53" xfId="52" applyNumberFormat="1" applyFont="1" applyFill="1" applyBorder="1" applyAlignment="1">
      <alignment horizontal="right" vertical="center"/>
    </xf>
    <xf numFmtId="49" fontId="12" fillId="3" borderId="54" xfId="52" applyNumberFormat="1" applyFont="1" applyFill="1" applyBorder="1" applyAlignment="1">
      <alignment horizontal="center"/>
    </xf>
    <xf numFmtId="0" fontId="12" fillId="3" borderId="2" xfId="52" applyFont="1" applyFill="1" applyBorder="1" applyAlignment="1" applyProtection="1">
      <alignment horizontal="center" vertical="center"/>
    </xf>
    <xf numFmtId="0" fontId="12" fillId="3" borderId="7" xfId="52" applyFont="1" applyFill="1" applyBorder="1" applyAlignment="1" applyProtection="1">
      <alignment horizontal="center" vertical="center"/>
    </xf>
    <xf numFmtId="0" fontId="13" fillId="3" borderId="55" xfId="53" applyFont="1" applyFill="1" applyBorder="1" applyAlignment="1">
      <alignment horizontal="center" vertical="center"/>
    </xf>
    <xf numFmtId="49" fontId="33" fillId="3" borderId="2" xfId="0" applyNumberFormat="1" applyFont="1" applyFill="1" applyBorder="1" applyAlignment="1">
      <alignment horizontal="center" vertical="top" wrapText="1"/>
    </xf>
    <xf numFmtId="49" fontId="13" fillId="3" borderId="2" xfId="53" applyNumberFormat="1" applyFont="1" applyFill="1" applyBorder="1" applyAlignment="1">
      <alignment horizontal="center" vertical="center"/>
    </xf>
    <xf numFmtId="49" fontId="13" fillId="3" borderId="56" xfId="53" applyNumberFormat="1" applyFont="1" applyFill="1" applyBorder="1" applyAlignment="1">
      <alignment horizontal="center" vertical="center"/>
    </xf>
    <xf numFmtId="49" fontId="12" fillId="3" borderId="2" xfId="53" applyNumberFormat="1" applyFont="1" applyFill="1" applyBorder="1" applyAlignment="1">
      <alignment horizontal="center" vertical="center"/>
    </xf>
    <xf numFmtId="49" fontId="12" fillId="3" borderId="57" xfId="53" applyNumberFormat="1" applyFont="1" applyFill="1" applyBorder="1" applyAlignment="1">
      <alignment horizontal="center" vertical="center"/>
    </xf>
    <xf numFmtId="49" fontId="34" fillId="3" borderId="2" xfId="0" applyNumberFormat="1" applyFont="1" applyFill="1" applyBorder="1" applyAlignment="1">
      <alignment horizontal="center" vertical="top" wrapText="1"/>
    </xf>
    <xf numFmtId="49" fontId="12" fillId="3" borderId="58" xfId="53" applyNumberFormat="1" applyFont="1" applyFill="1" applyBorder="1" applyAlignment="1">
      <alignment horizontal="center" vertical="center"/>
    </xf>
    <xf numFmtId="49" fontId="13" fillId="3" borderId="58" xfId="53" applyNumberFormat="1" applyFont="1" applyFill="1" applyBorder="1" applyAlignment="1">
      <alignment horizontal="center" vertical="center"/>
    </xf>
    <xf numFmtId="0" fontId="12" fillId="3" borderId="59" xfId="52" applyFont="1" applyFill="1" applyBorder="1" applyAlignment="1">
      <alignment horizontal="center"/>
    </xf>
    <xf numFmtId="49" fontId="12" fillId="3" borderId="15" xfId="52" applyNumberFormat="1" applyFont="1" applyFill="1" applyBorder="1" applyAlignment="1">
      <alignment horizontal="center"/>
    </xf>
    <xf numFmtId="49" fontId="12" fillId="3" borderId="16" xfId="52" applyNumberFormat="1" applyFont="1" applyFill="1" applyBorder="1" applyAlignment="1">
      <alignment horizontal="center"/>
    </xf>
    <xf numFmtId="49" fontId="12" fillId="3" borderId="16" xfId="53" applyNumberFormat="1" applyFont="1" applyFill="1" applyBorder="1" applyAlignment="1">
      <alignment horizontal="center" vertical="center"/>
    </xf>
    <xf numFmtId="49" fontId="12" fillId="3" borderId="60" xfId="52" applyNumberFormat="1" applyFont="1" applyFill="1" applyBorder="1" applyAlignment="1">
      <alignment horizontal="center"/>
    </xf>
    <xf numFmtId="0" fontId="26" fillId="0" borderId="0" xfId="51" applyFont="1" applyBorder="1" applyAlignment="1">
      <alignment horizontal="left" vertical="center"/>
    </xf>
    <xf numFmtId="0" fontId="35" fillId="0" borderId="18" xfId="51" applyFont="1" applyBorder="1" applyAlignment="1">
      <alignment horizontal="center" vertical="top"/>
    </xf>
    <xf numFmtId="0" fontId="16" fillId="0" borderId="27" xfId="51" applyFont="1" applyBorder="1" applyAlignment="1">
      <alignment horizontal="left" vertical="center"/>
    </xf>
    <xf numFmtId="0" fontId="16" fillId="0" borderId="39" xfId="51" applyFont="1" applyBorder="1" applyAlignment="1">
      <alignment horizontal="left" vertical="center"/>
    </xf>
    <xf numFmtId="0" fontId="36" fillId="0" borderId="24" xfId="10" applyNumberFormat="1" applyFont="1" applyFill="1" applyBorder="1" applyAlignment="1" applyProtection="1">
      <alignment horizontal="center" vertical="center" wrapText="1"/>
    </xf>
    <xf numFmtId="0" fontId="17" fillId="0" borderId="61" xfId="51" applyFont="1" applyBorder="1" applyAlignment="1">
      <alignment horizontal="left" vertical="center"/>
    </xf>
    <xf numFmtId="0" fontId="17" fillId="0" borderId="30" xfId="51" applyFont="1" applyBorder="1" applyAlignment="1">
      <alignment horizontal="left" vertical="center"/>
    </xf>
    <xf numFmtId="0" fontId="30" fillId="0" borderId="45" xfId="51" applyFont="1" applyBorder="1" applyAlignment="1">
      <alignment horizontal="left" vertical="center"/>
    </xf>
    <xf numFmtId="0" fontId="30" fillId="0" borderId="44" xfId="51" applyFont="1" applyBorder="1" applyAlignment="1">
      <alignment horizontal="left" vertical="center"/>
    </xf>
    <xf numFmtId="0" fontId="17" fillId="0" borderId="46" xfId="51" applyFont="1" applyBorder="1" applyAlignment="1">
      <alignment vertical="center"/>
    </xf>
    <xf numFmtId="0" fontId="26" fillId="0" borderId="47" xfId="51" applyFont="1" applyBorder="1" applyAlignment="1">
      <alignment horizontal="left" vertical="center"/>
    </xf>
    <xf numFmtId="0" fontId="16" fillId="0" borderId="47" xfId="51" applyFont="1" applyBorder="1" applyAlignment="1">
      <alignment horizontal="left" vertical="center"/>
    </xf>
    <xf numFmtId="0" fontId="26" fillId="0" borderId="47" xfId="51" applyFont="1" applyBorder="1" applyAlignment="1">
      <alignment vertical="center"/>
    </xf>
    <xf numFmtId="0" fontId="17" fillId="0" borderId="47" xfId="51" applyFont="1" applyBorder="1" applyAlignment="1">
      <alignment vertical="center"/>
    </xf>
    <xf numFmtId="0" fontId="17" fillId="0" borderId="46" xfId="51" applyFont="1" applyBorder="1" applyAlignment="1">
      <alignment horizontal="center" vertical="center"/>
    </xf>
    <xf numFmtId="0" fontId="16" fillId="0" borderId="47" xfId="51" applyFont="1" applyBorder="1" applyAlignment="1">
      <alignment horizontal="center" vertical="center"/>
    </xf>
    <xf numFmtId="0" fontId="17" fillId="0" borderId="47" xfId="51" applyFont="1" applyBorder="1" applyAlignment="1">
      <alignment horizontal="center" vertical="center"/>
    </xf>
    <xf numFmtId="0" fontId="26" fillId="0" borderId="47" xfId="51" applyFont="1" applyBorder="1" applyAlignment="1">
      <alignment horizontal="center" vertical="center"/>
    </xf>
    <xf numFmtId="0" fontId="26" fillId="0" borderId="22" xfId="51" applyFont="1" applyBorder="1" applyAlignment="1">
      <alignment horizontal="center" vertical="center"/>
    </xf>
    <xf numFmtId="0" fontId="17" fillId="0" borderId="32" xfId="51" applyFont="1" applyBorder="1" applyAlignment="1">
      <alignment horizontal="left" vertical="center" wrapText="1"/>
    </xf>
    <xf numFmtId="0" fontId="17" fillId="0" borderId="33" xfId="51" applyFont="1" applyBorder="1" applyAlignment="1">
      <alignment horizontal="left" vertical="center" wrapText="1"/>
    </xf>
    <xf numFmtId="0" fontId="17" fillId="0" borderId="46" xfId="51" applyFont="1" applyBorder="1" applyAlignment="1">
      <alignment horizontal="left" vertical="center"/>
    </xf>
    <xf numFmtId="0" fontId="17" fillId="0" borderId="47" xfId="51" applyFont="1" applyBorder="1" applyAlignment="1">
      <alignment horizontal="left" vertical="center"/>
    </xf>
    <xf numFmtId="0" fontId="37" fillId="0" borderId="62" xfId="51" applyFont="1" applyBorder="1" applyAlignment="1">
      <alignment horizontal="left" vertical="center" wrapText="1"/>
    </xf>
    <xf numFmtId="9" fontId="16" fillId="0" borderId="22" xfId="51" applyNumberFormat="1" applyFont="1" applyBorder="1" applyAlignment="1">
      <alignment horizontal="center" vertical="center"/>
    </xf>
    <xf numFmtId="0" fontId="30" fillId="0" borderId="45" xfId="0" applyFont="1" applyBorder="1" applyAlignment="1">
      <alignment horizontal="left" vertical="center"/>
    </xf>
    <xf numFmtId="0" fontId="30" fillId="0" borderId="44" xfId="0" applyFont="1" applyBorder="1" applyAlignment="1">
      <alignment horizontal="left" vertical="center"/>
    </xf>
    <xf numFmtId="9" fontId="16" fillId="0" borderId="31" xfId="51" applyNumberFormat="1" applyFont="1" applyBorder="1" applyAlignment="1">
      <alignment horizontal="left" vertical="center"/>
    </xf>
    <xf numFmtId="9" fontId="16" fillId="0" borderId="26" xfId="51" applyNumberFormat="1" applyFont="1" applyBorder="1" applyAlignment="1">
      <alignment horizontal="left" vertical="center"/>
    </xf>
    <xf numFmtId="9" fontId="16" fillId="0" borderId="32" xfId="51" applyNumberFormat="1" applyFont="1" applyBorder="1" applyAlignment="1">
      <alignment horizontal="left" vertical="center"/>
    </xf>
    <xf numFmtId="9" fontId="16" fillId="0" borderId="33" xfId="51" applyNumberFormat="1" applyFont="1" applyBorder="1" applyAlignment="1">
      <alignment horizontal="left" vertical="center"/>
    </xf>
    <xf numFmtId="0" fontId="28" fillId="0" borderId="46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8" fillId="0" borderId="63" xfId="51" applyFont="1" applyFill="1" applyBorder="1" applyAlignment="1">
      <alignment horizontal="left" vertical="center"/>
    </xf>
    <xf numFmtId="0" fontId="28" fillId="0" borderId="33" xfId="51" applyFont="1" applyFill="1" applyBorder="1" applyAlignment="1">
      <alignment horizontal="left" vertical="center"/>
    </xf>
    <xf numFmtId="0" fontId="30" fillId="0" borderId="30" xfId="51" applyFont="1" applyFill="1" applyBorder="1" applyAlignment="1">
      <alignment horizontal="left" vertical="center"/>
    </xf>
    <xf numFmtId="0" fontId="16" fillId="0" borderId="64" xfId="51" applyFont="1" applyFill="1" applyBorder="1" applyAlignment="1">
      <alignment horizontal="left" vertical="center"/>
    </xf>
    <xf numFmtId="0" fontId="16" fillId="0" borderId="65" xfId="51" applyFont="1" applyFill="1" applyBorder="1" applyAlignment="1">
      <alignment horizontal="left" vertical="center"/>
    </xf>
    <xf numFmtId="0" fontId="30" fillId="0" borderId="41" xfId="51" applyFont="1" applyBorder="1" applyAlignment="1">
      <alignment vertical="center"/>
    </xf>
    <xf numFmtId="0" fontId="38" fillId="0" borderId="44" xfId="51" applyFont="1" applyBorder="1" applyAlignment="1">
      <alignment horizontal="center" vertical="center"/>
    </xf>
    <xf numFmtId="0" fontId="30" fillId="0" borderId="42" xfId="51" applyFont="1" applyBorder="1" applyAlignment="1">
      <alignment vertical="center"/>
    </xf>
    <xf numFmtId="0" fontId="16" fillId="0" borderId="66" xfId="51" applyFont="1" applyBorder="1" applyAlignment="1">
      <alignment vertical="center"/>
    </xf>
    <xf numFmtId="0" fontId="30" fillId="0" borderId="66" xfId="51" applyFont="1" applyBorder="1" applyAlignment="1">
      <alignment vertical="center"/>
    </xf>
    <xf numFmtId="58" fontId="26" fillId="0" borderId="42" xfId="51" applyNumberFormat="1" applyFont="1" applyBorder="1" applyAlignment="1">
      <alignment vertical="center"/>
    </xf>
    <xf numFmtId="0" fontId="30" fillId="0" borderId="30" xfId="51" applyFont="1" applyBorder="1" applyAlignment="1">
      <alignment horizontal="center" vertical="center"/>
    </xf>
    <xf numFmtId="0" fontId="16" fillId="0" borderId="61" xfId="51" applyFont="1" applyFill="1" applyBorder="1" applyAlignment="1">
      <alignment horizontal="left" vertical="center"/>
    </xf>
    <xf numFmtId="0" fontId="16" fillId="0" borderId="30" xfId="51" applyFont="1" applyFill="1" applyBorder="1" applyAlignment="1">
      <alignment horizontal="left" vertical="center"/>
    </xf>
    <xf numFmtId="0" fontId="26" fillId="0" borderId="66" xfId="51" applyFont="1" applyBorder="1" applyAlignment="1">
      <alignment vertical="center"/>
    </xf>
    <xf numFmtId="0" fontId="17" fillId="0" borderId="67" xfId="51" applyFont="1" applyBorder="1" applyAlignment="1">
      <alignment horizontal="left" vertical="center"/>
    </xf>
    <xf numFmtId="0" fontId="30" fillId="0" borderId="50" xfId="51" applyFont="1" applyBorder="1" applyAlignment="1">
      <alignment horizontal="left" vertical="center"/>
    </xf>
    <xf numFmtId="0" fontId="16" fillId="0" borderId="51" xfId="51" applyFont="1" applyBorder="1" applyAlignment="1">
      <alignment horizontal="left" vertical="center"/>
    </xf>
    <xf numFmtId="0" fontId="17" fillId="0" borderId="0" xfId="51" applyFont="1" applyBorder="1" applyAlignment="1">
      <alignment vertical="center"/>
    </xf>
    <xf numFmtId="0" fontId="17" fillId="0" borderId="40" xfId="51" applyFont="1" applyBorder="1" applyAlignment="1">
      <alignment horizontal="left" vertical="center" wrapText="1"/>
    </xf>
    <xf numFmtId="0" fontId="17" fillId="0" borderId="51" xfId="51" applyFont="1" applyBorder="1" applyAlignment="1">
      <alignment horizontal="left" vertical="center"/>
    </xf>
    <xf numFmtId="0" fontId="39" fillId="0" borderId="36" xfId="51" applyFont="1" applyBorder="1" applyAlignment="1">
      <alignment horizontal="left" vertical="center" wrapText="1"/>
    </xf>
    <xf numFmtId="0" fontId="39" fillId="0" borderId="36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30" fillId="0" borderId="50" xfId="0" applyFont="1" applyBorder="1" applyAlignment="1">
      <alignment horizontal="left" vertical="center"/>
    </xf>
    <xf numFmtId="9" fontId="16" fillId="0" borderId="38" xfId="51" applyNumberFormat="1" applyFont="1" applyBorder="1" applyAlignment="1">
      <alignment horizontal="left" vertical="center"/>
    </xf>
    <xf numFmtId="9" fontId="16" fillId="0" borderId="40" xfId="51" applyNumberFormat="1" applyFont="1" applyBorder="1" applyAlignment="1">
      <alignment horizontal="left" vertical="center"/>
    </xf>
    <xf numFmtId="0" fontId="28" fillId="0" borderId="51" xfId="51" applyFont="1" applyFill="1" applyBorder="1" applyAlignment="1">
      <alignment horizontal="left" vertical="center"/>
    </xf>
    <xf numFmtId="0" fontId="28" fillId="0" borderId="40" xfId="51" applyFont="1" applyFill="1" applyBorder="1" applyAlignment="1">
      <alignment horizontal="left" vertical="center"/>
    </xf>
    <xf numFmtId="0" fontId="16" fillId="0" borderId="68" xfId="51" applyFont="1" applyFill="1" applyBorder="1" applyAlignment="1">
      <alignment horizontal="left" vertical="center"/>
    </xf>
    <xf numFmtId="0" fontId="30" fillId="0" borderId="69" xfId="51" applyFont="1" applyBorder="1" applyAlignment="1">
      <alignment horizontal="center" vertical="center"/>
    </xf>
    <xf numFmtId="0" fontId="16" fillId="0" borderId="66" xfId="51" applyFont="1" applyBorder="1" applyAlignment="1">
      <alignment horizontal="center" vertical="center"/>
    </xf>
    <xf numFmtId="0" fontId="16" fillId="0" borderId="67" xfId="51" applyFont="1" applyBorder="1" applyAlignment="1">
      <alignment horizontal="center" vertical="center"/>
    </xf>
    <xf numFmtId="0" fontId="16" fillId="0" borderId="67" xfId="51" applyFont="1" applyFill="1" applyBorder="1" applyAlignment="1">
      <alignment horizontal="left" vertical="center"/>
    </xf>
    <xf numFmtId="0" fontId="40" fillId="0" borderId="70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41" fillId="0" borderId="72" xfId="0" applyFont="1" applyBorder="1"/>
    <xf numFmtId="0" fontId="41" fillId="0" borderId="2" xfId="0" applyFont="1" applyBorder="1"/>
    <xf numFmtId="0" fontId="41" fillId="0" borderId="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41" fillId="5" borderId="7" xfId="0" applyFont="1" applyFill="1" applyBorder="1" applyAlignment="1">
      <alignment horizontal="center" vertical="center"/>
    </xf>
    <xf numFmtId="0" fontId="41" fillId="5" borderId="2" xfId="0" applyFont="1" applyFill="1" applyBorder="1"/>
    <xf numFmtId="0" fontId="0" fillId="0" borderId="72" xfId="0" applyBorder="1"/>
    <xf numFmtId="0" fontId="0" fillId="5" borderId="2" xfId="0" applyFill="1" applyBorder="1"/>
    <xf numFmtId="0" fontId="0" fillId="0" borderId="73" xfId="0" applyBorder="1"/>
    <xf numFmtId="0" fontId="0" fillId="0" borderId="74" xfId="0" applyBorder="1"/>
    <xf numFmtId="0" fontId="0" fillId="5" borderId="74" xfId="0" applyFill="1" applyBorder="1"/>
    <xf numFmtId="0" fontId="0" fillId="6" borderId="0" xfId="0" applyFill="1"/>
    <xf numFmtId="0" fontId="40" fillId="0" borderId="75" xfId="0" applyFont="1" applyBorder="1" applyAlignment="1">
      <alignment horizontal="center" vertical="center" wrapText="1"/>
    </xf>
    <xf numFmtId="0" fontId="41" fillId="0" borderId="76" xfId="0" applyFont="1" applyBorder="1" applyAlignment="1">
      <alignment horizontal="center" vertical="center"/>
    </xf>
    <xf numFmtId="0" fontId="41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2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1" fillId="7" borderId="2" xfId="0" applyFont="1" applyFill="1" applyBorder="1" applyAlignment="1">
      <alignment vertical="top" wrapText="1"/>
    </xf>
    <xf numFmtId="0" fontId="4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4" fillId="0" borderId="0" xfId="0" applyFont="1"/>
    <xf numFmtId="0" fontId="44" fillId="0" borderId="0" xfId="0" applyFont="1" applyAlignment="1">
      <alignment vertical="top" wrapText="1"/>
    </xf>
    <xf numFmtId="0" fontId="10" fillId="0" borderId="2" xfId="0" applyFont="1" applyBorder="1" applyAlignment="1" quotePrefix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8" xfId="54"/>
    <cellStyle name="常规 23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10433050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364740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104330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2207895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223774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2144395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43586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32600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4582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324739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44551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44551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324739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268730"/>
              <a:ext cx="393700" cy="20891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466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7061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101600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39470"/>
              <a:ext cx="393700" cy="1346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157480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5405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61595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100330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826770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7061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268730"/>
              <a:ext cx="39370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466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63398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94265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96119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961199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941387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941387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575560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63398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43586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223774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961199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719645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719645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30</xdr:row>
      <xdr:rowOff>0</xdr:rowOff>
    </xdr:from>
    <xdr:to>
      <xdr:col>8</xdr:col>
      <xdr:colOff>179070</xdr:colOff>
      <xdr:row>30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1106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179070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179070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179070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30</xdr:row>
      <xdr:rowOff>0</xdr:rowOff>
    </xdr:from>
    <xdr:to>
      <xdr:col>8</xdr:col>
      <xdr:colOff>179070</xdr:colOff>
      <xdr:row>30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11061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9815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510665"/>
              <a:ext cx="411480" cy="31623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621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2670" y="79425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9670" y="79552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33675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9815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30470" y="2202815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30470" y="2400935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30470" y="2624455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75270" y="2190115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75270" y="2400935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24370" y="2726055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75270" y="2560955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28575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846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847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847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43075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5577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53895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44955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44955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44955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70090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24370" y="233743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24370" y="253555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28575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84770" y="114236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8467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8467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96820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502785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9835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24150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17115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502535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9710"/>
              <a:ext cx="408940" cy="320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34845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2819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2819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136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6629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434975</xdr:colOff>
      <xdr:row>20</xdr:row>
      <xdr:rowOff>180975</xdr:rowOff>
    </xdr:from>
    <xdr:to>
      <xdr:col>5</xdr:col>
      <xdr:colOff>292100</xdr:colOff>
      <xdr:row>41</xdr:row>
      <xdr:rowOff>133350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4975" y="5184775"/>
          <a:ext cx="4010025" cy="4112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346710</xdr:colOff>
      <xdr:row>21</xdr:row>
      <xdr:rowOff>59055</xdr:rowOff>
    </xdr:from>
    <xdr:to>
      <xdr:col>10</xdr:col>
      <xdr:colOff>155575</xdr:colOff>
      <xdr:row>40</xdr:row>
      <xdr:rowOff>156210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99610" y="5260975"/>
          <a:ext cx="4283710" cy="38614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workbookViewId="0">
      <selection activeCell="B13" sqref="B13"/>
    </sheetView>
  </sheetViews>
  <sheetFormatPr defaultColWidth="11" defaultRowHeight="15.6" outlineLevelCol="1"/>
  <cols>
    <col min="1" max="1" width="5.5" customWidth="1"/>
    <col min="2" max="2" width="96.3333333333333" style="393" customWidth="1"/>
    <col min="3" max="3" width="10.1666666666667" customWidth="1"/>
  </cols>
  <sheetData>
    <row r="1" ht="21" customHeight="1" spans="1:2">
      <c r="A1" s="394"/>
      <c r="B1" s="395" t="s">
        <v>0</v>
      </c>
    </row>
    <row r="2" spans="1:2">
      <c r="A2" s="9">
        <v>1</v>
      </c>
      <c r="B2" s="396" t="s">
        <v>1</v>
      </c>
    </row>
    <row r="3" spans="1:2">
      <c r="A3" s="9">
        <v>2</v>
      </c>
      <c r="B3" s="396" t="s">
        <v>2</v>
      </c>
    </row>
    <row r="4" spans="1:2">
      <c r="A4" s="9">
        <v>3</v>
      </c>
      <c r="B4" s="396" t="s">
        <v>3</v>
      </c>
    </row>
    <row r="5" spans="1:2">
      <c r="A5" s="9">
        <v>4</v>
      </c>
      <c r="B5" s="396" t="s">
        <v>4</v>
      </c>
    </row>
    <row r="6" spans="1:2">
      <c r="A6" s="9">
        <v>5</v>
      </c>
      <c r="B6" s="396" t="s">
        <v>5</v>
      </c>
    </row>
    <row r="7" spans="1:2">
      <c r="A7" s="9">
        <v>6</v>
      </c>
      <c r="B7" s="396" t="s">
        <v>6</v>
      </c>
    </row>
    <row r="8" s="392" customFormat="1" ht="15" customHeight="1" spans="1:2">
      <c r="A8" s="397">
        <v>7</v>
      </c>
      <c r="B8" s="398" t="s">
        <v>7</v>
      </c>
    </row>
    <row r="9" ht="19" customHeight="1" spans="1:2">
      <c r="A9" s="394"/>
      <c r="B9" s="399" t="s">
        <v>8</v>
      </c>
    </row>
    <row r="10" ht="16" customHeight="1" spans="1:2">
      <c r="A10" s="9">
        <v>1</v>
      </c>
      <c r="B10" s="400" t="s">
        <v>9</v>
      </c>
    </row>
    <row r="11" spans="1:2">
      <c r="A11" s="9">
        <v>2</v>
      </c>
      <c r="B11" s="396" t="s">
        <v>10</v>
      </c>
    </row>
    <row r="12" spans="1:2">
      <c r="A12" s="9">
        <v>3</v>
      </c>
      <c r="B12" s="398" t="s">
        <v>11</v>
      </c>
    </row>
    <row r="13" spans="1:2">
      <c r="A13" s="9">
        <v>4</v>
      </c>
      <c r="B13" s="396" t="s">
        <v>12</v>
      </c>
    </row>
    <row r="14" spans="1:2">
      <c r="A14" s="9">
        <v>5</v>
      </c>
      <c r="B14" s="396" t="s">
        <v>13</v>
      </c>
    </row>
    <row r="15" spans="1:2">
      <c r="A15" s="9">
        <v>6</v>
      </c>
      <c r="B15" s="396" t="s">
        <v>14</v>
      </c>
    </row>
    <row r="16" spans="1:2">
      <c r="A16" s="9">
        <v>7</v>
      </c>
      <c r="B16" s="396" t="s">
        <v>15</v>
      </c>
    </row>
    <row r="17" spans="1:2">
      <c r="A17" s="9">
        <v>8</v>
      </c>
      <c r="B17" s="396" t="s">
        <v>16</v>
      </c>
    </row>
    <row r="18" spans="1:2">
      <c r="A18" s="9">
        <v>9</v>
      </c>
      <c r="B18" s="396" t="s">
        <v>17</v>
      </c>
    </row>
    <row r="19" spans="1:2">
      <c r="A19" s="9"/>
      <c r="B19" s="396"/>
    </row>
    <row r="20" ht="20.4" spans="1:2">
      <c r="A20" s="394"/>
      <c r="B20" s="395" t="s">
        <v>18</v>
      </c>
    </row>
    <row r="21" spans="1:2">
      <c r="A21" s="9">
        <v>1</v>
      </c>
      <c r="B21" s="401" t="s">
        <v>19</v>
      </c>
    </row>
    <row r="22" spans="1:2">
      <c r="A22" s="9">
        <v>2</v>
      </c>
      <c r="B22" s="396" t="s">
        <v>20</v>
      </c>
    </row>
    <row r="23" spans="1:2">
      <c r="A23" s="9">
        <v>3</v>
      </c>
      <c r="B23" s="396" t="s">
        <v>21</v>
      </c>
    </row>
    <row r="24" spans="1:2">
      <c r="A24" s="9">
        <v>4</v>
      </c>
      <c r="B24" s="396" t="s">
        <v>22</v>
      </c>
    </row>
    <row r="25" spans="1:2">
      <c r="A25" s="9">
        <v>5</v>
      </c>
      <c r="B25" s="396" t="s">
        <v>23</v>
      </c>
    </row>
    <row r="26" spans="1:2">
      <c r="A26" s="9">
        <v>6</v>
      </c>
      <c r="B26" s="396" t="s">
        <v>24</v>
      </c>
    </row>
    <row r="27" customFormat="1" spans="1:2">
      <c r="A27" s="9">
        <v>7</v>
      </c>
      <c r="B27" s="396" t="s">
        <v>25</v>
      </c>
    </row>
    <row r="28" spans="1:2">
      <c r="A28" s="9"/>
      <c r="B28" s="396"/>
    </row>
    <row r="29" ht="20.4" spans="1:2">
      <c r="A29" s="394"/>
      <c r="B29" s="395" t="s">
        <v>26</v>
      </c>
    </row>
    <row r="30" spans="1:2">
      <c r="A30" s="9">
        <v>1</v>
      </c>
      <c r="B30" s="401" t="s">
        <v>27</v>
      </c>
    </row>
    <row r="31" spans="1:2">
      <c r="A31" s="9">
        <v>2</v>
      </c>
      <c r="B31" s="396" t="s">
        <v>28</v>
      </c>
    </row>
    <row r="32" spans="1:2">
      <c r="A32" s="9">
        <v>3</v>
      </c>
      <c r="B32" s="396" t="s">
        <v>29</v>
      </c>
    </row>
    <row r="33" ht="31.2" spans="1:2">
      <c r="A33" s="9">
        <v>4</v>
      </c>
      <c r="B33" s="396" t="s">
        <v>30</v>
      </c>
    </row>
    <row r="34" spans="1:2">
      <c r="A34" s="9">
        <v>5</v>
      </c>
      <c r="B34" s="396" t="s">
        <v>31</v>
      </c>
    </row>
    <row r="35" spans="1:2">
      <c r="A35" s="9">
        <v>6</v>
      </c>
      <c r="B35" s="396" t="s">
        <v>32</v>
      </c>
    </row>
    <row r="36" customFormat="1" spans="1:2">
      <c r="A36" s="9">
        <v>7</v>
      </c>
      <c r="B36" s="396" t="s">
        <v>33</v>
      </c>
    </row>
    <row r="37" spans="1:2">
      <c r="A37" s="9"/>
      <c r="B37" s="396"/>
    </row>
    <row r="39" spans="1:2">
      <c r="A39" s="402" t="s">
        <v>34</v>
      </c>
      <c r="B39" s="40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C5" sqref="C5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8.2" spans="1:13">
      <c r="A1" s="3" t="s">
        <v>292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spans="1:13">
      <c r="A2" s="4" t="s">
        <v>259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293</v>
      </c>
      <c r="H2" s="4"/>
      <c r="I2" s="4" t="s">
        <v>294</v>
      </c>
      <c r="J2" s="4"/>
      <c r="K2" s="6" t="s">
        <v>295</v>
      </c>
      <c r="L2" s="46" t="s">
        <v>296</v>
      </c>
      <c r="M2" s="20" t="s">
        <v>297</v>
      </c>
    </row>
    <row r="3" s="1" customFormat="1" spans="1:13">
      <c r="A3" s="4"/>
      <c r="B3" s="7"/>
      <c r="C3" s="7"/>
      <c r="D3" s="7"/>
      <c r="E3" s="7"/>
      <c r="F3" s="7"/>
      <c r="G3" s="4" t="s">
        <v>298</v>
      </c>
      <c r="H3" s="4" t="s">
        <v>299</v>
      </c>
      <c r="I3" s="4" t="s">
        <v>298</v>
      </c>
      <c r="J3" s="4" t="s">
        <v>299</v>
      </c>
      <c r="K3" s="8"/>
      <c r="L3" s="47"/>
      <c r="M3" s="21"/>
    </row>
    <row r="4" spans="1:13">
      <c r="A4" s="9">
        <v>1</v>
      </c>
      <c r="B4" s="10" t="s">
        <v>278</v>
      </c>
      <c r="C4" s="43" t="s">
        <v>280</v>
      </c>
      <c r="D4" s="24" t="s">
        <v>276</v>
      </c>
      <c r="E4" s="24" t="s">
        <v>117</v>
      </c>
      <c r="F4" s="10" t="s">
        <v>63</v>
      </c>
      <c r="G4" s="44">
        <v>0.016</v>
      </c>
      <c r="H4" s="44">
        <v>0.014</v>
      </c>
      <c r="I4" s="48">
        <v>0.017</v>
      </c>
      <c r="J4" s="48">
        <v>0.016</v>
      </c>
      <c r="K4" s="13" t="s">
        <v>300</v>
      </c>
      <c r="L4" s="10" t="s">
        <v>67</v>
      </c>
      <c r="M4" s="10" t="s">
        <v>279</v>
      </c>
    </row>
    <row r="5" spans="1:13">
      <c r="A5" s="9">
        <v>2</v>
      </c>
      <c r="B5" s="10" t="s">
        <v>278</v>
      </c>
      <c r="C5" s="43" t="s">
        <v>283</v>
      </c>
      <c r="D5" s="24" t="s">
        <v>276</v>
      </c>
      <c r="E5" s="24" t="s">
        <v>301</v>
      </c>
      <c r="F5" s="10" t="s">
        <v>63</v>
      </c>
      <c r="G5" s="44">
        <v>0.01</v>
      </c>
      <c r="H5" s="13">
        <v>0.01</v>
      </c>
      <c r="I5" s="48">
        <v>0.022</v>
      </c>
      <c r="J5" s="48">
        <v>0.022</v>
      </c>
      <c r="K5" s="13" t="s">
        <v>300</v>
      </c>
      <c r="L5" s="10" t="s">
        <v>67</v>
      </c>
      <c r="M5" s="10" t="s">
        <v>279</v>
      </c>
    </row>
    <row r="6" spans="1:13">
      <c r="A6" s="9">
        <v>3</v>
      </c>
      <c r="B6" s="10" t="s">
        <v>278</v>
      </c>
      <c r="C6" s="43" t="s">
        <v>302</v>
      </c>
      <c r="D6" s="24" t="s">
        <v>276</v>
      </c>
      <c r="E6" s="24" t="s">
        <v>303</v>
      </c>
      <c r="F6" s="10" t="s">
        <v>63</v>
      </c>
      <c r="G6" s="44">
        <v>0.014</v>
      </c>
      <c r="H6" s="44">
        <v>0.016</v>
      </c>
      <c r="I6" s="48">
        <v>0.02</v>
      </c>
      <c r="J6" s="48">
        <v>0.024</v>
      </c>
      <c r="K6" s="13" t="s">
        <v>304</v>
      </c>
      <c r="L6" s="10" t="s">
        <v>67</v>
      </c>
      <c r="M6" s="10" t="s">
        <v>279</v>
      </c>
    </row>
    <row r="7" spans="1:13">
      <c r="A7" s="9">
        <v>4</v>
      </c>
      <c r="B7" s="10" t="s">
        <v>278</v>
      </c>
      <c r="C7" s="43" t="s">
        <v>281</v>
      </c>
      <c r="D7" s="24" t="s">
        <v>276</v>
      </c>
      <c r="E7" s="24" t="s">
        <v>305</v>
      </c>
      <c r="F7" s="10" t="s">
        <v>63</v>
      </c>
      <c r="G7" s="44">
        <v>0.012</v>
      </c>
      <c r="H7" s="44">
        <v>0.008</v>
      </c>
      <c r="I7" s="48">
        <v>0.018</v>
      </c>
      <c r="J7" s="48">
        <v>0.012</v>
      </c>
      <c r="K7" s="10" t="s">
        <v>306</v>
      </c>
      <c r="L7" s="10" t="s">
        <v>67</v>
      </c>
      <c r="M7" s="10" t="s">
        <v>279</v>
      </c>
    </row>
    <row r="8" s="2" customFormat="1" ht="17.4" spans="1:13">
      <c r="A8" s="14" t="s">
        <v>307</v>
      </c>
      <c r="B8" s="15"/>
      <c r="C8" s="15"/>
      <c r="D8" s="15"/>
      <c r="E8" s="16"/>
      <c r="F8" s="17"/>
      <c r="G8" s="25"/>
      <c r="H8" s="14" t="s">
        <v>308</v>
      </c>
      <c r="I8" s="15"/>
      <c r="J8" s="15"/>
      <c r="K8" s="16"/>
      <c r="L8" s="49"/>
      <c r="M8" s="22"/>
    </row>
    <row r="9" spans="1:13">
      <c r="A9" s="45" t="s">
        <v>309</v>
      </c>
      <c r="B9" s="45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</row>
  </sheetData>
  <mergeCells count="17">
    <mergeCell ref="A1:M1"/>
    <mergeCell ref="G2:H2"/>
    <mergeCell ref="I2:J2"/>
    <mergeCell ref="A8:E8"/>
    <mergeCell ref="F8:G8"/>
    <mergeCell ref="H8:K8"/>
    <mergeCell ref="L8:M8"/>
    <mergeCell ref="A9:M9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7 M8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1"/>
  <sheetViews>
    <sheetView view="pageBreakPreview" zoomScale="110" zoomScaleNormal="100" topLeftCell="E14" workbookViewId="0">
      <selection activeCell="L33" sqref="L33"/>
    </sheetView>
  </sheetViews>
  <sheetFormatPr defaultColWidth="9" defaultRowHeight="15.6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475" customWidth="1"/>
    <col min="8" max="8" width="13.6333333333333" customWidth="1"/>
    <col min="9" max="9" width="6.33333333333333" customWidth="1"/>
    <col min="10" max="10" width="12.95" customWidth="1"/>
    <col min="11" max="11" width="10.7916666666667" customWidth="1"/>
    <col min="12" max="14" width="8.16666666666667" customWidth="1"/>
    <col min="15" max="15" width="6.625" customWidth="1"/>
    <col min="16" max="16" width="8.16666666666667" customWidth="1"/>
    <col min="17" max="17" width="16" customWidth="1"/>
    <col min="18" max="18" width="8.16666666666667" customWidth="1"/>
    <col min="19" max="19" width="11.5833333333333" customWidth="1"/>
    <col min="2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8.2" spans="1:23">
      <c r="A1" s="3" t="s">
        <v>310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311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32" t="s">
        <v>312</v>
      </c>
      <c r="H2" s="33"/>
      <c r="I2" s="40"/>
      <c r="J2" s="32" t="s">
        <v>313</v>
      </c>
      <c r="K2" s="33"/>
      <c r="L2" s="40"/>
      <c r="M2" s="32" t="s">
        <v>314</v>
      </c>
      <c r="N2" s="33"/>
      <c r="O2" s="40"/>
      <c r="P2" s="32" t="s">
        <v>315</v>
      </c>
      <c r="Q2" s="33"/>
      <c r="R2" s="40"/>
      <c r="S2" s="33" t="s">
        <v>316</v>
      </c>
      <c r="T2" s="33"/>
      <c r="U2" s="40"/>
      <c r="V2" s="27" t="s">
        <v>317</v>
      </c>
      <c r="W2" s="27" t="s">
        <v>273</v>
      </c>
    </row>
    <row r="3" s="1" customFormat="1" spans="1:23">
      <c r="A3" s="7"/>
      <c r="B3" s="34"/>
      <c r="C3" s="34"/>
      <c r="D3" s="34"/>
      <c r="E3" s="34"/>
      <c r="F3" s="34"/>
      <c r="G3" s="4" t="s">
        <v>318</v>
      </c>
      <c r="H3" s="4" t="s">
        <v>68</v>
      </c>
      <c r="I3" s="4" t="s">
        <v>264</v>
      </c>
      <c r="J3" s="4" t="s">
        <v>318</v>
      </c>
      <c r="K3" s="4" t="s">
        <v>68</v>
      </c>
      <c r="L3" s="4" t="s">
        <v>264</v>
      </c>
      <c r="M3" s="4" t="s">
        <v>318</v>
      </c>
      <c r="N3" s="4" t="s">
        <v>68</v>
      </c>
      <c r="O3" s="4" t="s">
        <v>264</v>
      </c>
      <c r="P3" s="4" t="s">
        <v>318</v>
      </c>
      <c r="Q3" s="4" t="s">
        <v>68</v>
      </c>
      <c r="R3" s="4" t="s">
        <v>264</v>
      </c>
      <c r="S3" s="4" t="s">
        <v>318</v>
      </c>
      <c r="T3" s="4" t="s">
        <v>68</v>
      </c>
      <c r="U3" s="4" t="s">
        <v>264</v>
      </c>
      <c r="V3" s="42"/>
      <c r="W3" s="42"/>
    </row>
    <row r="4" ht="36" spans="1:23">
      <c r="A4" s="35" t="s">
        <v>319</v>
      </c>
      <c r="B4" s="35" t="s">
        <v>278</v>
      </c>
      <c r="C4" s="35" t="s">
        <v>280</v>
      </c>
      <c r="D4" s="35" t="s">
        <v>276</v>
      </c>
      <c r="E4" s="35" t="s">
        <v>117</v>
      </c>
      <c r="F4" s="35" t="s">
        <v>63</v>
      </c>
      <c r="G4" s="36" t="s">
        <v>288</v>
      </c>
      <c r="H4" s="36" t="s">
        <v>320</v>
      </c>
      <c r="I4" s="36" t="s">
        <v>278</v>
      </c>
      <c r="J4" s="36" t="s">
        <v>286</v>
      </c>
      <c r="K4" s="36" t="s">
        <v>321</v>
      </c>
      <c r="L4" s="36" t="s">
        <v>278</v>
      </c>
      <c r="M4" s="36" t="s">
        <v>322</v>
      </c>
      <c r="N4" s="36" t="s">
        <v>323</v>
      </c>
      <c r="O4" s="36" t="s">
        <v>324</v>
      </c>
      <c r="P4" s="36" t="s">
        <v>325</v>
      </c>
      <c r="Q4" s="36" t="s">
        <v>326</v>
      </c>
      <c r="R4" s="36" t="s">
        <v>327</v>
      </c>
      <c r="S4" s="36" t="s">
        <v>328</v>
      </c>
      <c r="T4" s="36" t="s">
        <v>329</v>
      </c>
      <c r="U4" s="36" t="s">
        <v>330</v>
      </c>
      <c r="V4" s="10" t="s">
        <v>94</v>
      </c>
      <c r="W4" s="10" t="s">
        <v>279</v>
      </c>
    </row>
    <row r="5" spans="1:23">
      <c r="A5" s="37"/>
      <c r="B5" s="37"/>
      <c r="C5" s="37"/>
      <c r="D5" s="37"/>
      <c r="E5" s="37"/>
      <c r="F5" s="37"/>
      <c r="G5" s="32" t="s">
        <v>331</v>
      </c>
      <c r="H5" s="33"/>
      <c r="I5" s="40"/>
      <c r="J5" s="32" t="s">
        <v>332</v>
      </c>
      <c r="K5" s="33"/>
      <c r="L5" s="40"/>
      <c r="M5" s="32" t="s">
        <v>333</v>
      </c>
      <c r="N5" s="33"/>
      <c r="O5" s="40"/>
      <c r="P5" s="32" t="s">
        <v>334</v>
      </c>
      <c r="Q5" s="33"/>
      <c r="R5" s="40"/>
      <c r="S5" s="33" t="s">
        <v>335</v>
      </c>
      <c r="T5" s="33"/>
      <c r="U5" s="40"/>
      <c r="V5" s="10"/>
      <c r="W5" s="10"/>
    </row>
    <row r="6" spans="1:23">
      <c r="A6" s="37"/>
      <c r="B6" s="37"/>
      <c r="C6" s="37"/>
      <c r="D6" s="37"/>
      <c r="E6" s="37"/>
      <c r="F6" s="37"/>
      <c r="G6" s="4" t="s">
        <v>318</v>
      </c>
      <c r="H6" s="4" t="s">
        <v>68</v>
      </c>
      <c r="I6" s="4" t="s">
        <v>264</v>
      </c>
      <c r="J6" s="4" t="s">
        <v>318</v>
      </c>
      <c r="K6" s="4" t="s">
        <v>68</v>
      </c>
      <c r="L6" s="4" t="s">
        <v>264</v>
      </c>
      <c r="M6" s="4" t="s">
        <v>318</v>
      </c>
      <c r="N6" s="4" t="s">
        <v>68</v>
      </c>
      <c r="O6" s="4" t="s">
        <v>264</v>
      </c>
      <c r="P6" s="4" t="s">
        <v>318</v>
      </c>
      <c r="Q6" s="4" t="s">
        <v>68</v>
      </c>
      <c r="R6" s="4" t="s">
        <v>264</v>
      </c>
      <c r="S6" s="4" t="s">
        <v>318</v>
      </c>
      <c r="T6" s="4" t="s">
        <v>68</v>
      </c>
      <c r="U6" s="4" t="s">
        <v>264</v>
      </c>
      <c r="V6" s="10"/>
      <c r="W6" s="10"/>
    </row>
    <row r="7" s="31" customFormat="1" ht="28.8" spans="1:23">
      <c r="A7" s="37"/>
      <c r="B7" s="37"/>
      <c r="C7" s="37"/>
      <c r="D7" s="37"/>
      <c r="E7" s="37"/>
      <c r="F7" s="37"/>
      <c r="G7" s="38" t="s">
        <v>336</v>
      </c>
      <c r="H7" s="38" t="s">
        <v>337</v>
      </c>
      <c r="I7" s="38" t="s">
        <v>330</v>
      </c>
      <c r="J7" s="38" t="s">
        <v>338</v>
      </c>
      <c r="K7" s="38" t="s">
        <v>339</v>
      </c>
      <c r="L7" s="38" t="s">
        <v>330</v>
      </c>
      <c r="M7" s="404" t="s">
        <v>340</v>
      </c>
      <c r="N7" s="38" t="s">
        <v>341</v>
      </c>
      <c r="O7" s="38" t="s">
        <v>342</v>
      </c>
      <c r="P7" s="38" t="s">
        <v>343</v>
      </c>
      <c r="Q7" s="38" t="s">
        <v>344</v>
      </c>
      <c r="R7" s="38" t="s">
        <v>342</v>
      </c>
      <c r="S7" s="38" t="s">
        <v>345</v>
      </c>
      <c r="T7" s="38" t="s">
        <v>346</v>
      </c>
      <c r="U7" s="38" t="s">
        <v>347</v>
      </c>
      <c r="V7" s="10" t="s">
        <v>94</v>
      </c>
      <c r="W7" s="10" t="s">
        <v>279</v>
      </c>
    </row>
    <row r="8" spans="1:23">
      <c r="A8" s="37"/>
      <c r="B8" s="37"/>
      <c r="C8" s="37"/>
      <c r="D8" s="37"/>
      <c r="E8" s="37"/>
      <c r="F8" s="37"/>
      <c r="G8" s="32" t="s">
        <v>348</v>
      </c>
      <c r="H8" s="33"/>
      <c r="I8" s="40"/>
      <c r="J8" s="32" t="s">
        <v>349</v>
      </c>
      <c r="K8" s="33"/>
      <c r="L8" s="40"/>
      <c r="M8" s="32" t="s">
        <v>333</v>
      </c>
      <c r="N8" s="33"/>
      <c r="O8" s="40"/>
      <c r="P8" s="32" t="s">
        <v>334</v>
      </c>
      <c r="Q8" s="33"/>
      <c r="R8" s="40"/>
      <c r="S8" s="33" t="s">
        <v>335</v>
      </c>
      <c r="T8" s="33"/>
      <c r="U8" s="40"/>
      <c r="V8" s="10"/>
      <c r="W8" s="10"/>
    </row>
    <row r="9" spans="1:23">
      <c r="A9" s="37"/>
      <c r="B9" s="37"/>
      <c r="C9" s="37"/>
      <c r="D9" s="37"/>
      <c r="E9" s="37"/>
      <c r="F9" s="37"/>
      <c r="G9" s="4" t="s">
        <v>318</v>
      </c>
      <c r="H9" s="4" t="s">
        <v>68</v>
      </c>
      <c r="I9" s="4" t="s">
        <v>264</v>
      </c>
      <c r="J9" s="4" t="s">
        <v>318</v>
      </c>
      <c r="K9" s="4" t="s">
        <v>68</v>
      </c>
      <c r="L9" s="4" t="s">
        <v>264</v>
      </c>
      <c r="M9" s="4" t="s">
        <v>318</v>
      </c>
      <c r="N9" s="4" t="s">
        <v>68</v>
      </c>
      <c r="O9" s="4" t="s">
        <v>264</v>
      </c>
      <c r="P9" s="4" t="s">
        <v>318</v>
      </c>
      <c r="Q9" s="4" t="s">
        <v>68</v>
      </c>
      <c r="R9" s="4" t="s">
        <v>264</v>
      </c>
      <c r="S9" s="4" t="s">
        <v>318</v>
      </c>
      <c r="T9" s="4" t="s">
        <v>68</v>
      </c>
      <c r="U9" s="4" t="s">
        <v>264</v>
      </c>
      <c r="V9" s="10"/>
      <c r="W9" s="10"/>
    </row>
    <row r="10" spans="1:23">
      <c r="A10" s="37"/>
      <c r="B10" s="37"/>
      <c r="C10" s="37"/>
      <c r="D10" s="37"/>
      <c r="E10" s="37"/>
      <c r="F10" s="37"/>
      <c r="G10" s="38" t="s">
        <v>350</v>
      </c>
      <c r="H10" s="38" t="s">
        <v>351</v>
      </c>
      <c r="I10" s="38" t="s">
        <v>347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10" t="s">
        <v>94</v>
      </c>
      <c r="W10" s="10" t="s">
        <v>279</v>
      </c>
    </row>
    <row r="11" spans="1:23">
      <c r="A11" s="37" t="s">
        <v>319</v>
      </c>
      <c r="B11" s="39" t="s">
        <v>278</v>
      </c>
      <c r="C11" s="39" t="s">
        <v>283</v>
      </c>
      <c r="D11" s="39" t="s">
        <v>276</v>
      </c>
      <c r="E11" s="39" t="s">
        <v>118</v>
      </c>
      <c r="F11" s="39" t="s">
        <v>63</v>
      </c>
      <c r="G11" s="32" t="s">
        <v>312</v>
      </c>
      <c r="H11" s="33"/>
      <c r="I11" s="40"/>
      <c r="J11" s="32" t="s">
        <v>313</v>
      </c>
      <c r="K11" s="33"/>
      <c r="L11" s="40"/>
      <c r="M11" s="32" t="s">
        <v>314</v>
      </c>
      <c r="N11" s="33"/>
      <c r="O11" s="40"/>
      <c r="P11" s="32" t="s">
        <v>315</v>
      </c>
      <c r="Q11" s="33"/>
      <c r="R11" s="40"/>
      <c r="S11" s="33" t="s">
        <v>316</v>
      </c>
      <c r="T11" s="33"/>
      <c r="U11" s="40"/>
      <c r="V11" s="27" t="s">
        <v>317</v>
      </c>
      <c r="W11" s="27" t="s">
        <v>273</v>
      </c>
    </row>
    <row r="12" spans="1:23">
      <c r="A12" s="37"/>
      <c r="B12" s="39"/>
      <c r="C12" s="39"/>
      <c r="D12" s="39"/>
      <c r="E12" s="39"/>
      <c r="F12" s="39"/>
      <c r="G12" s="4" t="s">
        <v>318</v>
      </c>
      <c r="H12" s="4" t="s">
        <v>68</v>
      </c>
      <c r="I12" s="4" t="s">
        <v>264</v>
      </c>
      <c r="J12" s="4" t="s">
        <v>318</v>
      </c>
      <c r="K12" s="4" t="s">
        <v>68</v>
      </c>
      <c r="L12" s="4" t="s">
        <v>264</v>
      </c>
      <c r="M12" s="4" t="s">
        <v>318</v>
      </c>
      <c r="N12" s="4" t="s">
        <v>68</v>
      </c>
      <c r="O12" s="4" t="s">
        <v>264</v>
      </c>
      <c r="P12" s="4" t="s">
        <v>318</v>
      </c>
      <c r="Q12" s="4" t="s">
        <v>68</v>
      </c>
      <c r="R12" s="4" t="s">
        <v>264</v>
      </c>
      <c r="S12" s="4" t="s">
        <v>318</v>
      </c>
      <c r="T12" s="4" t="s">
        <v>68</v>
      </c>
      <c r="U12" s="4" t="s">
        <v>264</v>
      </c>
      <c r="V12" s="42"/>
      <c r="W12" s="42"/>
    </row>
    <row r="13" ht="36" spans="1:23">
      <c r="A13" s="37"/>
      <c r="B13" s="39"/>
      <c r="C13" s="39"/>
      <c r="D13" s="39"/>
      <c r="E13" s="39"/>
      <c r="F13" s="39"/>
      <c r="G13" s="36" t="s">
        <v>288</v>
      </c>
      <c r="H13" s="36" t="s">
        <v>320</v>
      </c>
      <c r="I13" s="36" t="s">
        <v>278</v>
      </c>
      <c r="J13" s="36" t="s">
        <v>286</v>
      </c>
      <c r="K13" s="36" t="s">
        <v>321</v>
      </c>
      <c r="L13" s="36" t="s">
        <v>278</v>
      </c>
      <c r="M13" s="36" t="s">
        <v>322</v>
      </c>
      <c r="N13" s="36" t="s">
        <v>323</v>
      </c>
      <c r="O13" s="36" t="s">
        <v>324</v>
      </c>
      <c r="P13" s="36" t="s">
        <v>325</v>
      </c>
      <c r="Q13" s="36" t="s">
        <v>326</v>
      </c>
      <c r="R13" s="36" t="s">
        <v>327</v>
      </c>
      <c r="S13" s="36" t="s">
        <v>328</v>
      </c>
      <c r="T13" s="36" t="s">
        <v>329</v>
      </c>
      <c r="U13" s="36" t="s">
        <v>330</v>
      </c>
      <c r="V13" s="10" t="s">
        <v>94</v>
      </c>
      <c r="W13" s="10" t="s">
        <v>279</v>
      </c>
    </row>
    <row r="14" spans="1:23">
      <c r="A14" s="37"/>
      <c r="B14" s="39"/>
      <c r="C14" s="39"/>
      <c r="D14" s="39"/>
      <c r="E14" s="39"/>
      <c r="F14" s="39"/>
      <c r="G14" s="32" t="s">
        <v>331</v>
      </c>
      <c r="H14" s="33"/>
      <c r="I14" s="40"/>
      <c r="J14" s="32" t="s">
        <v>332</v>
      </c>
      <c r="K14" s="33"/>
      <c r="L14" s="40"/>
      <c r="M14" s="32" t="s">
        <v>333</v>
      </c>
      <c r="N14" s="33"/>
      <c r="O14" s="40"/>
      <c r="P14" s="32" t="s">
        <v>334</v>
      </c>
      <c r="Q14" s="33"/>
      <c r="R14" s="40"/>
      <c r="S14" s="33" t="s">
        <v>335</v>
      </c>
      <c r="T14" s="33"/>
      <c r="U14" s="40"/>
      <c r="V14" s="10"/>
      <c r="W14" s="10"/>
    </row>
    <row r="15" spans="1:23">
      <c r="A15" s="37"/>
      <c r="B15" s="39"/>
      <c r="C15" s="39"/>
      <c r="D15" s="39"/>
      <c r="E15" s="39"/>
      <c r="F15" s="39"/>
      <c r="G15" s="4" t="s">
        <v>318</v>
      </c>
      <c r="H15" s="4" t="s">
        <v>68</v>
      </c>
      <c r="I15" s="4" t="s">
        <v>264</v>
      </c>
      <c r="J15" s="4" t="s">
        <v>318</v>
      </c>
      <c r="K15" s="4" t="s">
        <v>68</v>
      </c>
      <c r="L15" s="4" t="s">
        <v>264</v>
      </c>
      <c r="M15" s="4" t="s">
        <v>318</v>
      </c>
      <c r="N15" s="4" t="s">
        <v>68</v>
      </c>
      <c r="O15" s="4" t="s">
        <v>264</v>
      </c>
      <c r="P15" s="4" t="s">
        <v>318</v>
      </c>
      <c r="Q15" s="4" t="s">
        <v>68</v>
      </c>
      <c r="R15" s="4" t="s">
        <v>264</v>
      </c>
      <c r="S15" s="4" t="s">
        <v>318</v>
      </c>
      <c r="T15" s="4" t="s">
        <v>68</v>
      </c>
      <c r="U15" s="4" t="s">
        <v>264</v>
      </c>
      <c r="V15" s="10"/>
      <c r="W15" s="10"/>
    </row>
    <row r="16" ht="28.8" spans="1:23">
      <c r="A16" s="37"/>
      <c r="B16" s="39"/>
      <c r="C16" s="39"/>
      <c r="D16" s="39"/>
      <c r="E16" s="39"/>
      <c r="F16" s="39"/>
      <c r="G16" s="38" t="s">
        <v>336</v>
      </c>
      <c r="H16" s="38" t="s">
        <v>337</v>
      </c>
      <c r="I16" s="38" t="s">
        <v>330</v>
      </c>
      <c r="J16" s="38" t="s">
        <v>338</v>
      </c>
      <c r="K16" s="38" t="s">
        <v>339</v>
      </c>
      <c r="L16" s="38" t="s">
        <v>330</v>
      </c>
      <c r="M16" s="404" t="s">
        <v>340</v>
      </c>
      <c r="N16" s="38" t="s">
        <v>341</v>
      </c>
      <c r="O16" s="38" t="s">
        <v>342</v>
      </c>
      <c r="P16" s="38" t="s">
        <v>343</v>
      </c>
      <c r="Q16" s="38" t="s">
        <v>344</v>
      </c>
      <c r="R16" s="38" t="s">
        <v>342</v>
      </c>
      <c r="S16" s="38" t="s">
        <v>345</v>
      </c>
      <c r="T16" s="38" t="s">
        <v>346</v>
      </c>
      <c r="U16" s="38" t="s">
        <v>347</v>
      </c>
      <c r="V16" s="10" t="s">
        <v>94</v>
      </c>
      <c r="W16" s="10" t="s">
        <v>279</v>
      </c>
    </row>
    <row r="17" spans="1:23">
      <c r="A17" s="37"/>
      <c r="B17" s="39"/>
      <c r="C17" s="39"/>
      <c r="D17" s="39"/>
      <c r="E17" s="39"/>
      <c r="F17" s="39"/>
      <c r="G17" s="32" t="s">
        <v>348</v>
      </c>
      <c r="H17" s="33"/>
      <c r="I17" s="40"/>
      <c r="J17" s="32" t="s">
        <v>349</v>
      </c>
      <c r="K17" s="33"/>
      <c r="L17" s="40"/>
      <c r="M17" s="32" t="s">
        <v>333</v>
      </c>
      <c r="N17" s="33"/>
      <c r="O17" s="40"/>
      <c r="P17" s="32" t="s">
        <v>334</v>
      </c>
      <c r="Q17" s="33"/>
      <c r="R17" s="40"/>
      <c r="S17" s="33" t="s">
        <v>335</v>
      </c>
      <c r="T17" s="33"/>
      <c r="U17" s="40"/>
      <c r="V17" s="10"/>
      <c r="W17" s="10"/>
    </row>
    <row r="18" spans="1:23">
      <c r="A18" s="37"/>
      <c r="B18" s="39"/>
      <c r="C18" s="39"/>
      <c r="D18" s="39"/>
      <c r="E18" s="39"/>
      <c r="F18" s="39"/>
      <c r="G18" s="4" t="s">
        <v>318</v>
      </c>
      <c r="H18" s="4" t="s">
        <v>68</v>
      </c>
      <c r="I18" s="4" t="s">
        <v>264</v>
      </c>
      <c r="J18" s="4" t="s">
        <v>318</v>
      </c>
      <c r="K18" s="4" t="s">
        <v>68</v>
      </c>
      <c r="L18" s="4" t="s">
        <v>264</v>
      </c>
      <c r="M18" s="4" t="s">
        <v>318</v>
      </c>
      <c r="N18" s="4" t="s">
        <v>68</v>
      </c>
      <c r="O18" s="4" t="s">
        <v>264</v>
      </c>
      <c r="P18" s="4" t="s">
        <v>318</v>
      </c>
      <c r="Q18" s="4" t="s">
        <v>68</v>
      </c>
      <c r="R18" s="4" t="s">
        <v>264</v>
      </c>
      <c r="S18" s="4" t="s">
        <v>318</v>
      </c>
      <c r="T18" s="4" t="s">
        <v>68</v>
      </c>
      <c r="U18" s="4" t="s">
        <v>264</v>
      </c>
      <c r="V18" s="10"/>
      <c r="W18" s="10"/>
    </row>
    <row r="19" spans="1:23">
      <c r="A19" s="37"/>
      <c r="B19" s="39"/>
      <c r="C19" s="39"/>
      <c r="D19" s="39"/>
      <c r="E19" s="39"/>
      <c r="F19" s="39"/>
      <c r="G19" s="38" t="s">
        <v>350</v>
      </c>
      <c r="H19" s="38" t="s">
        <v>351</v>
      </c>
      <c r="I19" s="38" t="s">
        <v>347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10" t="s">
        <v>94</v>
      </c>
      <c r="W19" s="10" t="s">
        <v>279</v>
      </c>
    </row>
    <row r="20" s="2" customFormat="1" ht="17.4" spans="1:23">
      <c r="A20" s="14" t="s">
        <v>352</v>
      </c>
      <c r="B20" s="15"/>
      <c r="C20" s="15"/>
      <c r="D20" s="15"/>
      <c r="E20" s="16"/>
      <c r="F20" s="17"/>
      <c r="G20" s="25"/>
      <c r="H20" s="30"/>
      <c r="I20" s="30"/>
      <c r="J20" s="14" t="s">
        <v>308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6"/>
      <c r="V20" s="15"/>
      <c r="W20" s="22"/>
    </row>
    <row r="21" spans="1:23">
      <c r="A21" s="18" t="s">
        <v>353</v>
      </c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</row>
  </sheetData>
  <mergeCells count="57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A20:E20"/>
    <mergeCell ref="F20:G20"/>
    <mergeCell ref="J20:U20"/>
    <mergeCell ref="A21:W21"/>
    <mergeCell ref="A2:A3"/>
    <mergeCell ref="A4:A10"/>
    <mergeCell ref="A11:A19"/>
    <mergeCell ref="B2:B3"/>
    <mergeCell ref="B4:B10"/>
    <mergeCell ref="B11:B19"/>
    <mergeCell ref="C2:C3"/>
    <mergeCell ref="C4:C10"/>
    <mergeCell ref="C11:C19"/>
    <mergeCell ref="D2:D3"/>
    <mergeCell ref="D4:D10"/>
    <mergeCell ref="D11:D19"/>
    <mergeCell ref="E2:E3"/>
    <mergeCell ref="E4:E10"/>
    <mergeCell ref="E11:E19"/>
    <mergeCell ref="F2:F3"/>
    <mergeCell ref="F4:F10"/>
    <mergeCell ref="F11:F19"/>
    <mergeCell ref="V2:V3"/>
    <mergeCell ref="V11:V12"/>
    <mergeCell ref="W2:W3"/>
    <mergeCell ref="W11:W12"/>
  </mergeCells>
  <dataValidations count="1">
    <dataValidation type="list" allowBlank="1" showInputMessage="1" showErrorMessage="1" sqref="W1 W7 W8 W9 W10 W16 W17 W18 W19 W4:W6 W13:W15 W20:W1048576">
      <formula1>"YES,NO"</formula1>
    </dataValidation>
  </dataValidations>
  <pageMargins left="0.751388888888889" right="0.751388888888889" top="1" bottom="1" header="0.5" footer="0.5"/>
  <pageSetup paperSize="9" scale="53" fitToHeight="0" orientation="landscape" horizontalDpi="6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D1" workbookViewId="0">
      <selection activeCell="G14" sqref="G14"/>
    </sheetView>
  </sheetViews>
  <sheetFormatPr defaultColWidth="9" defaultRowHeight="15.6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8.2" spans="1:14">
      <c r="A1" s="3" t="s">
        <v>354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spans="1:14">
      <c r="A2" s="26" t="s">
        <v>355</v>
      </c>
      <c r="B2" s="27" t="s">
        <v>260</v>
      </c>
      <c r="C2" s="27" t="s">
        <v>261</v>
      </c>
      <c r="D2" s="27" t="s">
        <v>262</v>
      </c>
      <c r="E2" s="27" t="s">
        <v>263</v>
      </c>
      <c r="F2" s="27" t="s">
        <v>264</v>
      </c>
      <c r="G2" s="26" t="s">
        <v>356</v>
      </c>
      <c r="H2" s="26" t="s">
        <v>357</v>
      </c>
      <c r="I2" s="26" t="s">
        <v>358</v>
      </c>
      <c r="J2" s="26" t="s">
        <v>357</v>
      </c>
      <c r="K2" s="26" t="s">
        <v>359</v>
      </c>
      <c r="L2" s="26" t="s">
        <v>357</v>
      </c>
      <c r="M2" s="27" t="s">
        <v>317</v>
      </c>
      <c r="N2" s="27" t="s">
        <v>273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8" t="s">
        <v>355</v>
      </c>
      <c r="B4" s="29" t="s">
        <v>360</v>
      </c>
      <c r="C4" s="29" t="s">
        <v>318</v>
      </c>
      <c r="D4" s="29" t="s">
        <v>262</v>
      </c>
      <c r="E4" s="27" t="s">
        <v>263</v>
      </c>
      <c r="F4" s="27" t="s">
        <v>264</v>
      </c>
      <c r="G4" s="26" t="s">
        <v>356</v>
      </c>
      <c r="H4" s="26" t="s">
        <v>357</v>
      </c>
      <c r="I4" s="26" t="s">
        <v>358</v>
      </c>
      <c r="J4" s="26" t="s">
        <v>357</v>
      </c>
      <c r="K4" s="26" t="s">
        <v>359</v>
      </c>
      <c r="L4" s="26" t="s">
        <v>357</v>
      </c>
      <c r="M4" s="27" t="s">
        <v>317</v>
      </c>
      <c r="N4" s="27" t="s">
        <v>273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4" spans="1:14">
      <c r="A11" s="14" t="s">
        <v>361</v>
      </c>
      <c r="B11" s="15"/>
      <c r="C11" s="15"/>
      <c r="D11" s="16"/>
      <c r="E11" s="17"/>
      <c r="F11" s="30"/>
      <c r="G11" s="25"/>
      <c r="H11" s="30"/>
      <c r="I11" s="14" t="s">
        <v>290</v>
      </c>
      <c r="J11" s="15"/>
      <c r="K11" s="15"/>
      <c r="L11" s="15"/>
      <c r="M11" s="15"/>
      <c r="N11" s="22"/>
    </row>
    <row r="12" spans="1:14">
      <c r="A12" s="18" t="s">
        <v>362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zoomScale="125" zoomScaleNormal="125" workbookViewId="0">
      <selection activeCell="H8" sqref="H8:J8"/>
    </sheetView>
  </sheetViews>
  <sheetFormatPr defaultColWidth="9" defaultRowHeight="15.6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8.2" spans="1:10">
      <c r="A1" s="3" t="s">
        <v>363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2">
      <c r="A2" s="4" t="s">
        <v>311</v>
      </c>
      <c r="B2" s="5" t="s">
        <v>264</v>
      </c>
      <c r="C2" s="5" t="s">
        <v>260</v>
      </c>
      <c r="D2" s="5" t="s">
        <v>261</v>
      </c>
      <c r="E2" s="5" t="s">
        <v>262</v>
      </c>
      <c r="F2" s="5" t="s">
        <v>263</v>
      </c>
      <c r="G2" s="4" t="s">
        <v>364</v>
      </c>
      <c r="H2" s="4" t="s">
        <v>365</v>
      </c>
      <c r="I2" s="4" t="s">
        <v>366</v>
      </c>
      <c r="J2" s="4" t="s">
        <v>367</v>
      </c>
      <c r="K2" s="5" t="s">
        <v>317</v>
      </c>
      <c r="L2" s="5" t="s">
        <v>273</v>
      </c>
    </row>
    <row r="3" spans="1:11">
      <c r="A3" s="9" t="s">
        <v>368</v>
      </c>
      <c r="B3" s="9" t="s">
        <v>278</v>
      </c>
      <c r="C3" s="23" t="s">
        <v>281</v>
      </c>
      <c r="D3" s="24" t="s">
        <v>276</v>
      </c>
      <c r="E3" s="24" t="s">
        <v>277</v>
      </c>
      <c r="F3" s="10" t="s">
        <v>145</v>
      </c>
      <c r="G3" s="10" t="s">
        <v>369</v>
      </c>
      <c r="H3" s="10" t="s">
        <v>370</v>
      </c>
      <c r="I3" s="10" t="s">
        <v>371</v>
      </c>
      <c r="J3" s="10" t="s">
        <v>370</v>
      </c>
      <c r="K3" s="10" t="s">
        <v>279</v>
      </c>
    </row>
    <row r="4" spans="1:11">
      <c r="A4" s="9" t="s">
        <v>368</v>
      </c>
      <c r="B4" s="9" t="s">
        <v>278</v>
      </c>
      <c r="C4" s="23" t="s">
        <v>285</v>
      </c>
      <c r="D4" s="24" t="s">
        <v>276</v>
      </c>
      <c r="E4" s="24" t="s">
        <v>284</v>
      </c>
      <c r="F4" s="10" t="s">
        <v>145</v>
      </c>
      <c r="G4" s="10" t="s">
        <v>369</v>
      </c>
      <c r="H4" s="10" t="s">
        <v>370</v>
      </c>
      <c r="I4" s="10" t="s">
        <v>371</v>
      </c>
      <c r="J4" s="10" t="s">
        <v>370</v>
      </c>
      <c r="K4" s="10" t="s">
        <v>279</v>
      </c>
    </row>
    <row r="5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="2" customFormat="1" ht="17.4" spans="1:12">
      <c r="A8" s="14" t="s">
        <v>352</v>
      </c>
      <c r="B8" s="15"/>
      <c r="C8" s="15"/>
      <c r="D8" s="15"/>
      <c r="E8" s="16"/>
      <c r="F8" s="17"/>
      <c r="G8" s="25"/>
      <c r="H8" s="14" t="s">
        <v>308</v>
      </c>
      <c r="I8" s="15"/>
      <c r="J8" s="15"/>
      <c r="K8" s="15"/>
      <c r="L8" s="22"/>
    </row>
    <row r="9" spans="1:12">
      <c r="A9" s="18" t="s">
        <v>372</v>
      </c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</row>
  </sheetData>
  <mergeCells count="5">
    <mergeCell ref="A1:J1"/>
    <mergeCell ref="A8:E8"/>
    <mergeCell ref="F8:G8"/>
    <mergeCell ref="H8:J8"/>
    <mergeCell ref="A9:L9"/>
  </mergeCells>
  <dataValidations count="1">
    <dataValidation type="list" allowBlank="1" showInputMessage="1" showErrorMessage="1" sqref="K3 K4 L5:L9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F9" sqref="F9"/>
    </sheetView>
  </sheetViews>
  <sheetFormatPr defaultColWidth="9" defaultRowHeight="15.6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8.2" spans="1:9">
      <c r="A1" s="3" t="s">
        <v>373</v>
      </c>
      <c r="B1" s="3"/>
      <c r="C1" s="3"/>
      <c r="D1" s="3"/>
      <c r="E1" s="3"/>
      <c r="F1" s="3"/>
      <c r="G1" s="3"/>
      <c r="H1" s="3"/>
      <c r="I1" s="3"/>
    </row>
    <row r="2" s="1" customFormat="1" spans="1:9">
      <c r="A2" s="4" t="s">
        <v>259</v>
      </c>
      <c r="B2" s="5" t="s">
        <v>264</v>
      </c>
      <c r="C2" s="5" t="s">
        <v>318</v>
      </c>
      <c r="D2" s="5" t="s">
        <v>262</v>
      </c>
      <c r="E2" s="5" t="s">
        <v>263</v>
      </c>
      <c r="F2" s="4" t="s">
        <v>374</v>
      </c>
      <c r="G2" s="4" t="s">
        <v>294</v>
      </c>
      <c r="H2" s="6" t="s">
        <v>295</v>
      </c>
      <c r="I2" s="20" t="s">
        <v>297</v>
      </c>
    </row>
    <row r="3" s="1" customFormat="1" spans="1:9">
      <c r="A3" s="4"/>
      <c r="B3" s="7"/>
      <c r="C3" s="7"/>
      <c r="D3" s="7"/>
      <c r="E3" s="7"/>
      <c r="F3" s="4" t="s">
        <v>375</v>
      </c>
      <c r="G3" s="4" t="s">
        <v>298</v>
      </c>
      <c r="H3" s="8"/>
      <c r="I3" s="21"/>
    </row>
    <row r="4" spans="1:9">
      <c r="A4" s="9">
        <v>1</v>
      </c>
      <c r="B4" s="9" t="s">
        <v>342</v>
      </c>
      <c r="C4" s="10" t="s">
        <v>376</v>
      </c>
      <c r="D4" s="10" t="s">
        <v>284</v>
      </c>
      <c r="E4" s="10" t="s">
        <v>145</v>
      </c>
      <c r="F4" s="11">
        <v>0.075</v>
      </c>
      <c r="G4" s="12">
        <v>0.003</v>
      </c>
      <c r="H4" s="11">
        <v>0.078</v>
      </c>
      <c r="I4" s="10" t="s">
        <v>377</v>
      </c>
    </row>
    <row r="5" spans="1:9">
      <c r="A5" s="9">
        <v>2</v>
      </c>
      <c r="B5" s="9" t="s">
        <v>342</v>
      </c>
      <c r="C5" s="10" t="s">
        <v>376</v>
      </c>
      <c r="D5" s="10" t="s">
        <v>277</v>
      </c>
      <c r="E5" s="10" t="s">
        <v>145</v>
      </c>
      <c r="F5" s="13">
        <v>0.07</v>
      </c>
      <c r="G5" s="12">
        <v>0.004</v>
      </c>
      <c r="H5" s="11">
        <v>0.074</v>
      </c>
      <c r="I5" s="10" t="s">
        <v>377</v>
      </c>
    </row>
    <row r="6" spans="1:9">
      <c r="A6" s="9">
        <v>3</v>
      </c>
      <c r="B6" s="9" t="s">
        <v>342</v>
      </c>
      <c r="C6" s="10" t="s">
        <v>378</v>
      </c>
      <c r="D6" s="10" t="s">
        <v>277</v>
      </c>
      <c r="E6" s="10" t="s">
        <v>145</v>
      </c>
      <c r="F6" s="11">
        <v>0.015</v>
      </c>
      <c r="G6" s="12">
        <v>0.003</v>
      </c>
      <c r="H6" s="11">
        <v>0.018</v>
      </c>
      <c r="I6" s="10" t="s">
        <v>279</v>
      </c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7.4" spans="1:9">
      <c r="A11" s="14" t="s">
        <v>352</v>
      </c>
      <c r="B11" s="15"/>
      <c r="C11" s="15"/>
      <c r="D11" s="16"/>
      <c r="E11" s="17"/>
      <c r="F11" s="14" t="s">
        <v>308</v>
      </c>
      <c r="G11" s="15"/>
      <c r="H11" s="16"/>
      <c r="I11" s="22"/>
    </row>
    <row r="12" spans="1:9">
      <c r="A12" s="18" t="s">
        <v>379</v>
      </c>
      <c r="B12" s="18"/>
      <c r="C12" s="19"/>
      <c r="D12" s="19"/>
      <c r="E12" s="19"/>
      <c r="F12" s="19"/>
      <c r="G12" s="19"/>
      <c r="H12" s="19"/>
      <c r="I12" s="19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6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72" t="s">
        <v>35</v>
      </c>
      <c r="C2" s="373"/>
      <c r="D2" s="373"/>
      <c r="E2" s="373"/>
      <c r="F2" s="373"/>
      <c r="G2" s="373"/>
      <c r="H2" s="373"/>
      <c r="I2" s="387"/>
    </row>
    <row r="3" ht="28" customHeight="1" spans="2:9">
      <c r="B3" s="374"/>
      <c r="C3" s="375"/>
      <c r="D3" s="376" t="s">
        <v>36</v>
      </c>
      <c r="E3" s="377"/>
      <c r="F3" s="378" t="s">
        <v>37</v>
      </c>
      <c r="G3" s="379"/>
      <c r="H3" s="376" t="s">
        <v>38</v>
      </c>
      <c r="I3" s="388"/>
    </row>
    <row r="4" ht="28" customHeight="1" spans="2:9">
      <c r="B4" s="374" t="s">
        <v>39</v>
      </c>
      <c r="C4" s="375" t="s">
        <v>40</v>
      </c>
      <c r="D4" s="375" t="s">
        <v>41</v>
      </c>
      <c r="E4" s="375" t="s">
        <v>42</v>
      </c>
      <c r="F4" s="380" t="s">
        <v>41</v>
      </c>
      <c r="G4" s="380" t="s">
        <v>42</v>
      </c>
      <c r="H4" s="375" t="s">
        <v>41</v>
      </c>
      <c r="I4" s="389" t="s">
        <v>42</v>
      </c>
    </row>
    <row r="5" ht="28" customHeight="1" spans="2:9">
      <c r="B5" s="381" t="s">
        <v>43</v>
      </c>
      <c r="C5" s="9">
        <v>13</v>
      </c>
      <c r="D5" s="9">
        <v>0</v>
      </c>
      <c r="E5" s="9">
        <v>1</v>
      </c>
      <c r="F5" s="382">
        <v>0</v>
      </c>
      <c r="G5" s="382">
        <v>1</v>
      </c>
      <c r="H5" s="9">
        <v>1</v>
      </c>
      <c r="I5" s="390">
        <v>2</v>
      </c>
    </row>
    <row r="6" ht="28" customHeight="1" spans="2:9">
      <c r="B6" s="381" t="s">
        <v>44</v>
      </c>
      <c r="C6" s="9">
        <v>20</v>
      </c>
      <c r="D6" s="9">
        <v>0</v>
      </c>
      <c r="E6" s="9">
        <v>1</v>
      </c>
      <c r="F6" s="382">
        <v>1</v>
      </c>
      <c r="G6" s="382">
        <v>2</v>
      </c>
      <c r="H6" s="9">
        <v>2</v>
      </c>
      <c r="I6" s="390">
        <v>3</v>
      </c>
    </row>
    <row r="7" ht="28" customHeight="1" spans="2:9">
      <c r="B7" s="381" t="s">
        <v>45</v>
      </c>
      <c r="C7" s="9">
        <v>32</v>
      </c>
      <c r="D7" s="9">
        <v>0</v>
      </c>
      <c r="E7" s="9">
        <v>1</v>
      </c>
      <c r="F7" s="382">
        <v>2</v>
      </c>
      <c r="G7" s="382">
        <v>3</v>
      </c>
      <c r="H7" s="9">
        <v>3</v>
      </c>
      <c r="I7" s="390">
        <v>4</v>
      </c>
    </row>
    <row r="8" ht="28" customHeight="1" spans="2:9">
      <c r="B8" s="381" t="s">
        <v>46</v>
      </c>
      <c r="C8" s="9">
        <v>50</v>
      </c>
      <c r="D8" s="9">
        <v>1</v>
      </c>
      <c r="E8" s="9">
        <v>2</v>
      </c>
      <c r="F8" s="382">
        <v>3</v>
      </c>
      <c r="G8" s="382">
        <v>4</v>
      </c>
      <c r="H8" s="9">
        <v>5</v>
      </c>
      <c r="I8" s="390">
        <v>6</v>
      </c>
    </row>
    <row r="9" ht="28" customHeight="1" spans="2:9">
      <c r="B9" s="381" t="s">
        <v>47</v>
      </c>
      <c r="C9" s="9">
        <v>80</v>
      </c>
      <c r="D9" s="9">
        <v>2</v>
      </c>
      <c r="E9" s="9">
        <v>3</v>
      </c>
      <c r="F9" s="382">
        <v>5</v>
      </c>
      <c r="G9" s="382">
        <v>6</v>
      </c>
      <c r="H9" s="9">
        <v>7</v>
      </c>
      <c r="I9" s="390">
        <v>8</v>
      </c>
    </row>
    <row r="10" ht="28" customHeight="1" spans="2:9">
      <c r="B10" s="381" t="s">
        <v>48</v>
      </c>
      <c r="C10" s="9">
        <v>125</v>
      </c>
      <c r="D10" s="9">
        <v>3</v>
      </c>
      <c r="E10" s="9">
        <v>4</v>
      </c>
      <c r="F10" s="382">
        <v>7</v>
      </c>
      <c r="G10" s="382">
        <v>8</v>
      </c>
      <c r="H10" s="9">
        <v>10</v>
      </c>
      <c r="I10" s="390">
        <v>11</v>
      </c>
    </row>
    <row r="11" ht="28" customHeight="1" spans="2:9">
      <c r="B11" s="381" t="s">
        <v>49</v>
      </c>
      <c r="C11" s="9">
        <v>200</v>
      </c>
      <c r="D11" s="9">
        <v>5</v>
      </c>
      <c r="E11" s="9">
        <v>6</v>
      </c>
      <c r="F11" s="382">
        <v>10</v>
      </c>
      <c r="G11" s="382">
        <v>11</v>
      </c>
      <c r="H11" s="9">
        <v>14</v>
      </c>
      <c r="I11" s="390">
        <v>15</v>
      </c>
    </row>
    <row r="12" ht="28" customHeight="1" spans="2:9">
      <c r="B12" s="383" t="s">
        <v>50</v>
      </c>
      <c r="C12" s="384">
        <v>315</v>
      </c>
      <c r="D12" s="384">
        <v>7</v>
      </c>
      <c r="E12" s="384">
        <v>8</v>
      </c>
      <c r="F12" s="385">
        <v>14</v>
      </c>
      <c r="G12" s="385">
        <v>15</v>
      </c>
      <c r="H12" s="384">
        <v>21</v>
      </c>
      <c r="I12" s="391">
        <v>22</v>
      </c>
    </row>
    <row r="14" spans="2:4">
      <c r="B14" s="386" t="s">
        <v>51</v>
      </c>
      <c r="C14" s="386"/>
      <c r="D14" s="38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4" sqref="B4:C4"/>
    </sheetView>
  </sheetViews>
  <sheetFormatPr defaultColWidth="10.3333333333333" defaultRowHeight="16.5" customHeight="1"/>
  <cols>
    <col min="1" max="1" width="11.1166666666667" style="180" customWidth="1"/>
    <col min="2" max="9" width="10.3333333333333" style="180"/>
    <col min="10" max="10" width="8.83333333333333" style="180" customWidth="1"/>
    <col min="11" max="11" width="12" style="180" customWidth="1"/>
    <col min="12" max="16384" width="10.3333333333333" style="180"/>
  </cols>
  <sheetData>
    <row r="1" ht="21.15" spans="1:11">
      <c r="A1" s="306" t="s">
        <v>52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</row>
    <row r="2" ht="16.35" spans="1:11">
      <c r="A2" s="182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185" t="s">
        <v>57</v>
      </c>
      <c r="I2" s="259" t="s">
        <v>58</v>
      </c>
      <c r="J2" s="259"/>
      <c r="K2" s="260"/>
    </row>
    <row r="3" ht="15.6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ht="15.6" spans="1:11">
      <c r="A4" s="192" t="s">
        <v>62</v>
      </c>
      <c r="B4" s="219" t="s">
        <v>63</v>
      </c>
      <c r="C4" s="261"/>
      <c r="D4" s="192" t="s">
        <v>64</v>
      </c>
      <c r="E4" s="195"/>
      <c r="F4" s="196">
        <v>44814</v>
      </c>
      <c r="G4" s="197"/>
      <c r="H4" s="192" t="s">
        <v>65</v>
      </c>
      <c r="I4" s="195"/>
      <c r="J4" s="219" t="s">
        <v>66</v>
      </c>
      <c r="K4" s="261" t="s">
        <v>67</v>
      </c>
    </row>
    <row r="5" ht="15.6" spans="1:11">
      <c r="A5" s="198" t="s">
        <v>68</v>
      </c>
      <c r="B5" s="219" t="s">
        <v>69</v>
      </c>
      <c r="C5" s="261"/>
      <c r="D5" s="192" t="s">
        <v>70</v>
      </c>
      <c r="E5" s="195"/>
      <c r="F5" s="196">
        <v>44796</v>
      </c>
      <c r="G5" s="197"/>
      <c r="H5" s="192" t="s">
        <v>71</v>
      </c>
      <c r="I5" s="195"/>
      <c r="J5" s="219" t="s">
        <v>66</v>
      </c>
      <c r="K5" s="261" t="s">
        <v>67</v>
      </c>
    </row>
    <row r="6" ht="15.6" spans="1:11">
      <c r="A6" s="192" t="s">
        <v>72</v>
      </c>
      <c r="B6" s="201">
        <v>3</v>
      </c>
      <c r="C6" s="202">
        <v>6</v>
      </c>
      <c r="D6" s="198" t="s">
        <v>73</v>
      </c>
      <c r="E6" s="221"/>
      <c r="F6" s="196"/>
      <c r="G6" s="197"/>
      <c r="H6" s="192" t="s">
        <v>74</v>
      </c>
      <c r="I6" s="195"/>
      <c r="J6" s="219" t="s">
        <v>66</v>
      </c>
      <c r="K6" s="261" t="s">
        <v>67</v>
      </c>
    </row>
    <row r="7" ht="15.6" spans="1:11">
      <c r="A7" s="192" t="s">
        <v>75</v>
      </c>
      <c r="B7" s="307">
        <v>1700</v>
      </c>
      <c r="C7" s="308"/>
      <c r="D7" s="198" t="s">
        <v>76</v>
      </c>
      <c r="E7" s="220"/>
      <c r="F7" s="196"/>
      <c r="G7" s="197"/>
      <c r="H7" s="192" t="s">
        <v>77</v>
      </c>
      <c r="I7" s="195"/>
      <c r="J7" s="219" t="s">
        <v>66</v>
      </c>
      <c r="K7" s="261" t="s">
        <v>67</v>
      </c>
    </row>
    <row r="8" ht="28" customHeight="1" spans="1:11">
      <c r="A8" s="205" t="s">
        <v>78</v>
      </c>
      <c r="B8" s="309"/>
      <c r="C8" s="207"/>
      <c r="D8" s="208" t="s">
        <v>79</v>
      </c>
      <c r="E8" s="209"/>
      <c r="F8" s="210">
        <v>44812</v>
      </c>
      <c r="G8" s="211"/>
      <c r="H8" s="208" t="s">
        <v>80</v>
      </c>
      <c r="I8" s="209"/>
      <c r="J8" s="230" t="s">
        <v>66</v>
      </c>
      <c r="K8" s="270" t="s">
        <v>67</v>
      </c>
    </row>
    <row r="9" ht="16.35" spans="1:11">
      <c r="A9" s="310" t="s">
        <v>81</v>
      </c>
      <c r="B9" s="311"/>
      <c r="C9" s="311"/>
      <c r="D9" s="311"/>
      <c r="E9" s="311"/>
      <c r="F9" s="311"/>
      <c r="G9" s="311"/>
      <c r="H9" s="311"/>
      <c r="I9" s="311"/>
      <c r="J9" s="311"/>
      <c r="K9" s="353"/>
    </row>
    <row r="10" ht="16.35" spans="1:11">
      <c r="A10" s="312" t="s">
        <v>82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54"/>
    </row>
    <row r="11" ht="15.6" spans="1:11">
      <c r="A11" s="314" t="s">
        <v>83</v>
      </c>
      <c r="B11" s="315" t="s">
        <v>84</v>
      </c>
      <c r="C11" s="316" t="s">
        <v>85</v>
      </c>
      <c r="D11" s="317"/>
      <c r="E11" s="318" t="s">
        <v>86</v>
      </c>
      <c r="F11" s="315" t="s">
        <v>84</v>
      </c>
      <c r="G11" s="316" t="s">
        <v>85</v>
      </c>
      <c r="H11" s="316" t="s">
        <v>87</v>
      </c>
      <c r="I11" s="318" t="s">
        <v>88</v>
      </c>
      <c r="J11" s="315" t="s">
        <v>84</v>
      </c>
      <c r="K11" s="355" t="s">
        <v>85</v>
      </c>
    </row>
    <row r="12" ht="15.6" spans="1:11">
      <c r="A12" s="198" t="s">
        <v>89</v>
      </c>
      <c r="B12" s="218" t="s">
        <v>84</v>
      </c>
      <c r="C12" s="219" t="s">
        <v>85</v>
      </c>
      <c r="D12" s="220"/>
      <c r="E12" s="221" t="s">
        <v>90</v>
      </c>
      <c r="F12" s="218" t="s">
        <v>84</v>
      </c>
      <c r="G12" s="219" t="s">
        <v>85</v>
      </c>
      <c r="H12" s="219" t="s">
        <v>87</v>
      </c>
      <c r="I12" s="221" t="s">
        <v>91</v>
      </c>
      <c r="J12" s="218" t="s">
        <v>84</v>
      </c>
      <c r="K12" s="261" t="s">
        <v>85</v>
      </c>
    </row>
    <row r="13" ht="15.6" spans="1:11">
      <c r="A13" s="198" t="s">
        <v>92</v>
      </c>
      <c r="B13" s="218" t="s">
        <v>84</v>
      </c>
      <c r="C13" s="219" t="s">
        <v>85</v>
      </c>
      <c r="D13" s="220"/>
      <c r="E13" s="221" t="s">
        <v>93</v>
      </c>
      <c r="F13" s="219" t="s">
        <v>94</v>
      </c>
      <c r="G13" s="219" t="s">
        <v>95</v>
      </c>
      <c r="H13" s="219" t="s">
        <v>87</v>
      </c>
      <c r="I13" s="221" t="s">
        <v>96</v>
      </c>
      <c r="J13" s="218" t="s">
        <v>84</v>
      </c>
      <c r="K13" s="261" t="s">
        <v>85</v>
      </c>
    </row>
    <row r="14" ht="16.35" spans="1:11">
      <c r="A14" s="208" t="s">
        <v>97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63"/>
    </row>
    <row r="15" ht="16.35" spans="1:11">
      <c r="A15" s="312" t="s">
        <v>98</v>
      </c>
      <c r="B15" s="313"/>
      <c r="C15" s="313"/>
      <c r="D15" s="313"/>
      <c r="E15" s="313"/>
      <c r="F15" s="313"/>
      <c r="G15" s="313"/>
      <c r="H15" s="313"/>
      <c r="I15" s="313"/>
      <c r="J15" s="313"/>
      <c r="K15" s="354"/>
    </row>
    <row r="16" ht="15.6" spans="1:11">
      <c r="A16" s="319" t="s">
        <v>99</v>
      </c>
      <c r="B16" s="316" t="s">
        <v>94</v>
      </c>
      <c r="C16" s="316" t="s">
        <v>95</v>
      </c>
      <c r="D16" s="320"/>
      <c r="E16" s="321" t="s">
        <v>100</v>
      </c>
      <c r="F16" s="316" t="s">
        <v>94</v>
      </c>
      <c r="G16" s="316" t="s">
        <v>95</v>
      </c>
      <c r="H16" s="322"/>
      <c r="I16" s="321" t="s">
        <v>101</v>
      </c>
      <c r="J16" s="316" t="s">
        <v>94</v>
      </c>
      <c r="K16" s="355" t="s">
        <v>95</v>
      </c>
    </row>
    <row r="17" customHeight="1" spans="1:22">
      <c r="A17" s="203" t="s">
        <v>102</v>
      </c>
      <c r="B17" s="219" t="s">
        <v>94</v>
      </c>
      <c r="C17" s="219" t="s">
        <v>95</v>
      </c>
      <c r="D17" s="193"/>
      <c r="E17" s="236" t="s">
        <v>103</v>
      </c>
      <c r="F17" s="219" t="s">
        <v>94</v>
      </c>
      <c r="G17" s="219" t="s">
        <v>95</v>
      </c>
      <c r="H17" s="323"/>
      <c r="I17" s="236" t="s">
        <v>104</v>
      </c>
      <c r="J17" s="219" t="s">
        <v>94</v>
      </c>
      <c r="K17" s="261" t="s">
        <v>95</v>
      </c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</row>
    <row r="18" ht="18" customHeight="1" spans="1:11">
      <c r="A18" s="324" t="s">
        <v>105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57"/>
    </row>
    <row r="19" s="305" customFormat="1" ht="18" customHeight="1" spans="1:11">
      <c r="A19" s="312" t="s">
        <v>106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54"/>
    </row>
    <row r="20" customHeight="1" spans="1:11">
      <c r="A20" s="326" t="s">
        <v>107</v>
      </c>
      <c r="B20" s="327"/>
      <c r="C20" s="327"/>
      <c r="D20" s="327"/>
      <c r="E20" s="327"/>
      <c r="F20" s="327"/>
      <c r="G20" s="327"/>
      <c r="H20" s="327"/>
      <c r="I20" s="327"/>
      <c r="J20" s="327"/>
      <c r="K20" s="358"/>
    </row>
    <row r="21" ht="21.75" customHeight="1" spans="1:11">
      <c r="A21" s="328" t="s">
        <v>108</v>
      </c>
      <c r="B21" s="236" t="s">
        <v>109</v>
      </c>
      <c r="C21" s="236" t="s">
        <v>110</v>
      </c>
      <c r="D21" s="236" t="s">
        <v>111</v>
      </c>
      <c r="E21" s="236" t="s">
        <v>112</v>
      </c>
      <c r="F21" s="236" t="s">
        <v>113</v>
      </c>
      <c r="G21" s="236" t="s">
        <v>114</v>
      </c>
      <c r="H21" s="236"/>
      <c r="I21" s="236"/>
      <c r="J21" s="236"/>
      <c r="K21" s="273" t="s">
        <v>115</v>
      </c>
    </row>
    <row r="22" customHeight="1" spans="1:11">
      <c r="A22" s="204" t="s">
        <v>116</v>
      </c>
      <c r="B22" s="329" t="s">
        <v>94</v>
      </c>
      <c r="C22" s="329" t="s">
        <v>94</v>
      </c>
      <c r="D22" s="329" t="s">
        <v>94</v>
      </c>
      <c r="E22" s="329" t="s">
        <v>94</v>
      </c>
      <c r="F22" s="329" t="s">
        <v>94</v>
      </c>
      <c r="G22" s="329" t="s">
        <v>94</v>
      </c>
      <c r="H22" s="329"/>
      <c r="I22" s="329"/>
      <c r="J22" s="329"/>
      <c r="K22" s="359"/>
    </row>
    <row r="23" customHeight="1" spans="1:11">
      <c r="A23" s="204" t="s">
        <v>117</v>
      </c>
      <c r="B23" s="329" t="s">
        <v>94</v>
      </c>
      <c r="C23" s="329" t="s">
        <v>94</v>
      </c>
      <c r="D23" s="329" t="s">
        <v>94</v>
      </c>
      <c r="E23" s="329" t="s">
        <v>94</v>
      </c>
      <c r="F23" s="329" t="s">
        <v>94</v>
      </c>
      <c r="G23" s="329" t="s">
        <v>94</v>
      </c>
      <c r="H23" s="329"/>
      <c r="I23" s="329"/>
      <c r="J23" s="329"/>
      <c r="K23" s="360"/>
    </row>
    <row r="24" customHeight="1" spans="1:11">
      <c r="A24" s="204" t="s">
        <v>118</v>
      </c>
      <c r="B24" s="329" t="s">
        <v>94</v>
      </c>
      <c r="C24" s="329" t="s">
        <v>94</v>
      </c>
      <c r="D24" s="329" t="s">
        <v>94</v>
      </c>
      <c r="E24" s="329" t="s">
        <v>94</v>
      </c>
      <c r="F24" s="329" t="s">
        <v>94</v>
      </c>
      <c r="G24" s="329" t="s">
        <v>94</v>
      </c>
      <c r="H24" s="329"/>
      <c r="I24" s="329"/>
      <c r="J24" s="329"/>
      <c r="K24" s="360"/>
    </row>
    <row r="25" customHeight="1" spans="1:11">
      <c r="A25" s="204"/>
      <c r="B25" s="329"/>
      <c r="C25" s="329"/>
      <c r="D25" s="329"/>
      <c r="E25" s="329"/>
      <c r="F25" s="329"/>
      <c r="G25" s="329"/>
      <c r="H25" s="329"/>
      <c r="I25" s="329"/>
      <c r="J25" s="329"/>
      <c r="K25" s="361"/>
    </row>
    <row r="26" customHeight="1" spans="1:11">
      <c r="A26" s="204"/>
      <c r="B26" s="329"/>
      <c r="C26" s="329"/>
      <c r="D26" s="329"/>
      <c r="E26" s="329"/>
      <c r="F26" s="329"/>
      <c r="G26" s="329"/>
      <c r="H26" s="329"/>
      <c r="I26" s="329"/>
      <c r="J26" s="329"/>
      <c r="K26" s="361"/>
    </row>
    <row r="27" customHeight="1" spans="1:11">
      <c r="A27" s="204"/>
      <c r="B27" s="329"/>
      <c r="C27" s="329"/>
      <c r="D27" s="329"/>
      <c r="E27" s="329"/>
      <c r="F27" s="329"/>
      <c r="G27" s="329"/>
      <c r="H27" s="329"/>
      <c r="I27" s="329"/>
      <c r="J27" s="329"/>
      <c r="K27" s="361"/>
    </row>
    <row r="28" customHeight="1" spans="1:11">
      <c r="A28" s="204"/>
      <c r="B28" s="329"/>
      <c r="C28" s="329"/>
      <c r="D28" s="329"/>
      <c r="E28" s="329"/>
      <c r="F28" s="329"/>
      <c r="G28" s="329"/>
      <c r="H28" s="329"/>
      <c r="I28" s="329"/>
      <c r="J28" s="329"/>
      <c r="K28" s="361"/>
    </row>
    <row r="29" ht="18" customHeight="1" spans="1:11">
      <c r="A29" s="330" t="s">
        <v>119</v>
      </c>
      <c r="B29" s="331"/>
      <c r="C29" s="331"/>
      <c r="D29" s="331"/>
      <c r="E29" s="331"/>
      <c r="F29" s="331"/>
      <c r="G29" s="331"/>
      <c r="H29" s="331"/>
      <c r="I29" s="331"/>
      <c r="J29" s="331"/>
      <c r="K29" s="362"/>
    </row>
    <row r="30" ht="18.75" customHeight="1" spans="1:11">
      <c r="A30" s="332" t="s">
        <v>117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63"/>
    </row>
    <row r="31" ht="18.75" customHeight="1" spans="1:11">
      <c r="A31" s="334"/>
      <c r="B31" s="335"/>
      <c r="C31" s="335"/>
      <c r="D31" s="335"/>
      <c r="E31" s="335"/>
      <c r="F31" s="335"/>
      <c r="G31" s="335"/>
      <c r="H31" s="335"/>
      <c r="I31" s="335"/>
      <c r="J31" s="335"/>
      <c r="K31" s="364"/>
    </row>
    <row r="32" ht="18" customHeight="1" spans="1:11">
      <c r="A32" s="330" t="s">
        <v>120</v>
      </c>
      <c r="B32" s="331"/>
      <c r="C32" s="331"/>
      <c r="D32" s="331"/>
      <c r="E32" s="331"/>
      <c r="F32" s="331"/>
      <c r="G32" s="331"/>
      <c r="H32" s="331"/>
      <c r="I32" s="331"/>
      <c r="J32" s="331"/>
      <c r="K32" s="362"/>
    </row>
    <row r="33" ht="15.6" spans="1:11">
      <c r="A33" s="336" t="s">
        <v>121</v>
      </c>
      <c r="B33" s="337"/>
      <c r="C33" s="337"/>
      <c r="D33" s="337"/>
      <c r="E33" s="337"/>
      <c r="F33" s="337"/>
      <c r="G33" s="337"/>
      <c r="H33" s="337"/>
      <c r="I33" s="337"/>
      <c r="J33" s="337"/>
      <c r="K33" s="365"/>
    </row>
    <row r="34" ht="16.35" spans="1:11">
      <c r="A34" s="119" t="s">
        <v>122</v>
      </c>
      <c r="B34" s="121"/>
      <c r="C34" s="219" t="s">
        <v>66</v>
      </c>
      <c r="D34" s="219" t="s">
        <v>67</v>
      </c>
      <c r="E34" s="338" t="s">
        <v>123</v>
      </c>
      <c r="F34" s="339"/>
      <c r="G34" s="339"/>
      <c r="H34" s="339"/>
      <c r="I34" s="339"/>
      <c r="J34" s="339"/>
      <c r="K34" s="366"/>
    </row>
    <row r="35" ht="16.35" spans="1:11">
      <c r="A35" s="340" t="s">
        <v>124</v>
      </c>
      <c r="B35" s="340"/>
      <c r="C35" s="340"/>
      <c r="D35" s="340"/>
      <c r="E35" s="340"/>
      <c r="F35" s="340"/>
      <c r="G35" s="340"/>
      <c r="H35" s="340"/>
      <c r="I35" s="340"/>
      <c r="J35" s="340"/>
      <c r="K35" s="340"/>
    </row>
    <row r="36" ht="15.6" spans="1:11">
      <c r="A36" s="341" t="s">
        <v>125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67"/>
    </row>
    <row r="37" ht="15.6" spans="1:11">
      <c r="A37" s="243" t="s">
        <v>126</v>
      </c>
      <c r="B37" s="244"/>
      <c r="C37" s="244"/>
      <c r="D37" s="244"/>
      <c r="E37" s="244"/>
      <c r="F37" s="244"/>
      <c r="G37" s="244"/>
      <c r="H37" s="244"/>
      <c r="I37" s="244"/>
      <c r="J37" s="244"/>
      <c r="K37" s="276"/>
    </row>
    <row r="38" ht="15.6" spans="1:11">
      <c r="A38" s="243" t="s">
        <v>127</v>
      </c>
      <c r="B38" s="244"/>
      <c r="C38" s="244"/>
      <c r="D38" s="244"/>
      <c r="E38" s="244"/>
      <c r="F38" s="244"/>
      <c r="G38" s="244"/>
      <c r="H38" s="244"/>
      <c r="I38" s="244"/>
      <c r="J38" s="244"/>
      <c r="K38" s="276"/>
    </row>
    <row r="39" ht="15.6" spans="1:11">
      <c r="A39" s="243" t="s">
        <v>128</v>
      </c>
      <c r="B39" s="244"/>
      <c r="C39" s="244"/>
      <c r="D39" s="244"/>
      <c r="E39" s="244"/>
      <c r="F39" s="244"/>
      <c r="G39" s="244"/>
      <c r="H39" s="244"/>
      <c r="I39" s="244"/>
      <c r="J39" s="244"/>
      <c r="K39" s="276"/>
    </row>
    <row r="40" ht="15.6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6"/>
    </row>
    <row r="41" ht="15.6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6"/>
    </row>
    <row r="42" ht="15.6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6"/>
    </row>
    <row r="43" ht="16.35" spans="1:11">
      <c r="A43" s="238" t="s">
        <v>129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4"/>
    </row>
    <row r="44" ht="16.35" spans="1:11">
      <c r="A44" s="312" t="s">
        <v>130</v>
      </c>
      <c r="B44" s="313"/>
      <c r="C44" s="313"/>
      <c r="D44" s="313"/>
      <c r="E44" s="313"/>
      <c r="F44" s="313"/>
      <c r="G44" s="313"/>
      <c r="H44" s="313"/>
      <c r="I44" s="313"/>
      <c r="J44" s="313"/>
      <c r="K44" s="354"/>
    </row>
    <row r="45" ht="15.6" spans="1:11">
      <c r="A45" s="319" t="s">
        <v>131</v>
      </c>
      <c r="B45" s="316" t="s">
        <v>94</v>
      </c>
      <c r="C45" s="316" t="s">
        <v>95</v>
      </c>
      <c r="D45" s="316" t="s">
        <v>87</v>
      </c>
      <c r="E45" s="321" t="s">
        <v>132</v>
      </c>
      <c r="F45" s="316" t="s">
        <v>94</v>
      </c>
      <c r="G45" s="316" t="s">
        <v>95</v>
      </c>
      <c r="H45" s="316" t="s">
        <v>87</v>
      </c>
      <c r="I45" s="321" t="s">
        <v>133</v>
      </c>
      <c r="J45" s="316" t="s">
        <v>94</v>
      </c>
      <c r="K45" s="355" t="s">
        <v>95</v>
      </c>
    </row>
    <row r="46" ht="15.6" spans="1:11">
      <c r="A46" s="203" t="s">
        <v>86</v>
      </c>
      <c r="B46" s="219" t="s">
        <v>94</v>
      </c>
      <c r="C46" s="219" t="s">
        <v>95</v>
      </c>
      <c r="D46" s="219" t="s">
        <v>87</v>
      </c>
      <c r="E46" s="236" t="s">
        <v>93</v>
      </c>
      <c r="F46" s="219" t="s">
        <v>94</v>
      </c>
      <c r="G46" s="219" t="s">
        <v>95</v>
      </c>
      <c r="H46" s="219" t="s">
        <v>87</v>
      </c>
      <c r="I46" s="236" t="s">
        <v>104</v>
      </c>
      <c r="J46" s="219" t="s">
        <v>94</v>
      </c>
      <c r="K46" s="261" t="s">
        <v>95</v>
      </c>
    </row>
    <row r="47" ht="16.35" spans="1:11">
      <c r="A47" s="208" t="s">
        <v>97</v>
      </c>
      <c r="B47" s="209"/>
      <c r="C47" s="209"/>
      <c r="D47" s="209"/>
      <c r="E47" s="209"/>
      <c r="F47" s="209"/>
      <c r="G47" s="209"/>
      <c r="H47" s="209"/>
      <c r="I47" s="209"/>
      <c r="J47" s="209"/>
      <c r="K47" s="263"/>
    </row>
    <row r="48" ht="16.35" spans="1:11">
      <c r="A48" s="340" t="s">
        <v>134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</row>
    <row r="49" ht="16.35" spans="1:11">
      <c r="A49" s="341"/>
      <c r="B49" s="342"/>
      <c r="C49" s="342"/>
      <c r="D49" s="342"/>
      <c r="E49" s="342"/>
      <c r="F49" s="342"/>
      <c r="G49" s="342"/>
      <c r="H49" s="342"/>
      <c r="I49" s="342"/>
      <c r="J49" s="342"/>
      <c r="K49" s="367"/>
    </row>
    <row r="50" ht="16.35" spans="1:11">
      <c r="A50" s="343" t="s">
        <v>135</v>
      </c>
      <c r="B50" s="344" t="s">
        <v>136</v>
      </c>
      <c r="C50" s="344"/>
      <c r="D50" s="345" t="s">
        <v>137</v>
      </c>
      <c r="E50" s="346" t="s">
        <v>138</v>
      </c>
      <c r="F50" s="347" t="s">
        <v>139</v>
      </c>
      <c r="G50" s="348">
        <v>44799</v>
      </c>
      <c r="H50" s="349" t="s">
        <v>140</v>
      </c>
      <c r="I50" s="368"/>
      <c r="J50" s="369" t="s">
        <v>141</v>
      </c>
      <c r="K50" s="370"/>
    </row>
    <row r="51" ht="16.35" spans="1:11">
      <c r="A51" s="340" t="s">
        <v>142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</row>
    <row r="52" ht="16.35" spans="1:11">
      <c r="A52" s="350"/>
      <c r="B52" s="351"/>
      <c r="C52" s="351"/>
      <c r="D52" s="351"/>
      <c r="E52" s="351"/>
      <c r="F52" s="351"/>
      <c r="G52" s="351"/>
      <c r="H52" s="351"/>
      <c r="I52" s="351"/>
      <c r="J52" s="351"/>
      <c r="K52" s="371"/>
    </row>
    <row r="53" ht="16.35" spans="1:11">
      <c r="A53" s="343" t="s">
        <v>135</v>
      </c>
      <c r="B53" s="344" t="s">
        <v>136</v>
      </c>
      <c r="C53" s="344"/>
      <c r="D53" s="345" t="s">
        <v>137</v>
      </c>
      <c r="E53" s="352"/>
      <c r="F53" s="347" t="s">
        <v>143</v>
      </c>
      <c r="G53" s="348"/>
      <c r="H53" s="349" t="s">
        <v>140</v>
      </c>
      <c r="I53" s="368"/>
      <c r="J53" s="369"/>
      <c r="K53" s="37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157480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100330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4"/>
  <sheetViews>
    <sheetView view="pageBreakPreview" zoomScale="90" zoomScaleNormal="90" topLeftCell="A12" workbookViewId="0">
      <selection activeCell="A2" sqref="A2:G30"/>
    </sheetView>
  </sheetViews>
  <sheetFormatPr defaultColWidth="9" defaultRowHeight="26" customHeight="1"/>
  <cols>
    <col min="1" max="1" width="17.1666666666667" style="63" customWidth="1"/>
    <col min="2" max="2" width="7.8" style="63" customWidth="1"/>
    <col min="3" max="6" width="9.33333333333333" style="63" customWidth="1"/>
    <col min="7" max="10" width="11.6583333333333" style="63" customWidth="1"/>
    <col min="11" max="11" width="16.5" style="63" customWidth="1"/>
    <col min="12" max="12" width="17" style="63" customWidth="1"/>
    <col min="13" max="13" width="18.5" style="63" customWidth="1"/>
    <col min="14" max="14" width="16.6666666666667" style="63" customWidth="1"/>
    <col min="15" max="15" width="14.1666666666667" style="63" customWidth="1"/>
    <col min="16" max="16" width="16.3333333333333" style="63" customWidth="1"/>
    <col min="17" max="16384" width="9" style="63"/>
  </cols>
  <sheetData>
    <row r="1" ht="30" customHeight="1" spans="1:16">
      <c r="A1" s="64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ht="29" customHeight="1" spans="1:16">
      <c r="A2" s="66" t="s">
        <v>62</v>
      </c>
      <c r="B2" s="67" t="s">
        <v>145</v>
      </c>
      <c r="C2" s="67"/>
      <c r="D2" s="68" t="s">
        <v>68</v>
      </c>
      <c r="E2" s="67" t="s">
        <v>69</v>
      </c>
      <c r="F2" s="67"/>
      <c r="G2" s="67"/>
      <c r="H2" s="69"/>
      <c r="I2" s="69"/>
      <c r="J2" s="69"/>
      <c r="K2" s="90" t="s">
        <v>57</v>
      </c>
      <c r="L2" s="67" t="s">
        <v>58</v>
      </c>
      <c r="M2" s="67"/>
      <c r="N2" s="67"/>
      <c r="O2" s="67"/>
      <c r="P2" s="91"/>
    </row>
    <row r="3" ht="29" customHeight="1" spans="1:16">
      <c r="A3" s="70" t="s">
        <v>146</v>
      </c>
      <c r="B3" s="71" t="s">
        <v>147</v>
      </c>
      <c r="C3" s="71"/>
      <c r="D3" s="71"/>
      <c r="E3" s="71"/>
      <c r="F3" s="71"/>
      <c r="G3" s="71"/>
      <c r="H3" s="72"/>
      <c r="I3" s="72"/>
      <c r="J3" s="72"/>
      <c r="K3" s="92" t="s">
        <v>148</v>
      </c>
      <c r="L3" s="92"/>
      <c r="M3" s="92"/>
      <c r="N3" s="92"/>
      <c r="O3" s="92"/>
      <c r="P3" s="93"/>
    </row>
    <row r="4" ht="29" customHeight="1" spans="1:16">
      <c r="A4" s="70"/>
      <c r="B4" s="73" t="s">
        <v>109</v>
      </c>
      <c r="C4" s="73" t="s">
        <v>110</v>
      </c>
      <c r="D4" s="74" t="s">
        <v>111</v>
      </c>
      <c r="E4" s="73" t="s">
        <v>112</v>
      </c>
      <c r="F4" s="73" t="s">
        <v>113</v>
      </c>
      <c r="G4" s="73" t="s">
        <v>114</v>
      </c>
      <c r="H4" s="72"/>
      <c r="I4" s="72"/>
      <c r="J4" s="72"/>
      <c r="K4" s="289" t="s">
        <v>149</v>
      </c>
      <c r="L4" s="289" t="s">
        <v>150</v>
      </c>
      <c r="M4" s="289"/>
      <c r="N4" s="289"/>
      <c r="O4" s="289"/>
      <c r="P4" s="290"/>
    </row>
    <row r="5" ht="29" customHeight="1" spans="1:16">
      <c r="A5" s="70"/>
      <c r="B5" s="75"/>
      <c r="C5" s="75"/>
      <c r="D5" s="76"/>
      <c r="E5" s="75"/>
      <c r="F5" s="75"/>
      <c r="G5" s="75"/>
      <c r="H5" s="72"/>
      <c r="I5" s="72"/>
      <c r="J5" s="72"/>
      <c r="K5" s="94" t="s">
        <v>111</v>
      </c>
      <c r="L5" s="94" t="s">
        <v>111</v>
      </c>
      <c r="M5" s="94"/>
      <c r="N5" s="94"/>
      <c r="O5" s="94"/>
      <c r="P5" s="291"/>
    </row>
    <row r="6" ht="29" customHeight="1" spans="1:16">
      <c r="A6" s="77" t="s">
        <v>151</v>
      </c>
      <c r="B6" s="78">
        <f>C6-2.1</f>
        <v>102.8</v>
      </c>
      <c r="C6" s="78">
        <f>D6-2.1</f>
        <v>104.9</v>
      </c>
      <c r="D6" s="79">
        <v>107</v>
      </c>
      <c r="E6" s="78">
        <f t="shared" ref="E6:G6" si="0">D6+2.1</f>
        <v>109.1</v>
      </c>
      <c r="F6" s="78">
        <f t="shared" si="0"/>
        <v>111.2</v>
      </c>
      <c r="G6" s="78">
        <f t="shared" si="0"/>
        <v>113.3</v>
      </c>
      <c r="H6" s="72"/>
      <c r="I6" s="72"/>
      <c r="J6" s="72"/>
      <c r="K6" s="292" t="s">
        <v>152</v>
      </c>
      <c r="L6" s="292" t="s">
        <v>152</v>
      </c>
      <c r="M6" s="293"/>
      <c r="N6" s="293"/>
      <c r="O6" s="293"/>
      <c r="P6" s="294"/>
    </row>
    <row r="7" ht="29" customHeight="1" spans="1:16">
      <c r="A7" s="77" t="s">
        <v>153</v>
      </c>
      <c r="B7" s="78">
        <f>C7-1.5</f>
        <v>74</v>
      </c>
      <c r="C7" s="78">
        <f>D7-1.5</f>
        <v>75.5</v>
      </c>
      <c r="D7" s="79">
        <v>77</v>
      </c>
      <c r="E7" s="78">
        <f t="shared" ref="E7:G7" si="1">D7+1.5</f>
        <v>78.5</v>
      </c>
      <c r="F7" s="78">
        <f t="shared" si="1"/>
        <v>80</v>
      </c>
      <c r="G7" s="78">
        <f t="shared" si="1"/>
        <v>81.5</v>
      </c>
      <c r="H7" s="72"/>
      <c r="I7" s="72"/>
      <c r="J7" s="72"/>
      <c r="K7" s="292" t="s">
        <v>154</v>
      </c>
      <c r="L7" s="292" t="s">
        <v>154</v>
      </c>
      <c r="M7" s="295"/>
      <c r="N7" s="295"/>
      <c r="O7" s="295"/>
      <c r="P7" s="296"/>
    </row>
    <row r="8" ht="29" customHeight="1" spans="1:16">
      <c r="A8" s="77" t="s">
        <v>155</v>
      </c>
      <c r="B8" s="78">
        <f>C8-4</f>
        <v>82</v>
      </c>
      <c r="C8" s="78">
        <f>D8-4</f>
        <v>86</v>
      </c>
      <c r="D8" s="79">
        <v>90</v>
      </c>
      <c r="E8" s="78">
        <f>D8+4</f>
        <v>94</v>
      </c>
      <c r="F8" s="78">
        <f>E8+5</f>
        <v>99</v>
      </c>
      <c r="G8" s="78">
        <f>F8+6</f>
        <v>105</v>
      </c>
      <c r="H8" s="72"/>
      <c r="I8" s="72"/>
      <c r="J8" s="72"/>
      <c r="K8" s="297" t="s">
        <v>156</v>
      </c>
      <c r="L8" s="297" t="s">
        <v>156</v>
      </c>
      <c r="M8" s="295"/>
      <c r="N8" s="295"/>
      <c r="O8" s="295"/>
      <c r="P8" s="298"/>
    </row>
    <row r="9" ht="29" customHeight="1" spans="1:16">
      <c r="A9" s="77" t="s">
        <v>157</v>
      </c>
      <c r="B9" s="78"/>
      <c r="C9" s="78"/>
      <c r="D9" s="79"/>
      <c r="E9" s="78"/>
      <c r="F9" s="78"/>
      <c r="G9" s="78"/>
      <c r="H9" s="72"/>
      <c r="I9" s="72"/>
      <c r="J9" s="72"/>
      <c r="K9" s="292" t="s">
        <v>154</v>
      </c>
      <c r="L9" s="292" t="s">
        <v>156</v>
      </c>
      <c r="M9" s="293"/>
      <c r="N9" s="293"/>
      <c r="O9" s="293"/>
      <c r="P9" s="299"/>
    </row>
    <row r="10" ht="29" customHeight="1" spans="1:16">
      <c r="A10" s="77" t="s">
        <v>158</v>
      </c>
      <c r="B10" s="80">
        <f>C10-4</f>
        <v>106</v>
      </c>
      <c r="C10" s="80">
        <f>D10-4</f>
        <v>110</v>
      </c>
      <c r="D10" s="81">
        <v>114</v>
      </c>
      <c r="E10" s="80">
        <f t="shared" ref="E10:G10" si="2">D10+4</f>
        <v>118</v>
      </c>
      <c r="F10" s="80">
        <f t="shared" si="2"/>
        <v>122</v>
      </c>
      <c r="G10" s="80">
        <f t="shared" si="2"/>
        <v>126</v>
      </c>
      <c r="H10" s="72"/>
      <c r="I10" s="72"/>
      <c r="J10" s="72"/>
      <c r="K10" s="297" t="s">
        <v>156</v>
      </c>
      <c r="L10" s="295" t="s">
        <v>156</v>
      </c>
      <c r="M10" s="295"/>
      <c r="N10" s="295"/>
      <c r="O10" s="295"/>
      <c r="P10" s="298"/>
    </row>
    <row r="11" ht="29" customHeight="1" spans="1:16">
      <c r="A11" s="77" t="s">
        <v>159</v>
      </c>
      <c r="B11" s="78">
        <f>C11-2.3/2</f>
        <v>33.1</v>
      </c>
      <c r="C11" s="78">
        <f>D11-2.3/2</f>
        <v>34.25</v>
      </c>
      <c r="D11" s="79">
        <v>35.4</v>
      </c>
      <c r="E11" s="78">
        <f t="shared" ref="E11:G11" si="3">D11+2.6/2</f>
        <v>36.7</v>
      </c>
      <c r="F11" s="78">
        <f t="shared" si="3"/>
        <v>38</v>
      </c>
      <c r="G11" s="78">
        <f t="shared" si="3"/>
        <v>39.3</v>
      </c>
      <c r="H11" s="72"/>
      <c r="I11" s="72"/>
      <c r="J11" s="72"/>
      <c r="K11" s="292" t="s">
        <v>160</v>
      </c>
      <c r="L11" s="295" t="s">
        <v>161</v>
      </c>
      <c r="M11" s="295"/>
      <c r="N11" s="295"/>
      <c r="O11" s="295"/>
      <c r="P11" s="298"/>
    </row>
    <row r="12" ht="29" customHeight="1" spans="1:16">
      <c r="A12" s="77" t="s">
        <v>162</v>
      </c>
      <c r="B12" s="78">
        <f>C12-0.7</f>
        <v>25.6</v>
      </c>
      <c r="C12" s="78">
        <f>D12-0.7</f>
        <v>26.3</v>
      </c>
      <c r="D12" s="79">
        <v>27</v>
      </c>
      <c r="E12" s="78">
        <f>D12+0.7</f>
        <v>27.7</v>
      </c>
      <c r="F12" s="78">
        <f>E12+0.7</f>
        <v>28.4</v>
      </c>
      <c r="G12" s="78">
        <f>F12+0.9</f>
        <v>29.3</v>
      </c>
      <c r="H12" s="72"/>
      <c r="I12" s="72"/>
      <c r="J12" s="72"/>
      <c r="K12" s="292" t="s">
        <v>152</v>
      </c>
      <c r="L12" s="295" t="s">
        <v>152</v>
      </c>
      <c r="M12" s="295"/>
      <c r="N12" s="295"/>
      <c r="O12" s="295"/>
      <c r="P12" s="298"/>
    </row>
    <row r="13" ht="29" customHeight="1" spans="1:16">
      <c r="A13" s="77" t="s">
        <v>163</v>
      </c>
      <c r="B13" s="78">
        <f>C13-0</f>
        <v>28.5</v>
      </c>
      <c r="C13" s="78">
        <f>D13-0</f>
        <v>28.5</v>
      </c>
      <c r="D13" s="79">
        <v>28.5</v>
      </c>
      <c r="E13" s="78">
        <f>D13+0.5</f>
        <v>29</v>
      </c>
      <c r="F13" s="78">
        <f>E13+0.5</f>
        <v>29.5</v>
      </c>
      <c r="G13" s="78">
        <f>F13+0.7</f>
        <v>30.2</v>
      </c>
      <c r="H13" s="72"/>
      <c r="I13" s="72"/>
      <c r="J13" s="72"/>
      <c r="K13" s="295" t="s">
        <v>156</v>
      </c>
      <c r="L13" s="295" t="s">
        <v>156</v>
      </c>
      <c r="M13" s="295"/>
      <c r="N13" s="295"/>
      <c r="O13" s="295"/>
      <c r="P13" s="298"/>
    </row>
    <row r="14" ht="29" customHeight="1" spans="1:16">
      <c r="A14" s="77" t="s">
        <v>164</v>
      </c>
      <c r="B14" s="78">
        <f>C14-0.7</f>
        <v>31.2</v>
      </c>
      <c r="C14" s="78">
        <f>D14-0.6</f>
        <v>31.9</v>
      </c>
      <c r="D14" s="79">
        <v>32.5</v>
      </c>
      <c r="E14" s="78">
        <f>D14+0.6</f>
        <v>33.1</v>
      </c>
      <c r="F14" s="78">
        <f>E14+0.7</f>
        <v>33.8</v>
      </c>
      <c r="G14" s="78">
        <f>F14+0.6</f>
        <v>34.4</v>
      </c>
      <c r="H14" s="72"/>
      <c r="I14" s="72"/>
      <c r="J14" s="72"/>
      <c r="K14" s="295" t="s">
        <v>156</v>
      </c>
      <c r="L14" s="295" t="s">
        <v>156</v>
      </c>
      <c r="M14" s="295"/>
      <c r="N14" s="295"/>
      <c r="O14" s="295"/>
      <c r="P14" s="298"/>
    </row>
    <row r="15" ht="29" customHeight="1" spans="1:16">
      <c r="A15" s="77" t="s">
        <v>165</v>
      </c>
      <c r="B15" s="78">
        <f>C15-0.9</f>
        <v>44.5</v>
      </c>
      <c r="C15" s="78">
        <f>D15-0.9</f>
        <v>45.4</v>
      </c>
      <c r="D15" s="79">
        <v>46.3</v>
      </c>
      <c r="E15" s="78">
        <f t="shared" ref="E15:G15" si="4">D15+1.1</f>
        <v>47.4</v>
      </c>
      <c r="F15" s="78">
        <f t="shared" si="4"/>
        <v>48.5</v>
      </c>
      <c r="G15" s="78">
        <f t="shared" si="4"/>
        <v>49.6</v>
      </c>
      <c r="H15" s="72"/>
      <c r="I15" s="72"/>
      <c r="J15" s="72"/>
      <c r="K15" s="295" t="s">
        <v>156</v>
      </c>
      <c r="L15" s="295" t="s">
        <v>156</v>
      </c>
      <c r="M15" s="295"/>
      <c r="N15" s="295"/>
      <c r="O15" s="295"/>
      <c r="P15" s="298"/>
    </row>
    <row r="16" ht="29" customHeight="1" spans="1:16">
      <c r="A16" s="77" t="s">
        <v>166</v>
      </c>
      <c r="B16" s="78">
        <f>C16-0.5</f>
        <v>21.5</v>
      </c>
      <c r="C16" s="78">
        <f>D16-0.5</f>
        <v>22</v>
      </c>
      <c r="D16" s="79">
        <v>22.5</v>
      </c>
      <c r="E16" s="78">
        <f>D16+0.5</f>
        <v>23</v>
      </c>
      <c r="F16" s="78">
        <f>D16+1</f>
        <v>23.5</v>
      </c>
      <c r="G16" s="78">
        <f>F16+0.5</f>
        <v>24</v>
      </c>
      <c r="H16" s="72"/>
      <c r="I16" s="72"/>
      <c r="J16" s="72"/>
      <c r="K16" s="292" t="s">
        <v>167</v>
      </c>
      <c r="L16" s="295" t="s">
        <v>156</v>
      </c>
      <c r="M16" s="295"/>
      <c r="N16" s="295"/>
      <c r="O16" s="295"/>
      <c r="P16" s="298"/>
    </row>
    <row r="17" ht="29" customHeight="1" spans="1:16">
      <c r="A17" s="77" t="s">
        <v>168</v>
      </c>
      <c r="B17" s="78">
        <f t="shared" ref="B17:B23" si="5">D17-0.5</f>
        <v>-0.5</v>
      </c>
      <c r="C17" s="78">
        <f t="shared" ref="C17:G17" si="6">B17</f>
        <v>-0.5</v>
      </c>
      <c r="D17" s="79"/>
      <c r="E17" s="78">
        <f t="shared" si="6"/>
        <v>0</v>
      </c>
      <c r="F17" s="78">
        <f t="shared" ref="F17:F23" si="7">D17+1.5</f>
        <v>1.5</v>
      </c>
      <c r="G17" s="78">
        <f t="shared" si="6"/>
        <v>1.5</v>
      </c>
      <c r="H17" s="72"/>
      <c r="I17" s="72"/>
      <c r="J17" s="72"/>
      <c r="K17" s="297" t="s">
        <v>156</v>
      </c>
      <c r="L17" s="295" t="s">
        <v>156</v>
      </c>
      <c r="M17" s="295"/>
      <c r="N17" s="295"/>
      <c r="O17" s="295"/>
      <c r="P17" s="298"/>
    </row>
    <row r="18" ht="29" customHeight="1" spans="1:16">
      <c r="A18" s="77" t="s">
        <v>169</v>
      </c>
      <c r="B18" s="78">
        <f t="shared" ref="B18:B20" si="8">C18</f>
        <v>0</v>
      </c>
      <c r="C18" s="78">
        <f t="shared" ref="C18:C20" si="9">D18</f>
        <v>0</v>
      </c>
      <c r="D18" s="79"/>
      <c r="E18" s="78">
        <f t="shared" ref="E18:G18" si="10">D18</f>
        <v>0</v>
      </c>
      <c r="F18" s="78">
        <f t="shared" si="10"/>
        <v>0</v>
      </c>
      <c r="G18" s="78">
        <f t="shared" si="10"/>
        <v>0</v>
      </c>
      <c r="H18" s="72"/>
      <c r="I18" s="72"/>
      <c r="J18" s="72"/>
      <c r="K18" s="297"/>
      <c r="L18" s="295"/>
      <c r="M18" s="295"/>
      <c r="N18" s="295"/>
      <c r="O18" s="295"/>
      <c r="P18" s="298"/>
    </row>
    <row r="19" ht="29" customHeight="1" spans="1:16">
      <c r="A19" s="77" t="s">
        <v>170</v>
      </c>
      <c r="B19" s="78">
        <f t="shared" si="8"/>
        <v>4.8</v>
      </c>
      <c r="C19" s="78">
        <f t="shared" si="9"/>
        <v>4.8</v>
      </c>
      <c r="D19" s="79">
        <v>4.8</v>
      </c>
      <c r="E19" s="78">
        <f t="shared" ref="E19:G19" si="11">D19</f>
        <v>4.8</v>
      </c>
      <c r="F19" s="78">
        <f t="shared" si="11"/>
        <v>4.8</v>
      </c>
      <c r="G19" s="78">
        <f t="shared" si="11"/>
        <v>4.8</v>
      </c>
      <c r="H19" s="72"/>
      <c r="I19" s="72"/>
      <c r="J19" s="72"/>
      <c r="K19" s="297"/>
      <c r="L19" s="295"/>
      <c r="M19" s="295"/>
      <c r="N19" s="295"/>
      <c r="O19" s="295"/>
      <c r="P19" s="298"/>
    </row>
    <row r="20" ht="29" customHeight="1" spans="1:16">
      <c r="A20" s="77" t="s">
        <v>171</v>
      </c>
      <c r="B20" s="78">
        <f t="shared" si="8"/>
        <v>6.6</v>
      </c>
      <c r="C20" s="78">
        <f t="shared" si="9"/>
        <v>6.6</v>
      </c>
      <c r="D20" s="79">
        <v>6.6</v>
      </c>
      <c r="E20" s="78">
        <f t="shared" ref="E20:G20" si="12">D20</f>
        <v>6.6</v>
      </c>
      <c r="F20" s="78">
        <f t="shared" si="12"/>
        <v>6.6</v>
      </c>
      <c r="G20" s="78">
        <f t="shared" si="12"/>
        <v>6.6</v>
      </c>
      <c r="H20" s="72"/>
      <c r="I20" s="72"/>
      <c r="J20" s="72"/>
      <c r="K20" s="297"/>
      <c r="L20" s="295"/>
      <c r="M20" s="295"/>
      <c r="N20" s="295"/>
      <c r="O20" s="295"/>
      <c r="P20" s="298"/>
    </row>
    <row r="21" ht="29" customHeight="1" spans="1:16">
      <c r="A21" s="77" t="s">
        <v>172</v>
      </c>
      <c r="B21" s="78">
        <f t="shared" si="5"/>
        <v>-0.5</v>
      </c>
      <c r="C21" s="78">
        <f t="shared" ref="C21:G21" si="13">B21</f>
        <v>-0.5</v>
      </c>
      <c r="D21" s="79"/>
      <c r="E21" s="78">
        <f t="shared" si="13"/>
        <v>0</v>
      </c>
      <c r="F21" s="78">
        <f t="shared" si="7"/>
        <v>1.5</v>
      </c>
      <c r="G21" s="78">
        <f t="shared" si="13"/>
        <v>1.5</v>
      </c>
      <c r="H21" s="72"/>
      <c r="I21" s="72"/>
      <c r="J21" s="72"/>
      <c r="K21" s="297"/>
      <c r="L21" s="295"/>
      <c r="M21" s="295"/>
      <c r="N21" s="295"/>
      <c r="O21" s="295"/>
      <c r="P21" s="298"/>
    </row>
    <row r="22" ht="29" customHeight="1" spans="1:16">
      <c r="A22" s="77" t="s">
        <v>173</v>
      </c>
      <c r="B22" s="78">
        <f t="shared" si="5"/>
        <v>20.5</v>
      </c>
      <c r="C22" s="78">
        <f t="shared" ref="C22:G22" si="14">B22</f>
        <v>20.5</v>
      </c>
      <c r="D22" s="79">
        <v>21</v>
      </c>
      <c r="E22" s="78">
        <f t="shared" si="14"/>
        <v>21</v>
      </c>
      <c r="F22" s="78">
        <f t="shared" si="7"/>
        <v>22.5</v>
      </c>
      <c r="G22" s="78">
        <f t="shared" si="14"/>
        <v>22.5</v>
      </c>
      <c r="H22" s="72"/>
      <c r="I22" s="72"/>
      <c r="J22" s="72"/>
      <c r="K22" s="297"/>
      <c r="L22" s="295"/>
      <c r="M22" s="295"/>
      <c r="N22" s="295"/>
      <c r="O22" s="295"/>
      <c r="P22" s="298"/>
    </row>
    <row r="23" ht="29" customHeight="1" spans="1:16">
      <c r="A23" s="77" t="s">
        <v>174</v>
      </c>
      <c r="B23" s="78">
        <f t="shared" si="5"/>
        <v>16.5</v>
      </c>
      <c r="C23" s="78">
        <f t="shared" ref="C23:G23" si="15">B23</f>
        <v>16.5</v>
      </c>
      <c r="D23" s="79">
        <v>17</v>
      </c>
      <c r="E23" s="78">
        <f t="shared" si="15"/>
        <v>17</v>
      </c>
      <c r="F23" s="78">
        <f t="shared" si="7"/>
        <v>18.5</v>
      </c>
      <c r="G23" s="78">
        <f t="shared" si="15"/>
        <v>18.5</v>
      </c>
      <c r="H23" s="72"/>
      <c r="I23" s="72"/>
      <c r="J23" s="72"/>
      <c r="K23" s="297"/>
      <c r="L23" s="295"/>
      <c r="M23" s="295"/>
      <c r="N23" s="295"/>
      <c r="O23" s="295"/>
      <c r="P23" s="298"/>
    </row>
    <row r="24" ht="29" customHeight="1" spans="1:16">
      <c r="A24" s="84" t="s">
        <v>175</v>
      </c>
      <c r="B24" s="78">
        <v>61</v>
      </c>
      <c r="C24" s="78">
        <v>61</v>
      </c>
      <c r="D24" s="79">
        <v>61</v>
      </c>
      <c r="E24" s="78">
        <v>62</v>
      </c>
      <c r="F24" s="78">
        <v>63</v>
      </c>
      <c r="G24" s="78">
        <v>64</v>
      </c>
      <c r="H24" s="72"/>
      <c r="I24" s="72"/>
      <c r="J24" s="72"/>
      <c r="K24" s="297"/>
      <c r="L24" s="295"/>
      <c r="M24" s="295"/>
      <c r="N24" s="295"/>
      <c r="O24" s="295"/>
      <c r="P24" s="298"/>
    </row>
    <row r="25" ht="29" customHeight="1" spans="1:16">
      <c r="A25" s="84" t="s">
        <v>176</v>
      </c>
      <c r="B25" s="78">
        <v>44</v>
      </c>
      <c r="C25" s="78">
        <v>44</v>
      </c>
      <c r="D25" s="79">
        <v>44</v>
      </c>
      <c r="E25" s="78">
        <v>45</v>
      </c>
      <c r="F25" s="78">
        <v>46</v>
      </c>
      <c r="G25" s="78">
        <v>47.4</v>
      </c>
      <c r="H25" s="72"/>
      <c r="I25" s="72"/>
      <c r="J25" s="72"/>
      <c r="K25" s="297"/>
      <c r="L25" s="295"/>
      <c r="M25" s="295"/>
      <c r="N25" s="295"/>
      <c r="O25" s="295"/>
      <c r="P25" s="298"/>
    </row>
    <row r="26" ht="29" customHeight="1" spans="1:16">
      <c r="A26" s="84" t="s">
        <v>177</v>
      </c>
      <c r="B26" s="78">
        <v>29</v>
      </c>
      <c r="C26" s="78">
        <v>29.5</v>
      </c>
      <c r="D26" s="79">
        <v>30</v>
      </c>
      <c r="E26" s="78">
        <v>30.5</v>
      </c>
      <c r="F26" s="78">
        <v>31</v>
      </c>
      <c r="G26" s="78">
        <v>31.5</v>
      </c>
      <c r="H26" s="72"/>
      <c r="I26" s="72"/>
      <c r="J26" s="72"/>
      <c r="K26" s="297"/>
      <c r="L26" s="295"/>
      <c r="M26" s="295"/>
      <c r="N26" s="295"/>
      <c r="O26" s="295"/>
      <c r="P26" s="298"/>
    </row>
    <row r="27" ht="29" customHeight="1" spans="1:16">
      <c r="A27" s="84" t="s">
        <v>178</v>
      </c>
      <c r="B27" s="78"/>
      <c r="C27" s="78"/>
      <c r="D27" s="79">
        <v>2</v>
      </c>
      <c r="E27" s="78"/>
      <c r="F27" s="78"/>
      <c r="G27" s="78"/>
      <c r="H27" s="72"/>
      <c r="I27" s="72"/>
      <c r="J27" s="72"/>
      <c r="K27" s="297"/>
      <c r="L27" s="295"/>
      <c r="M27" s="295"/>
      <c r="N27" s="295"/>
      <c r="O27" s="295"/>
      <c r="P27" s="298"/>
    </row>
    <row r="28" ht="29" customHeight="1" spans="1:16">
      <c r="A28" s="85" t="s">
        <v>179</v>
      </c>
      <c r="B28" s="86">
        <v>27</v>
      </c>
      <c r="C28" s="86">
        <v>27.5</v>
      </c>
      <c r="D28" s="87">
        <v>28</v>
      </c>
      <c r="E28" s="86">
        <v>28.5</v>
      </c>
      <c r="F28" s="86">
        <v>29</v>
      </c>
      <c r="G28" s="86">
        <v>29.5</v>
      </c>
      <c r="H28" s="72"/>
      <c r="I28" s="72"/>
      <c r="J28" s="72"/>
      <c r="K28" s="292" t="s">
        <v>154</v>
      </c>
      <c r="L28" s="295" t="s">
        <v>156</v>
      </c>
      <c r="M28" s="295"/>
      <c r="N28" s="295"/>
      <c r="O28" s="295"/>
      <c r="P28" s="298"/>
    </row>
    <row r="29" ht="29" customHeight="1" spans="1:16">
      <c r="A29" s="85" t="s">
        <v>180</v>
      </c>
      <c r="B29" s="86"/>
      <c r="C29" s="86"/>
      <c r="D29" s="87">
        <v>36</v>
      </c>
      <c r="E29" s="86"/>
      <c r="F29" s="86"/>
      <c r="G29" s="86"/>
      <c r="H29" s="72"/>
      <c r="I29" s="72"/>
      <c r="J29" s="72"/>
      <c r="K29" s="297" t="s">
        <v>156</v>
      </c>
      <c r="L29" s="295" t="s">
        <v>156</v>
      </c>
      <c r="M29" s="295"/>
      <c r="N29" s="295"/>
      <c r="O29" s="295"/>
      <c r="P29" s="298"/>
    </row>
    <row r="30" ht="29" customHeight="1" spans="1:16">
      <c r="A30" s="89" t="s">
        <v>181</v>
      </c>
      <c r="B30" s="86">
        <v>36</v>
      </c>
      <c r="C30" s="86">
        <v>37</v>
      </c>
      <c r="D30" s="87">
        <v>38</v>
      </c>
      <c r="E30" s="86">
        <v>39</v>
      </c>
      <c r="F30" s="86">
        <v>40</v>
      </c>
      <c r="G30" s="86">
        <v>41</v>
      </c>
      <c r="H30" s="72"/>
      <c r="I30" s="72"/>
      <c r="J30" s="72"/>
      <c r="K30" s="297" t="s">
        <v>156</v>
      </c>
      <c r="L30" s="295" t="s">
        <v>156</v>
      </c>
      <c r="M30" s="295"/>
      <c r="N30" s="295"/>
      <c r="O30" s="295"/>
      <c r="P30" s="298"/>
    </row>
    <row r="31" ht="29" customHeight="1" spans="1:16">
      <c r="A31" s="284"/>
      <c r="B31" s="285"/>
      <c r="C31" s="286"/>
      <c r="D31" s="286"/>
      <c r="E31" s="287"/>
      <c r="F31" s="287"/>
      <c r="G31" s="288"/>
      <c r="H31" s="82"/>
      <c r="I31" s="300"/>
      <c r="J31" s="300"/>
      <c r="K31" s="301"/>
      <c r="L31" s="302"/>
      <c r="M31" s="303"/>
      <c r="N31" s="302"/>
      <c r="O31" s="302"/>
      <c r="P31" s="304"/>
    </row>
    <row r="32" ht="16.35" spans="1:16">
      <c r="A32" s="102" t="s">
        <v>123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ht="15.6" spans="1:16">
      <c r="A33" s="63" t="s">
        <v>182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ht="15.6" spans="1:16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102" t="s">
        <v>183</v>
      </c>
      <c r="L34" s="103"/>
      <c r="M34" s="102" t="s">
        <v>184</v>
      </c>
      <c r="N34" s="102"/>
      <c r="O34" s="102" t="s">
        <v>185</v>
      </c>
      <c r="P34" s="63" t="s">
        <v>141</v>
      </c>
    </row>
  </sheetData>
  <mergeCells count="8">
    <mergeCell ref="A1:P1"/>
    <mergeCell ref="B2:C2"/>
    <mergeCell ref="E2:G2"/>
    <mergeCell ref="L2:P2"/>
    <mergeCell ref="B3:G3"/>
    <mergeCell ref="K3:P3"/>
    <mergeCell ref="A3:A5"/>
    <mergeCell ref="H2:H31"/>
  </mergeCells>
  <pageMargins left="0.161111111111111" right="0.161111111111111" top="0.2125" bottom="0.2125" header="0.5" footer="0.5"/>
  <pageSetup paperSize="9" scale="65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80" customWidth="1"/>
    <col min="2" max="16384" width="10" style="180"/>
  </cols>
  <sheetData>
    <row r="1" ht="22.5" customHeight="1" spans="1:11">
      <c r="A1" s="181" t="s">
        <v>186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ht="17.25" customHeight="1" spans="1:11">
      <c r="A2" s="182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185" t="s">
        <v>57</v>
      </c>
      <c r="I2" s="259" t="s">
        <v>58</v>
      </c>
      <c r="J2" s="259"/>
      <c r="K2" s="260"/>
    </row>
    <row r="3" customHeight="1" spans="1:11">
      <c r="A3" s="186" t="s">
        <v>59</v>
      </c>
      <c r="B3" s="187"/>
      <c r="C3" s="188"/>
      <c r="D3" s="189" t="s">
        <v>60</v>
      </c>
      <c r="E3" s="190"/>
      <c r="F3" s="190"/>
      <c r="G3" s="191"/>
      <c r="H3" s="189" t="s">
        <v>61</v>
      </c>
      <c r="I3" s="190"/>
      <c r="J3" s="190"/>
      <c r="K3" s="191"/>
    </row>
    <row r="4" customHeight="1" spans="1:11">
      <c r="A4" s="192" t="s">
        <v>62</v>
      </c>
      <c r="B4" s="193" t="s">
        <v>63</v>
      </c>
      <c r="C4" s="194"/>
      <c r="D4" s="192" t="s">
        <v>64</v>
      </c>
      <c r="E4" s="195"/>
      <c r="F4" s="196">
        <v>44814</v>
      </c>
      <c r="G4" s="197"/>
      <c r="H4" s="192" t="s">
        <v>187</v>
      </c>
      <c r="I4" s="195"/>
      <c r="J4" s="219" t="s">
        <v>66</v>
      </c>
      <c r="K4" s="261" t="s">
        <v>67</v>
      </c>
    </row>
    <row r="5" customHeight="1" spans="1:11">
      <c r="A5" s="198" t="s">
        <v>68</v>
      </c>
      <c r="B5" s="199" t="s">
        <v>188</v>
      </c>
      <c r="C5" s="200"/>
      <c r="D5" s="192" t="s">
        <v>189</v>
      </c>
      <c r="E5" s="195"/>
      <c r="F5" s="193">
        <v>1725</v>
      </c>
      <c r="G5" s="194"/>
      <c r="H5" s="192" t="s">
        <v>190</v>
      </c>
      <c r="I5" s="195"/>
      <c r="J5" s="219" t="s">
        <v>66</v>
      </c>
      <c r="K5" s="261" t="s">
        <v>67</v>
      </c>
    </row>
    <row r="6" customHeight="1" spans="1:11">
      <c r="A6" s="192" t="s">
        <v>72</v>
      </c>
      <c r="B6" s="201">
        <v>3</v>
      </c>
      <c r="C6" s="202">
        <v>6</v>
      </c>
      <c r="D6" s="192" t="s">
        <v>191</v>
      </c>
      <c r="E6" s="195"/>
      <c r="F6" s="193"/>
      <c r="G6" s="194"/>
      <c r="H6" s="203" t="s">
        <v>192</v>
      </c>
      <c r="I6" s="236"/>
      <c r="J6" s="236"/>
      <c r="K6" s="262"/>
    </row>
    <row r="7" customHeight="1" spans="1:11">
      <c r="A7" s="192" t="s">
        <v>75</v>
      </c>
      <c r="B7" s="193">
        <v>1700</v>
      </c>
      <c r="C7" s="194"/>
      <c r="D7" s="192" t="s">
        <v>193</v>
      </c>
      <c r="E7" s="195"/>
      <c r="F7" s="193"/>
      <c r="G7" s="194"/>
      <c r="H7" s="204"/>
      <c r="I7" s="219"/>
      <c r="J7" s="219"/>
      <c r="K7" s="261"/>
    </row>
    <row r="8" ht="34" customHeight="1" spans="1:11">
      <c r="A8" s="205" t="s">
        <v>78</v>
      </c>
      <c r="B8" s="206"/>
      <c r="C8" s="207"/>
      <c r="D8" s="208" t="s">
        <v>79</v>
      </c>
      <c r="E8" s="209"/>
      <c r="F8" s="210">
        <v>44812</v>
      </c>
      <c r="G8" s="211"/>
      <c r="H8" s="208"/>
      <c r="I8" s="209"/>
      <c r="J8" s="209"/>
      <c r="K8" s="263"/>
    </row>
    <row r="9" customHeight="1" spans="1:11">
      <c r="A9" s="212" t="s">
        <v>194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</row>
    <row r="10" customHeight="1" spans="1:11">
      <c r="A10" s="213" t="s">
        <v>83</v>
      </c>
      <c r="B10" s="214" t="s">
        <v>84</v>
      </c>
      <c r="C10" s="215" t="s">
        <v>85</v>
      </c>
      <c r="D10" s="216"/>
      <c r="E10" s="217" t="s">
        <v>88</v>
      </c>
      <c r="F10" s="214" t="s">
        <v>84</v>
      </c>
      <c r="G10" s="215" t="s">
        <v>85</v>
      </c>
      <c r="H10" s="214"/>
      <c r="I10" s="217" t="s">
        <v>86</v>
      </c>
      <c r="J10" s="214" t="s">
        <v>84</v>
      </c>
      <c r="K10" s="264" t="s">
        <v>85</v>
      </c>
    </row>
    <row r="11" customHeight="1" spans="1:11">
      <c r="A11" s="198" t="s">
        <v>89</v>
      </c>
      <c r="B11" s="218" t="s">
        <v>84</v>
      </c>
      <c r="C11" s="219" t="s">
        <v>85</v>
      </c>
      <c r="D11" s="220"/>
      <c r="E11" s="221" t="s">
        <v>91</v>
      </c>
      <c r="F11" s="218" t="s">
        <v>84</v>
      </c>
      <c r="G11" s="219" t="s">
        <v>85</v>
      </c>
      <c r="H11" s="218"/>
      <c r="I11" s="221" t="s">
        <v>96</v>
      </c>
      <c r="J11" s="218" t="s">
        <v>84</v>
      </c>
      <c r="K11" s="261" t="s">
        <v>85</v>
      </c>
    </row>
    <row r="12" customHeight="1" spans="1:11">
      <c r="A12" s="208" t="s">
        <v>123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63"/>
    </row>
    <row r="13" customHeight="1" spans="1:11">
      <c r="A13" s="222" t="s">
        <v>195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</row>
    <row r="14" customHeight="1" spans="1:11">
      <c r="A14" s="223"/>
      <c r="B14" s="224"/>
      <c r="C14" s="224"/>
      <c r="D14" s="224"/>
      <c r="E14" s="224"/>
      <c r="F14" s="224"/>
      <c r="G14" s="224"/>
      <c r="H14" s="224"/>
      <c r="I14" s="265"/>
      <c r="J14" s="265"/>
      <c r="K14" s="266"/>
    </row>
    <row r="15" customHeight="1" spans="1:11">
      <c r="A15" s="225"/>
      <c r="B15" s="226"/>
      <c r="C15" s="226"/>
      <c r="D15" s="227"/>
      <c r="E15" s="228"/>
      <c r="F15" s="226"/>
      <c r="G15" s="226"/>
      <c r="H15" s="227"/>
      <c r="I15" s="267"/>
      <c r="J15" s="268"/>
      <c r="K15" s="269"/>
    </row>
    <row r="16" customHeight="1" spans="1:11">
      <c r="A16" s="229"/>
      <c r="B16" s="230"/>
      <c r="C16" s="230"/>
      <c r="D16" s="230"/>
      <c r="E16" s="230"/>
      <c r="F16" s="230"/>
      <c r="G16" s="230"/>
      <c r="H16" s="230"/>
      <c r="I16" s="230"/>
      <c r="J16" s="230"/>
      <c r="K16" s="270"/>
    </row>
    <row r="17" customHeight="1" spans="1:11">
      <c r="A17" s="222" t="s">
        <v>196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</row>
    <row r="18" customHeight="1" spans="1:11">
      <c r="A18" s="223"/>
      <c r="B18" s="224"/>
      <c r="C18" s="224"/>
      <c r="D18" s="224"/>
      <c r="E18" s="224"/>
      <c r="F18" s="224"/>
      <c r="G18" s="224"/>
      <c r="H18" s="224"/>
      <c r="I18" s="265"/>
      <c r="J18" s="265"/>
      <c r="K18" s="266"/>
    </row>
    <row r="19" customHeight="1" spans="1:11">
      <c r="A19" s="225"/>
      <c r="B19" s="226"/>
      <c r="C19" s="226"/>
      <c r="D19" s="227"/>
      <c r="E19" s="228"/>
      <c r="F19" s="226"/>
      <c r="G19" s="226"/>
      <c r="H19" s="227"/>
      <c r="I19" s="267"/>
      <c r="J19" s="268"/>
      <c r="K19" s="269"/>
    </row>
    <row r="20" customHeight="1" spans="1:11">
      <c r="A20" s="229"/>
      <c r="B20" s="230"/>
      <c r="C20" s="230"/>
      <c r="D20" s="230"/>
      <c r="E20" s="230"/>
      <c r="F20" s="230"/>
      <c r="G20" s="230"/>
      <c r="H20" s="230"/>
      <c r="I20" s="230"/>
      <c r="J20" s="230"/>
      <c r="K20" s="270"/>
    </row>
    <row r="21" customHeight="1" spans="1:11">
      <c r="A21" s="231" t="s">
        <v>120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</row>
    <row r="22" customHeight="1" spans="1:11">
      <c r="A22" s="108" t="s">
        <v>121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71"/>
    </row>
    <row r="23" customHeight="1" spans="1:11">
      <c r="A23" s="119" t="s">
        <v>122</v>
      </c>
      <c r="B23" s="121"/>
      <c r="C23" s="219" t="s">
        <v>66</v>
      </c>
      <c r="D23" s="219" t="s">
        <v>67</v>
      </c>
      <c r="E23" s="118"/>
      <c r="F23" s="118"/>
      <c r="G23" s="118"/>
      <c r="H23" s="118"/>
      <c r="I23" s="118"/>
      <c r="J23" s="118"/>
      <c r="K23" s="165"/>
    </row>
    <row r="24" customHeight="1" spans="1:11">
      <c r="A24" s="232" t="s">
        <v>197</v>
      </c>
      <c r="B24" s="233"/>
      <c r="C24" s="233"/>
      <c r="D24" s="233"/>
      <c r="E24" s="233"/>
      <c r="F24" s="233"/>
      <c r="G24" s="233"/>
      <c r="H24" s="233"/>
      <c r="I24" s="233"/>
      <c r="J24" s="233"/>
      <c r="K24" s="271"/>
    </row>
    <row r="25" customHeight="1" spans="1:11">
      <c r="A25" s="234"/>
      <c r="B25" s="235"/>
      <c r="C25" s="235"/>
      <c r="D25" s="235"/>
      <c r="E25" s="235"/>
      <c r="F25" s="235"/>
      <c r="G25" s="235"/>
      <c r="H25" s="235"/>
      <c r="I25" s="235"/>
      <c r="J25" s="235"/>
      <c r="K25" s="272"/>
    </row>
    <row r="26" customHeight="1" spans="1:11">
      <c r="A26" s="212" t="s">
        <v>130</v>
      </c>
      <c r="B26" s="212"/>
      <c r="C26" s="212"/>
      <c r="D26" s="212"/>
      <c r="E26" s="212"/>
      <c r="F26" s="212"/>
      <c r="G26" s="212"/>
      <c r="H26" s="212"/>
      <c r="I26" s="212"/>
      <c r="J26" s="212"/>
      <c r="K26" s="212"/>
    </row>
    <row r="27" customHeight="1" spans="1:11">
      <c r="A27" s="186" t="s">
        <v>131</v>
      </c>
      <c r="B27" s="215" t="s">
        <v>94</v>
      </c>
      <c r="C27" s="215" t="s">
        <v>95</v>
      </c>
      <c r="D27" s="215" t="s">
        <v>87</v>
      </c>
      <c r="E27" s="187" t="s">
        <v>132</v>
      </c>
      <c r="F27" s="215" t="s">
        <v>94</v>
      </c>
      <c r="G27" s="215" t="s">
        <v>95</v>
      </c>
      <c r="H27" s="215" t="s">
        <v>87</v>
      </c>
      <c r="I27" s="187" t="s">
        <v>133</v>
      </c>
      <c r="J27" s="215" t="s">
        <v>94</v>
      </c>
      <c r="K27" s="264" t="s">
        <v>95</v>
      </c>
    </row>
    <row r="28" customHeight="1" spans="1:11">
      <c r="A28" s="203" t="s">
        <v>86</v>
      </c>
      <c r="B28" s="219" t="s">
        <v>94</v>
      </c>
      <c r="C28" s="219" t="s">
        <v>95</v>
      </c>
      <c r="D28" s="219" t="s">
        <v>87</v>
      </c>
      <c r="E28" s="236" t="s">
        <v>93</v>
      </c>
      <c r="F28" s="219" t="s">
        <v>94</v>
      </c>
      <c r="G28" s="219" t="s">
        <v>95</v>
      </c>
      <c r="H28" s="219" t="s">
        <v>87</v>
      </c>
      <c r="I28" s="236" t="s">
        <v>104</v>
      </c>
      <c r="J28" s="219" t="s">
        <v>94</v>
      </c>
      <c r="K28" s="261" t="s">
        <v>95</v>
      </c>
    </row>
    <row r="29" customHeight="1" spans="1:11">
      <c r="A29" s="192" t="s">
        <v>97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73"/>
    </row>
    <row r="30" customHeight="1" spans="1:11">
      <c r="A30" s="238"/>
      <c r="B30" s="239"/>
      <c r="C30" s="239"/>
      <c r="D30" s="239"/>
      <c r="E30" s="239"/>
      <c r="F30" s="239"/>
      <c r="G30" s="239"/>
      <c r="H30" s="239"/>
      <c r="I30" s="239"/>
      <c r="J30" s="239"/>
      <c r="K30" s="274"/>
    </row>
    <row r="31" customHeight="1" spans="1:11">
      <c r="A31" s="240" t="s">
        <v>198</v>
      </c>
      <c r="B31" s="240"/>
      <c r="C31" s="240"/>
      <c r="D31" s="240"/>
      <c r="E31" s="240"/>
      <c r="F31" s="240"/>
      <c r="G31" s="240"/>
      <c r="H31" s="240"/>
      <c r="I31" s="240"/>
      <c r="J31" s="240"/>
      <c r="K31" s="240"/>
    </row>
    <row r="32" ht="17.25" customHeight="1" spans="1:11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75"/>
    </row>
    <row r="33" ht="17.25" customHeight="1" spans="1:11">
      <c r="A33" s="243"/>
      <c r="B33" s="244"/>
      <c r="C33" s="244"/>
      <c r="D33" s="244"/>
      <c r="E33" s="244"/>
      <c r="F33" s="244"/>
      <c r="G33" s="244"/>
      <c r="H33" s="244"/>
      <c r="I33" s="244"/>
      <c r="J33" s="244"/>
      <c r="K33" s="276"/>
    </row>
    <row r="34" ht="17.25" customHeight="1" spans="1:11">
      <c r="A34" s="243"/>
      <c r="B34" s="244"/>
      <c r="C34" s="244"/>
      <c r="D34" s="244"/>
      <c r="E34" s="244"/>
      <c r="F34" s="244"/>
      <c r="G34" s="244"/>
      <c r="H34" s="244"/>
      <c r="I34" s="244"/>
      <c r="J34" s="244"/>
      <c r="K34" s="276"/>
    </row>
    <row r="35" ht="17.25" customHeight="1" spans="1:11">
      <c r="A35" s="243"/>
      <c r="B35" s="244"/>
      <c r="C35" s="244"/>
      <c r="D35" s="244"/>
      <c r="E35" s="244"/>
      <c r="F35" s="244"/>
      <c r="G35" s="244"/>
      <c r="H35" s="244"/>
      <c r="I35" s="244"/>
      <c r="J35" s="244"/>
      <c r="K35" s="276"/>
    </row>
    <row r="36" ht="17.25" customHeight="1" spans="1:11">
      <c r="A36" s="243"/>
      <c r="B36" s="244"/>
      <c r="C36" s="244"/>
      <c r="D36" s="244"/>
      <c r="E36" s="244"/>
      <c r="F36" s="244"/>
      <c r="G36" s="244"/>
      <c r="H36" s="244"/>
      <c r="I36" s="244"/>
      <c r="J36" s="244"/>
      <c r="K36" s="276"/>
    </row>
    <row r="37" ht="17.25" customHeight="1" spans="1:11">
      <c r="A37" s="243"/>
      <c r="B37" s="244"/>
      <c r="C37" s="244"/>
      <c r="D37" s="244"/>
      <c r="E37" s="244"/>
      <c r="F37" s="244"/>
      <c r="G37" s="244"/>
      <c r="H37" s="244"/>
      <c r="I37" s="244"/>
      <c r="J37" s="244"/>
      <c r="K37" s="276"/>
    </row>
    <row r="38" ht="17.25" customHeight="1" spans="1:11">
      <c r="A38" s="243"/>
      <c r="B38" s="244"/>
      <c r="C38" s="244"/>
      <c r="D38" s="244"/>
      <c r="E38" s="244"/>
      <c r="F38" s="244"/>
      <c r="G38" s="244"/>
      <c r="H38" s="244"/>
      <c r="I38" s="244"/>
      <c r="J38" s="244"/>
      <c r="K38" s="276"/>
    </row>
    <row r="39" ht="17.25" customHeight="1" spans="1:11">
      <c r="A39" s="243"/>
      <c r="B39" s="244"/>
      <c r="C39" s="244"/>
      <c r="D39" s="244"/>
      <c r="E39" s="244"/>
      <c r="F39" s="244"/>
      <c r="G39" s="244"/>
      <c r="H39" s="244"/>
      <c r="I39" s="244"/>
      <c r="J39" s="244"/>
      <c r="K39" s="276"/>
    </row>
    <row r="40" ht="17.25" customHeight="1" spans="1:11">
      <c r="A40" s="243"/>
      <c r="B40" s="244"/>
      <c r="C40" s="244"/>
      <c r="D40" s="244"/>
      <c r="E40" s="244"/>
      <c r="F40" s="244"/>
      <c r="G40" s="244"/>
      <c r="H40" s="244"/>
      <c r="I40" s="244"/>
      <c r="J40" s="244"/>
      <c r="K40" s="276"/>
    </row>
    <row r="41" ht="17.25" customHeight="1" spans="1:11">
      <c r="A41" s="243"/>
      <c r="B41" s="244"/>
      <c r="C41" s="244"/>
      <c r="D41" s="244"/>
      <c r="E41" s="244"/>
      <c r="F41" s="244"/>
      <c r="G41" s="244"/>
      <c r="H41" s="244"/>
      <c r="I41" s="244"/>
      <c r="J41" s="244"/>
      <c r="K41" s="276"/>
    </row>
    <row r="42" ht="17.25" customHeight="1" spans="1:11">
      <c r="A42" s="243"/>
      <c r="B42" s="244"/>
      <c r="C42" s="244"/>
      <c r="D42" s="244"/>
      <c r="E42" s="244"/>
      <c r="F42" s="244"/>
      <c r="G42" s="244"/>
      <c r="H42" s="244"/>
      <c r="I42" s="244"/>
      <c r="J42" s="244"/>
      <c r="K42" s="276"/>
    </row>
    <row r="43" ht="17.25" customHeight="1" spans="1:11">
      <c r="A43" s="238" t="s">
        <v>129</v>
      </c>
      <c r="B43" s="239"/>
      <c r="C43" s="239"/>
      <c r="D43" s="239"/>
      <c r="E43" s="239"/>
      <c r="F43" s="239"/>
      <c r="G43" s="239"/>
      <c r="H43" s="239"/>
      <c r="I43" s="239"/>
      <c r="J43" s="239"/>
      <c r="K43" s="274"/>
    </row>
    <row r="44" customHeight="1" spans="1:11">
      <c r="A44" s="240" t="s">
        <v>199</v>
      </c>
      <c r="B44" s="240"/>
      <c r="C44" s="240"/>
      <c r="D44" s="240"/>
      <c r="E44" s="240"/>
      <c r="F44" s="240"/>
      <c r="G44" s="240"/>
      <c r="H44" s="240"/>
      <c r="I44" s="240"/>
      <c r="J44" s="240"/>
      <c r="K44" s="240"/>
    </row>
    <row r="45" ht="18" customHeight="1" spans="1:11">
      <c r="A45" s="245" t="s">
        <v>123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77"/>
    </row>
    <row r="46" ht="18" customHeight="1" spans="1:11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K46" s="277"/>
    </row>
    <row r="47" ht="18" customHeight="1" spans="1:11">
      <c r="A47" s="234"/>
      <c r="B47" s="235"/>
      <c r="C47" s="235"/>
      <c r="D47" s="235"/>
      <c r="E47" s="235"/>
      <c r="F47" s="235"/>
      <c r="G47" s="235"/>
      <c r="H47" s="235"/>
      <c r="I47" s="235"/>
      <c r="J47" s="235"/>
      <c r="K47" s="272"/>
    </row>
    <row r="48" ht="21" customHeight="1" spans="1:11">
      <c r="A48" s="247" t="s">
        <v>135</v>
      </c>
      <c r="B48" s="248" t="s">
        <v>136</v>
      </c>
      <c r="C48" s="248"/>
      <c r="D48" s="249" t="s">
        <v>137</v>
      </c>
      <c r="E48" s="250" t="s">
        <v>200</v>
      </c>
      <c r="F48" s="249" t="s">
        <v>139</v>
      </c>
      <c r="G48" s="251">
        <v>44699</v>
      </c>
      <c r="H48" s="252" t="s">
        <v>140</v>
      </c>
      <c r="I48" s="252"/>
      <c r="J48" s="248" t="s">
        <v>141</v>
      </c>
      <c r="K48" s="278"/>
    </row>
    <row r="49" customHeight="1" spans="1:11">
      <c r="A49" s="253" t="s">
        <v>142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79"/>
    </row>
    <row r="50" customHeight="1" spans="1:11">
      <c r="A50" s="255"/>
      <c r="B50" s="256"/>
      <c r="C50" s="256"/>
      <c r="D50" s="256"/>
      <c r="E50" s="256"/>
      <c r="F50" s="256"/>
      <c r="G50" s="256"/>
      <c r="H50" s="256"/>
      <c r="I50" s="256"/>
      <c r="J50" s="256"/>
      <c r="K50" s="280"/>
    </row>
    <row r="51" customHeight="1" spans="1:11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81"/>
    </row>
    <row r="52" ht="21" customHeight="1" spans="1:11">
      <c r="A52" s="247" t="s">
        <v>135</v>
      </c>
      <c r="B52" s="248" t="s">
        <v>136</v>
      </c>
      <c r="C52" s="248"/>
      <c r="D52" s="249" t="s">
        <v>137</v>
      </c>
      <c r="E52" s="249"/>
      <c r="F52" s="249" t="s">
        <v>139</v>
      </c>
      <c r="G52" s="249"/>
      <c r="H52" s="252" t="s">
        <v>140</v>
      </c>
      <c r="I52" s="252"/>
      <c r="J52" s="282"/>
      <c r="K52" s="283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view="pageBreakPreview" zoomScale="80" zoomScaleNormal="90" topLeftCell="A5" workbookViewId="0">
      <selection activeCell="A3" sqref="$A1:$XFD1048576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3" customWidth="1"/>
    <col min="10" max="10" width="17" style="63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ht="25" customHeight="1" spans="1:14">
      <c r="A1" s="64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ht="25" customHeight="1" spans="1:14">
      <c r="A2" s="66" t="s">
        <v>62</v>
      </c>
      <c r="B2" s="67" t="s">
        <v>145</v>
      </c>
      <c r="C2" s="67"/>
      <c r="D2" s="68" t="s">
        <v>68</v>
      </c>
      <c r="E2" s="67" t="s">
        <v>69</v>
      </c>
      <c r="F2" s="67"/>
      <c r="G2" s="67"/>
      <c r="H2" s="69"/>
      <c r="I2" s="90" t="s">
        <v>57</v>
      </c>
      <c r="J2" s="67" t="s">
        <v>58</v>
      </c>
      <c r="K2" s="67"/>
      <c r="L2" s="67"/>
      <c r="M2" s="67"/>
      <c r="N2" s="91"/>
    </row>
    <row r="3" ht="25" customHeight="1" spans="1:14">
      <c r="A3" s="70" t="s">
        <v>146</v>
      </c>
      <c r="B3" s="71" t="s">
        <v>147</v>
      </c>
      <c r="C3" s="71"/>
      <c r="D3" s="71"/>
      <c r="E3" s="71"/>
      <c r="F3" s="71"/>
      <c r="G3" s="71"/>
      <c r="H3" s="72"/>
      <c r="I3" s="92" t="s">
        <v>148</v>
      </c>
      <c r="J3" s="92"/>
      <c r="K3" s="92"/>
      <c r="L3" s="92"/>
      <c r="M3" s="92"/>
      <c r="N3" s="93"/>
    </row>
    <row r="4" ht="25" customHeight="1" spans="1:14">
      <c r="A4" s="70"/>
      <c r="B4" s="73" t="s">
        <v>109</v>
      </c>
      <c r="C4" s="73" t="s">
        <v>110</v>
      </c>
      <c r="D4" s="74" t="s">
        <v>111</v>
      </c>
      <c r="E4" s="73" t="s">
        <v>112</v>
      </c>
      <c r="F4" s="73" t="s">
        <v>113</v>
      </c>
      <c r="G4" s="73" t="s">
        <v>114</v>
      </c>
      <c r="H4" s="72"/>
      <c r="I4" s="73" t="s">
        <v>109</v>
      </c>
      <c r="J4" s="73" t="s">
        <v>110</v>
      </c>
      <c r="K4" s="74" t="s">
        <v>111</v>
      </c>
      <c r="L4" s="73" t="s">
        <v>112</v>
      </c>
      <c r="M4" s="73" t="s">
        <v>113</v>
      </c>
      <c r="N4" s="73" t="s">
        <v>114</v>
      </c>
    </row>
    <row r="5" ht="22" customHeight="1" spans="1:14">
      <c r="A5" s="70"/>
      <c r="B5" s="75"/>
      <c r="C5" s="75"/>
      <c r="D5" s="76"/>
      <c r="E5" s="75"/>
      <c r="F5" s="75"/>
      <c r="G5" s="75"/>
      <c r="H5" s="72"/>
      <c r="I5" s="94"/>
      <c r="J5" s="94"/>
      <c r="K5" s="94"/>
      <c r="L5" s="94"/>
      <c r="M5" s="94"/>
      <c r="N5" s="94"/>
    </row>
    <row r="6" ht="25" customHeight="1" spans="1:14">
      <c r="A6" s="77" t="s">
        <v>151</v>
      </c>
      <c r="B6" s="78">
        <f>C6-2.1</f>
        <v>102.8</v>
      </c>
      <c r="C6" s="78">
        <f>D6-2.1</f>
        <v>104.9</v>
      </c>
      <c r="D6" s="79">
        <v>107</v>
      </c>
      <c r="E6" s="78">
        <f t="shared" ref="E6:G6" si="0">D6+2.1</f>
        <v>109.1</v>
      </c>
      <c r="F6" s="78">
        <f t="shared" si="0"/>
        <v>111.2</v>
      </c>
      <c r="G6" s="78">
        <f t="shared" si="0"/>
        <v>113.3</v>
      </c>
      <c r="H6" s="72"/>
      <c r="I6" s="95"/>
      <c r="J6" s="95"/>
      <c r="K6" s="95"/>
      <c r="L6" s="95"/>
      <c r="M6" s="95"/>
      <c r="N6" s="95"/>
    </row>
    <row r="7" ht="25" customHeight="1" spans="1:14">
      <c r="A7" s="77" t="s">
        <v>153</v>
      </c>
      <c r="B7" s="78">
        <f>C7-1.5</f>
        <v>74</v>
      </c>
      <c r="C7" s="78">
        <f>D7-1.5</f>
        <v>75.5</v>
      </c>
      <c r="D7" s="79">
        <v>77</v>
      </c>
      <c r="E7" s="78">
        <f t="shared" ref="E7:G7" si="1">D7+1.5</f>
        <v>78.5</v>
      </c>
      <c r="F7" s="78">
        <f t="shared" si="1"/>
        <v>80</v>
      </c>
      <c r="G7" s="78">
        <f t="shared" si="1"/>
        <v>81.5</v>
      </c>
      <c r="H7" s="72"/>
      <c r="I7" s="95"/>
      <c r="J7" s="95"/>
      <c r="K7" s="95"/>
      <c r="L7" s="95"/>
      <c r="M7" s="95"/>
      <c r="N7" s="95"/>
    </row>
    <row r="8" ht="25" customHeight="1" spans="1:14">
      <c r="A8" s="77" t="s">
        <v>155</v>
      </c>
      <c r="B8" s="78">
        <f>C8-4</f>
        <v>82</v>
      </c>
      <c r="C8" s="78">
        <f>D8-4</f>
        <v>86</v>
      </c>
      <c r="D8" s="79">
        <v>90</v>
      </c>
      <c r="E8" s="78">
        <f>D8+4</f>
        <v>94</v>
      </c>
      <c r="F8" s="78">
        <f>E8+5</f>
        <v>99</v>
      </c>
      <c r="G8" s="78">
        <f>F8+6</f>
        <v>105</v>
      </c>
      <c r="H8" s="72"/>
      <c r="I8" s="95"/>
      <c r="J8" s="95"/>
      <c r="K8" s="95"/>
      <c r="L8" s="95"/>
      <c r="M8" s="95"/>
      <c r="N8" s="95"/>
    </row>
    <row r="9" ht="25" customHeight="1" spans="1:14">
      <c r="A9" s="77" t="s">
        <v>157</v>
      </c>
      <c r="B9" s="78"/>
      <c r="C9" s="78"/>
      <c r="D9" s="79"/>
      <c r="E9" s="78"/>
      <c r="F9" s="78"/>
      <c r="G9" s="78"/>
      <c r="H9" s="72"/>
      <c r="I9" s="95"/>
      <c r="J9" s="95"/>
      <c r="K9" s="95"/>
      <c r="L9" s="95"/>
      <c r="M9" s="95"/>
      <c r="N9" s="95"/>
    </row>
    <row r="10" ht="25" customHeight="1" spans="1:14">
      <c r="A10" s="77" t="s">
        <v>158</v>
      </c>
      <c r="B10" s="80">
        <f>C10-4</f>
        <v>106</v>
      </c>
      <c r="C10" s="80">
        <f>D10-4</f>
        <v>110</v>
      </c>
      <c r="D10" s="81">
        <v>114</v>
      </c>
      <c r="E10" s="80">
        <f t="shared" ref="E10:G10" si="2">D10+4</f>
        <v>118</v>
      </c>
      <c r="F10" s="80">
        <f t="shared" si="2"/>
        <v>122</v>
      </c>
      <c r="G10" s="80">
        <f t="shared" si="2"/>
        <v>126</v>
      </c>
      <c r="H10" s="72"/>
      <c r="I10" s="95"/>
      <c r="J10" s="95"/>
      <c r="K10" s="95"/>
      <c r="L10" s="95"/>
      <c r="M10" s="95"/>
      <c r="N10" s="95"/>
    </row>
    <row r="11" ht="25" customHeight="1" spans="1:14">
      <c r="A11" s="77" t="s">
        <v>159</v>
      </c>
      <c r="B11" s="78">
        <f>C11-2.3/2</f>
        <v>33.1</v>
      </c>
      <c r="C11" s="78">
        <f>D11-2.3/2</f>
        <v>34.25</v>
      </c>
      <c r="D11" s="79">
        <v>35.4</v>
      </c>
      <c r="E11" s="78">
        <f t="shared" ref="E11:G11" si="3">D11+2.6/2</f>
        <v>36.7</v>
      </c>
      <c r="F11" s="78">
        <f t="shared" si="3"/>
        <v>38</v>
      </c>
      <c r="G11" s="78">
        <f t="shared" si="3"/>
        <v>39.3</v>
      </c>
      <c r="H11" s="72"/>
      <c r="I11" s="95"/>
      <c r="J11" s="95"/>
      <c r="K11" s="95"/>
      <c r="L11" s="95"/>
      <c r="M11" s="95"/>
      <c r="N11" s="95"/>
    </row>
    <row r="12" ht="25" customHeight="1" spans="1:14">
      <c r="A12" s="77" t="s">
        <v>162</v>
      </c>
      <c r="B12" s="78">
        <f>C12-0.7</f>
        <v>25.6</v>
      </c>
      <c r="C12" s="78">
        <f>D12-0.7</f>
        <v>26.3</v>
      </c>
      <c r="D12" s="79">
        <v>27</v>
      </c>
      <c r="E12" s="78">
        <f>D12+0.7</f>
        <v>27.7</v>
      </c>
      <c r="F12" s="78">
        <f>E12+0.7</f>
        <v>28.4</v>
      </c>
      <c r="G12" s="78">
        <f>F12+0.9</f>
        <v>29.3</v>
      </c>
      <c r="H12" s="72"/>
      <c r="I12" s="95"/>
      <c r="J12" s="95"/>
      <c r="K12" s="95"/>
      <c r="L12" s="95"/>
      <c r="M12" s="95"/>
      <c r="N12" s="95"/>
    </row>
    <row r="13" ht="25" customHeight="1" spans="1:14">
      <c r="A13" s="77" t="s">
        <v>163</v>
      </c>
      <c r="B13" s="78">
        <f>C13-0</f>
        <v>28.5</v>
      </c>
      <c r="C13" s="78">
        <f>D13-0</f>
        <v>28.5</v>
      </c>
      <c r="D13" s="79">
        <v>28.5</v>
      </c>
      <c r="E13" s="78">
        <f>D13+0.5</f>
        <v>29</v>
      </c>
      <c r="F13" s="78">
        <f>E13+0.5</f>
        <v>29.5</v>
      </c>
      <c r="G13" s="78">
        <f>F13+0.7</f>
        <v>30.2</v>
      </c>
      <c r="H13" s="72"/>
      <c r="I13" s="95"/>
      <c r="J13" s="95"/>
      <c r="K13" s="95"/>
      <c r="L13" s="95"/>
      <c r="M13" s="95"/>
      <c r="N13" s="95"/>
    </row>
    <row r="14" ht="25" customHeight="1" spans="1:14">
      <c r="A14" s="77" t="s">
        <v>164</v>
      </c>
      <c r="B14" s="78">
        <f>C14-0.7</f>
        <v>31.2</v>
      </c>
      <c r="C14" s="78">
        <f>D14-0.6</f>
        <v>31.9</v>
      </c>
      <c r="D14" s="79">
        <v>32.5</v>
      </c>
      <c r="E14" s="78">
        <f>D14+0.6</f>
        <v>33.1</v>
      </c>
      <c r="F14" s="78">
        <f>E14+0.7</f>
        <v>33.8</v>
      </c>
      <c r="G14" s="78">
        <f>F14+0.6</f>
        <v>34.4</v>
      </c>
      <c r="H14" s="72"/>
      <c r="I14" s="95"/>
      <c r="J14" s="95"/>
      <c r="K14" s="95"/>
      <c r="L14" s="95"/>
      <c r="M14" s="95"/>
      <c r="N14" s="95"/>
    </row>
    <row r="15" ht="25" customHeight="1" spans="1:14">
      <c r="A15" s="77" t="s">
        <v>165</v>
      </c>
      <c r="B15" s="78">
        <f>C15-0.9</f>
        <v>44.5</v>
      </c>
      <c r="C15" s="78">
        <f>D15-0.9</f>
        <v>45.4</v>
      </c>
      <c r="D15" s="79">
        <v>46.3</v>
      </c>
      <c r="E15" s="78">
        <f t="shared" ref="E15:G15" si="4">D15+1.1</f>
        <v>47.4</v>
      </c>
      <c r="F15" s="78">
        <f t="shared" si="4"/>
        <v>48.5</v>
      </c>
      <c r="G15" s="78">
        <f t="shared" si="4"/>
        <v>49.6</v>
      </c>
      <c r="H15" s="72"/>
      <c r="I15" s="95"/>
      <c r="J15" s="95"/>
      <c r="K15" s="95"/>
      <c r="L15" s="95"/>
      <c r="M15" s="95"/>
      <c r="N15" s="95"/>
    </row>
    <row r="16" ht="25" customHeight="1" spans="1:14">
      <c r="A16" s="77" t="s">
        <v>166</v>
      </c>
      <c r="B16" s="78">
        <f>C16-0.5</f>
        <v>21.5</v>
      </c>
      <c r="C16" s="78">
        <f>D16-0.5</f>
        <v>22</v>
      </c>
      <c r="D16" s="79">
        <v>22.5</v>
      </c>
      <c r="E16" s="78">
        <f>D16+0.5</f>
        <v>23</v>
      </c>
      <c r="F16" s="78">
        <f>D16+1</f>
        <v>23.5</v>
      </c>
      <c r="G16" s="78">
        <f>F16+0.5</f>
        <v>24</v>
      </c>
      <c r="H16" s="72"/>
      <c r="I16" s="95"/>
      <c r="J16" s="95"/>
      <c r="K16" s="95"/>
      <c r="L16" s="95"/>
      <c r="M16" s="95"/>
      <c r="N16" s="95"/>
    </row>
    <row r="17" ht="25" customHeight="1" spans="1:14">
      <c r="A17" s="77" t="s">
        <v>168</v>
      </c>
      <c r="B17" s="78">
        <f t="shared" ref="B17:B23" si="5">D17-0.5</f>
        <v>-0.5</v>
      </c>
      <c r="C17" s="78">
        <f t="shared" ref="C17:G17" si="6">B17</f>
        <v>-0.5</v>
      </c>
      <c r="D17" s="79"/>
      <c r="E17" s="78">
        <f t="shared" si="6"/>
        <v>0</v>
      </c>
      <c r="F17" s="78">
        <f t="shared" ref="F17:F23" si="7">D17+1.5</f>
        <v>1.5</v>
      </c>
      <c r="G17" s="78">
        <f t="shared" si="6"/>
        <v>1.5</v>
      </c>
      <c r="H17" s="72"/>
      <c r="I17" s="95"/>
      <c r="J17" s="95"/>
      <c r="K17" s="95"/>
      <c r="L17" s="95"/>
      <c r="M17" s="95"/>
      <c r="N17" s="95"/>
    </row>
    <row r="18" ht="25" customHeight="1" spans="1:14">
      <c r="A18" s="77" t="s">
        <v>169</v>
      </c>
      <c r="B18" s="78">
        <f t="shared" ref="B18:B20" si="8">C18</f>
        <v>0</v>
      </c>
      <c r="C18" s="78">
        <f t="shared" ref="C18:C20" si="9">D18</f>
        <v>0</v>
      </c>
      <c r="D18" s="79"/>
      <c r="E18" s="78">
        <f t="shared" ref="E18:G18" si="10">D18</f>
        <v>0</v>
      </c>
      <c r="F18" s="78">
        <f t="shared" si="10"/>
        <v>0</v>
      </c>
      <c r="G18" s="78">
        <f t="shared" si="10"/>
        <v>0</v>
      </c>
      <c r="H18" s="72"/>
      <c r="I18" s="95"/>
      <c r="J18" s="95"/>
      <c r="K18" s="95"/>
      <c r="L18" s="95"/>
      <c r="M18" s="95"/>
      <c r="N18" s="95"/>
    </row>
    <row r="19" ht="25" customHeight="1" spans="1:14">
      <c r="A19" s="77" t="s">
        <v>170</v>
      </c>
      <c r="B19" s="78">
        <f t="shared" si="8"/>
        <v>4.8</v>
      </c>
      <c r="C19" s="78">
        <f t="shared" si="9"/>
        <v>4.8</v>
      </c>
      <c r="D19" s="79">
        <v>4.8</v>
      </c>
      <c r="E19" s="78">
        <f t="shared" ref="E19:G19" si="11">D19</f>
        <v>4.8</v>
      </c>
      <c r="F19" s="78">
        <f t="shared" si="11"/>
        <v>4.8</v>
      </c>
      <c r="G19" s="78">
        <f t="shared" si="11"/>
        <v>4.8</v>
      </c>
      <c r="H19" s="72"/>
      <c r="I19" s="95"/>
      <c r="J19" s="95"/>
      <c r="K19" s="95"/>
      <c r="L19" s="95"/>
      <c r="M19" s="95"/>
      <c r="N19" s="95"/>
    </row>
    <row r="20" ht="25" customHeight="1" spans="1:14">
      <c r="A20" s="77" t="s">
        <v>171</v>
      </c>
      <c r="B20" s="78">
        <f t="shared" si="8"/>
        <v>6.6</v>
      </c>
      <c r="C20" s="78">
        <f t="shared" si="9"/>
        <v>6.6</v>
      </c>
      <c r="D20" s="79">
        <v>6.6</v>
      </c>
      <c r="E20" s="78">
        <f t="shared" ref="E20:G20" si="12">D20</f>
        <v>6.6</v>
      </c>
      <c r="F20" s="78">
        <f t="shared" si="12"/>
        <v>6.6</v>
      </c>
      <c r="G20" s="78">
        <f t="shared" si="12"/>
        <v>6.6</v>
      </c>
      <c r="H20" s="72"/>
      <c r="I20" s="95"/>
      <c r="J20" s="95"/>
      <c r="K20" s="95"/>
      <c r="L20" s="95"/>
      <c r="M20" s="95"/>
      <c r="N20" s="95"/>
    </row>
    <row r="21" ht="25" customHeight="1" spans="1:14">
      <c r="A21" s="77" t="s">
        <v>172</v>
      </c>
      <c r="B21" s="78">
        <f t="shared" si="5"/>
        <v>-0.5</v>
      </c>
      <c r="C21" s="78">
        <f t="shared" ref="C21:G21" si="13">B21</f>
        <v>-0.5</v>
      </c>
      <c r="D21" s="79"/>
      <c r="E21" s="78">
        <f t="shared" si="13"/>
        <v>0</v>
      </c>
      <c r="F21" s="78">
        <f t="shared" si="7"/>
        <v>1.5</v>
      </c>
      <c r="G21" s="78">
        <f t="shared" si="13"/>
        <v>1.5</v>
      </c>
      <c r="H21" s="72"/>
      <c r="I21" s="95"/>
      <c r="J21" s="95"/>
      <c r="K21" s="95"/>
      <c r="L21" s="95"/>
      <c r="M21" s="95"/>
      <c r="N21" s="95"/>
    </row>
    <row r="22" ht="25" customHeight="1" spans="1:14">
      <c r="A22" s="77" t="s">
        <v>173</v>
      </c>
      <c r="B22" s="78">
        <f t="shared" si="5"/>
        <v>20.5</v>
      </c>
      <c r="C22" s="78">
        <f t="shared" ref="C22:G22" si="14">B22</f>
        <v>20.5</v>
      </c>
      <c r="D22" s="79">
        <v>21</v>
      </c>
      <c r="E22" s="78">
        <f t="shared" si="14"/>
        <v>21</v>
      </c>
      <c r="F22" s="78">
        <f t="shared" si="7"/>
        <v>22.5</v>
      </c>
      <c r="G22" s="78">
        <f t="shared" si="14"/>
        <v>22.5</v>
      </c>
      <c r="H22" s="82"/>
      <c r="I22" s="96"/>
      <c r="J22" s="97"/>
      <c r="K22" s="98"/>
      <c r="L22" s="97"/>
      <c r="M22" s="97"/>
      <c r="N22" s="99"/>
    </row>
    <row r="23" ht="25" customHeight="1" spans="1:14">
      <c r="A23" s="77" t="s">
        <v>174</v>
      </c>
      <c r="B23" s="78">
        <f t="shared" si="5"/>
        <v>16.5</v>
      </c>
      <c r="C23" s="78">
        <f t="shared" ref="C23:G23" si="15">B23</f>
        <v>16.5</v>
      </c>
      <c r="D23" s="79">
        <v>17</v>
      </c>
      <c r="E23" s="78">
        <f t="shared" si="15"/>
        <v>17</v>
      </c>
      <c r="F23" s="78">
        <f t="shared" si="7"/>
        <v>18.5</v>
      </c>
      <c r="G23" s="78">
        <f t="shared" si="15"/>
        <v>18.5</v>
      </c>
      <c r="H23" s="83"/>
      <c r="I23" s="100"/>
      <c r="J23" s="100"/>
      <c r="K23" s="101"/>
      <c r="L23" s="100"/>
      <c r="M23" s="100"/>
      <c r="N23" s="100"/>
    </row>
    <row r="24" ht="25" customHeight="1" spans="1:14">
      <c r="A24" s="84" t="s">
        <v>175</v>
      </c>
      <c r="B24" s="78">
        <v>61</v>
      </c>
      <c r="C24" s="78">
        <v>61</v>
      </c>
      <c r="D24" s="79">
        <v>61</v>
      </c>
      <c r="E24" s="78">
        <v>62</v>
      </c>
      <c r="F24" s="78">
        <v>63</v>
      </c>
      <c r="G24" s="78">
        <v>64</v>
      </c>
      <c r="H24" s="83"/>
      <c r="I24" s="100"/>
      <c r="J24" s="100"/>
      <c r="K24" s="101"/>
      <c r="L24" s="100"/>
      <c r="M24" s="100"/>
      <c r="N24" s="100"/>
    </row>
    <row r="25" ht="25" customHeight="1" spans="1:14">
      <c r="A25" s="84" t="s">
        <v>176</v>
      </c>
      <c r="B25" s="78">
        <v>44</v>
      </c>
      <c r="C25" s="78">
        <v>44</v>
      </c>
      <c r="D25" s="79">
        <v>44</v>
      </c>
      <c r="E25" s="78">
        <v>45</v>
      </c>
      <c r="F25" s="78">
        <v>46</v>
      </c>
      <c r="G25" s="78">
        <v>47.4</v>
      </c>
      <c r="H25" s="83"/>
      <c r="I25" s="100"/>
      <c r="J25" s="100"/>
      <c r="K25" s="101"/>
      <c r="L25" s="100"/>
      <c r="M25" s="100"/>
      <c r="N25" s="100"/>
    </row>
    <row r="26" ht="25" customHeight="1" spans="1:14">
      <c r="A26" s="84" t="s">
        <v>177</v>
      </c>
      <c r="B26" s="78">
        <v>29</v>
      </c>
      <c r="C26" s="78">
        <v>29.5</v>
      </c>
      <c r="D26" s="79">
        <v>30</v>
      </c>
      <c r="E26" s="78">
        <v>30.5</v>
      </c>
      <c r="F26" s="78">
        <v>31</v>
      </c>
      <c r="G26" s="78">
        <v>31.5</v>
      </c>
      <c r="H26" s="83"/>
      <c r="I26" s="100"/>
      <c r="J26" s="100"/>
      <c r="K26" s="101"/>
      <c r="L26" s="100"/>
      <c r="M26" s="100"/>
      <c r="N26" s="100"/>
    </row>
    <row r="27" ht="25" customHeight="1" spans="1:14">
      <c r="A27" s="84" t="s">
        <v>178</v>
      </c>
      <c r="B27" s="78"/>
      <c r="C27" s="78"/>
      <c r="D27" s="79">
        <v>2</v>
      </c>
      <c r="E27" s="78"/>
      <c r="F27" s="78"/>
      <c r="G27" s="78"/>
      <c r="H27" s="83"/>
      <c r="I27" s="100"/>
      <c r="J27" s="100"/>
      <c r="K27" s="101"/>
      <c r="L27" s="100"/>
      <c r="M27" s="100"/>
      <c r="N27" s="100"/>
    </row>
    <row r="28" ht="25" customHeight="1" spans="1:14">
      <c r="A28" s="85" t="s">
        <v>179</v>
      </c>
      <c r="B28" s="86">
        <v>27</v>
      </c>
      <c r="C28" s="86">
        <v>27.5</v>
      </c>
      <c r="D28" s="87">
        <v>28</v>
      </c>
      <c r="E28" s="86">
        <v>28.5</v>
      </c>
      <c r="F28" s="86">
        <v>29</v>
      </c>
      <c r="G28" s="86">
        <v>29.5</v>
      </c>
      <c r="H28" s="83"/>
      <c r="I28" s="100"/>
      <c r="J28" s="100"/>
      <c r="K28" s="101"/>
      <c r="L28" s="100"/>
      <c r="M28" s="100"/>
      <c r="N28" s="100"/>
    </row>
    <row r="29" ht="16.2" spans="1:14">
      <c r="A29" s="85" t="s">
        <v>180</v>
      </c>
      <c r="B29" s="86"/>
      <c r="C29" s="86"/>
      <c r="D29" s="87">
        <v>36</v>
      </c>
      <c r="E29" s="86"/>
      <c r="F29" s="86"/>
      <c r="G29" s="86"/>
      <c r="H29" s="88"/>
      <c r="I29" s="88"/>
      <c r="J29" s="88"/>
      <c r="K29" s="88"/>
      <c r="L29" s="88"/>
      <c r="M29" s="88"/>
      <c r="N29" s="88"/>
    </row>
    <row r="30" ht="16.2" spans="1:14">
      <c r="A30" s="89" t="s">
        <v>181</v>
      </c>
      <c r="B30" s="86">
        <v>36</v>
      </c>
      <c r="C30" s="86">
        <v>37</v>
      </c>
      <c r="D30" s="87">
        <v>38</v>
      </c>
      <c r="E30" s="86">
        <v>39</v>
      </c>
      <c r="F30" s="86">
        <v>40</v>
      </c>
      <c r="G30" s="86">
        <v>41</v>
      </c>
      <c r="H30" s="88"/>
      <c r="I30" s="88"/>
      <c r="J30" s="88"/>
      <c r="K30" s="88"/>
      <c r="L30" s="88"/>
      <c r="M30" s="88"/>
      <c r="N30" s="88"/>
    </row>
    <row r="31" ht="15.6" spans="1:14">
      <c r="A31" s="88"/>
      <c r="B31" s="88"/>
      <c r="C31" s="88"/>
      <c r="D31" s="88"/>
      <c r="E31" s="88"/>
      <c r="F31" s="88"/>
      <c r="G31" s="88"/>
      <c r="H31" s="88"/>
      <c r="I31" s="102" t="s">
        <v>201</v>
      </c>
      <c r="J31" s="103"/>
      <c r="K31" s="102" t="s">
        <v>202</v>
      </c>
      <c r="L31" s="102"/>
      <c r="M31" s="102" t="s">
        <v>185</v>
      </c>
      <c r="N31" s="63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10" zoomScaleNormal="110" workbookViewId="0">
      <selection activeCell="A16" sqref="A16:K16"/>
    </sheetView>
  </sheetViews>
  <sheetFormatPr defaultColWidth="10.1666666666667" defaultRowHeight="15.6"/>
  <cols>
    <col min="1" max="1" width="9.66666666666667" style="106" customWidth="1"/>
    <col min="2" max="2" width="11.1666666666667" style="106" customWidth="1"/>
    <col min="3" max="3" width="9.16666666666667" style="106" customWidth="1"/>
    <col min="4" max="4" width="9.5" style="106" customWidth="1"/>
    <col min="5" max="5" width="10.6833333333333" style="106" customWidth="1"/>
    <col min="6" max="6" width="10.3333333333333" style="106" customWidth="1"/>
    <col min="7" max="7" width="9.5" style="106" customWidth="1"/>
    <col min="8" max="8" width="9.16666666666667" style="106" customWidth="1"/>
    <col min="9" max="9" width="8.16666666666667" style="106" customWidth="1"/>
    <col min="10" max="10" width="10.5" style="106" customWidth="1"/>
    <col min="11" max="11" width="12.1666666666667" style="106" customWidth="1"/>
    <col min="12" max="16384" width="10.1666666666667" style="106"/>
  </cols>
  <sheetData>
    <row r="1" ht="26.55" spans="1:11">
      <c r="A1" s="107" t="s">
        <v>203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>
      <c r="A2" s="108" t="s">
        <v>53</v>
      </c>
      <c r="B2" s="109" t="s">
        <v>54</v>
      </c>
      <c r="C2" s="109"/>
      <c r="D2" s="110" t="s">
        <v>62</v>
      </c>
      <c r="E2" s="111" t="s">
        <v>63</v>
      </c>
      <c r="F2" s="112" t="s">
        <v>204</v>
      </c>
      <c r="G2" s="113" t="s">
        <v>69</v>
      </c>
      <c r="H2" s="113"/>
      <c r="I2" s="142" t="s">
        <v>57</v>
      </c>
      <c r="J2" s="113" t="s">
        <v>58</v>
      </c>
      <c r="K2" s="164"/>
    </row>
    <row r="3" spans="1:11">
      <c r="A3" s="114" t="s">
        <v>75</v>
      </c>
      <c r="B3" s="115">
        <v>1700</v>
      </c>
      <c r="C3" s="115"/>
      <c r="D3" s="116" t="s">
        <v>205</v>
      </c>
      <c r="E3" s="117">
        <v>44814</v>
      </c>
      <c r="F3" s="117"/>
      <c r="G3" s="117"/>
      <c r="H3" s="118" t="s">
        <v>206</v>
      </c>
      <c r="I3" s="118"/>
      <c r="J3" s="118"/>
      <c r="K3" s="165"/>
    </row>
    <row r="4" spans="1:11">
      <c r="A4" s="119" t="s">
        <v>72</v>
      </c>
      <c r="B4" s="120">
        <v>3</v>
      </c>
      <c r="C4" s="120">
        <v>6</v>
      </c>
      <c r="D4" s="121" t="s">
        <v>207</v>
      </c>
      <c r="E4" s="122" t="s">
        <v>208</v>
      </c>
      <c r="F4" s="122"/>
      <c r="G4" s="122"/>
      <c r="H4" s="121" t="s">
        <v>209</v>
      </c>
      <c r="I4" s="121"/>
      <c r="J4" s="135" t="s">
        <v>66</v>
      </c>
      <c r="K4" s="166" t="s">
        <v>67</v>
      </c>
    </row>
    <row r="5" spans="1:11">
      <c r="A5" s="119" t="s">
        <v>210</v>
      </c>
      <c r="B5" s="115">
        <v>1</v>
      </c>
      <c r="C5" s="115"/>
      <c r="D5" s="116" t="s">
        <v>208</v>
      </c>
      <c r="E5" s="116"/>
      <c r="F5" s="116" t="s">
        <v>211</v>
      </c>
      <c r="G5" s="116" t="s">
        <v>212</v>
      </c>
      <c r="H5" s="121" t="s">
        <v>213</v>
      </c>
      <c r="I5" s="121"/>
      <c r="J5" s="135" t="s">
        <v>66</v>
      </c>
      <c r="K5" s="166" t="s">
        <v>67</v>
      </c>
    </row>
    <row r="6" ht="16.35" spans="1:11">
      <c r="A6" s="123" t="s">
        <v>214</v>
      </c>
      <c r="B6" s="124">
        <v>180</v>
      </c>
      <c r="C6" s="124"/>
      <c r="D6" s="125" t="s">
        <v>215</v>
      </c>
      <c r="E6" s="126"/>
      <c r="F6" s="127">
        <v>1020</v>
      </c>
      <c r="G6" s="125"/>
      <c r="H6" s="128" t="s">
        <v>216</v>
      </c>
      <c r="I6" s="128"/>
      <c r="J6" s="127" t="s">
        <v>66</v>
      </c>
      <c r="K6" s="167" t="s">
        <v>67</v>
      </c>
    </row>
    <row r="7" ht="16.35" spans="1:11">
      <c r="A7" s="129"/>
      <c r="B7" s="130"/>
      <c r="C7" s="130"/>
      <c r="D7" s="129"/>
      <c r="E7" s="130"/>
      <c r="F7" s="131"/>
      <c r="G7" s="129"/>
      <c r="H7" s="131"/>
      <c r="I7" s="130"/>
      <c r="J7" s="130"/>
      <c r="K7" s="130"/>
    </row>
    <row r="8" spans="1:11">
      <c r="A8" s="132" t="s">
        <v>217</v>
      </c>
      <c r="B8" s="112" t="s">
        <v>218</v>
      </c>
      <c r="C8" s="112" t="s">
        <v>219</v>
      </c>
      <c r="D8" s="112" t="s">
        <v>220</v>
      </c>
      <c r="E8" s="112" t="s">
        <v>221</v>
      </c>
      <c r="F8" s="112" t="s">
        <v>222</v>
      </c>
      <c r="G8" s="133" t="s">
        <v>223</v>
      </c>
      <c r="H8" s="134"/>
      <c r="I8" s="134"/>
      <c r="J8" s="134"/>
      <c r="K8" s="168"/>
    </row>
    <row r="9" spans="1:11">
      <c r="A9" s="119" t="s">
        <v>224</v>
      </c>
      <c r="B9" s="121"/>
      <c r="C9" s="135" t="s">
        <v>66</v>
      </c>
      <c r="D9" s="135" t="s">
        <v>67</v>
      </c>
      <c r="E9" s="116" t="s">
        <v>225</v>
      </c>
      <c r="F9" s="136" t="s">
        <v>226</v>
      </c>
      <c r="G9" s="137"/>
      <c r="H9" s="138"/>
      <c r="I9" s="138"/>
      <c r="J9" s="138"/>
      <c r="K9" s="169"/>
    </row>
    <row r="10" spans="1:11">
      <c r="A10" s="119" t="s">
        <v>227</v>
      </c>
      <c r="B10" s="121"/>
      <c r="C10" s="135" t="s">
        <v>66</v>
      </c>
      <c r="D10" s="135" t="s">
        <v>67</v>
      </c>
      <c r="E10" s="116" t="s">
        <v>228</v>
      </c>
      <c r="F10" s="136" t="s">
        <v>229</v>
      </c>
      <c r="G10" s="137" t="s">
        <v>230</v>
      </c>
      <c r="H10" s="138"/>
      <c r="I10" s="138"/>
      <c r="J10" s="138"/>
      <c r="K10" s="169"/>
    </row>
    <row r="11" spans="1:11">
      <c r="A11" s="139" t="s">
        <v>194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70"/>
    </row>
    <row r="12" spans="1:11">
      <c r="A12" s="114" t="s">
        <v>88</v>
      </c>
      <c r="B12" s="135" t="s">
        <v>84</v>
      </c>
      <c r="C12" s="135" t="s">
        <v>85</v>
      </c>
      <c r="D12" s="136"/>
      <c r="E12" s="116" t="s">
        <v>86</v>
      </c>
      <c r="F12" s="135" t="s">
        <v>84</v>
      </c>
      <c r="G12" s="135" t="s">
        <v>85</v>
      </c>
      <c r="H12" s="135"/>
      <c r="I12" s="116" t="s">
        <v>231</v>
      </c>
      <c r="J12" s="135" t="s">
        <v>84</v>
      </c>
      <c r="K12" s="166" t="s">
        <v>85</v>
      </c>
    </row>
    <row r="13" spans="1:11">
      <c r="A13" s="114" t="s">
        <v>91</v>
      </c>
      <c r="B13" s="135" t="s">
        <v>84</v>
      </c>
      <c r="C13" s="135" t="s">
        <v>85</v>
      </c>
      <c r="D13" s="136"/>
      <c r="E13" s="116" t="s">
        <v>96</v>
      </c>
      <c r="F13" s="135" t="s">
        <v>84</v>
      </c>
      <c r="G13" s="135" t="s">
        <v>85</v>
      </c>
      <c r="H13" s="135"/>
      <c r="I13" s="116" t="s">
        <v>232</v>
      </c>
      <c r="J13" s="135" t="s">
        <v>84</v>
      </c>
      <c r="K13" s="166" t="s">
        <v>85</v>
      </c>
    </row>
    <row r="14" ht="16.35" spans="1:11">
      <c r="A14" s="123" t="s">
        <v>233</v>
      </c>
      <c r="B14" s="127" t="s">
        <v>84</v>
      </c>
      <c r="C14" s="127" t="s">
        <v>85</v>
      </c>
      <c r="D14" s="126"/>
      <c r="E14" s="125" t="s">
        <v>234</v>
      </c>
      <c r="F14" s="127" t="s">
        <v>84</v>
      </c>
      <c r="G14" s="127" t="s">
        <v>85</v>
      </c>
      <c r="H14" s="127"/>
      <c r="I14" s="125" t="s">
        <v>235</v>
      </c>
      <c r="J14" s="127" t="s">
        <v>84</v>
      </c>
      <c r="K14" s="167" t="s">
        <v>85</v>
      </c>
    </row>
    <row r="15" ht="16.35" spans="1:11">
      <c r="A15" s="129"/>
      <c r="B15" s="141"/>
      <c r="C15" s="141"/>
      <c r="D15" s="130"/>
      <c r="E15" s="129"/>
      <c r="F15" s="141"/>
      <c r="G15" s="141"/>
      <c r="H15" s="141"/>
      <c r="I15" s="129"/>
      <c r="J15" s="141"/>
      <c r="K15" s="141"/>
    </row>
    <row r="16" s="104" customFormat="1" spans="1:11">
      <c r="A16" s="108" t="s">
        <v>236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71"/>
    </row>
    <row r="17" spans="1:11">
      <c r="A17" s="119" t="s">
        <v>237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72"/>
    </row>
    <row r="18" spans="1:11">
      <c r="A18" s="119" t="s">
        <v>238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72"/>
    </row>
    <row r="19" spans="1:11">
      <c r="A19" s="143" t="s">
        <v>239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66"/>
    </row>
    <row r="20" spans="1:11">
      <c r="A20" s="144" t="s">
        <v>240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73"/>
    </row>
    <row r="21" spans="1:11">
      <c r="A21" s="144"/>
      <c r="B21" s="145"/>
      <c r="C21" s="145"/>
      <c r="D21" s="145"/>
      <c r="E21" s="145"/>
      <c r="F21" s="145"/>
      <c r="G21" s="145"/>
      <c r="H21" s="145"/>
      <c r="I21" s="145"/>
      <c r="J21" s="145"/>
      <c r="K21" s="173"/>
    </row>
    <row r="22" spans="1:11">
      <c r="A22" s="144"/>
      <c r="B22" s="145"/>
      <c r="C22" s="145"/>
      <c r="D22" s="145"/>
      <c r="E22" s="145"/>
      <c r="F22" s="145"/>
      <c r="G22" s="145"/>
      <c r="H22" s="145"/>
      <c r="I22" s="145"/>
      <c r="J22" s="145"/>
      <c r="K22" s="173"/>
    </row>
    <row r="23" spans="1:1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74"/>
    </row>
    <row r="24" spans="1:11">
      <c r="A24" s="119" t="s">
        <v>122</v>
      </c>
      <c r="B24" s="121"/>
      <c r="C24" s="135" t="s">
        <v>66</v>
      </c>
      <c r="D24" s="135" t="s">
        <v>67</v>
      </c>
      <c r="E24" s="118"/>
      <c r="F24" s="118"/>
      <c r="G24" s="118"/>
      <c r="H24" s="118"/>
      <c r="I24" s="118"/>
      <c r="J24" s="118"/>
      <c r="K24" s="165"/>
    </row>
    <row r="25" ht="16.35" spans="1:11">
      <c r="A25" s="148" t="s">
        <v>241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75"/>
    </row>
    <row r="26" ht="16.35" spans="1:11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</row>
    <row r="27" spans="1:11">
      <c r="A27" s="151" t="s">
        <v>242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68"/>
    </row>
    <row r="28" spans="1:11">
      <c r="A28" s="152" t="s">
        <v>243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76"/>
    </row>
    <row r="29" spans="1:11">
      <c r="A29" s="152" t="s">
        <v>244</v>
      </c>
      <c r="B29" s="153"/>
      <c r="C29" s="153"/>
      <c r="D29" s="153"/>
      <c r="E29" s="153"/>
      <c r="F29" s="153"/>
      <c r="G29" s="153"/>
      <c r="H29" s="153"/>
      <c r="I29" s="153"/>
      <c r="J29" s="153"/>
      <c r="K29" s="176"/>
    </row>
    <row r="30" spans="1:11">
      <c r="A30" s="152" t="s">
        <v>245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76"/>
    </row>
    <row r="31" spans="1:11">
      <c r="A31" s="152" t="s">
        <v>246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76"/>
    </row>
    <row r="32" spans="1:11">
      <c r="A32" s="152" t="s">
        <v>247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76"/>
    </row>
    <row r="33" ht="23" customHeight="1" spans="1:11">
      <c r="A33" s="152"/>
      <c r="B33" s="153"/>
      <c r="C33" s="153"/>
      <c r="D33" s="153"/>
      <c r="E33" s="153"/>
      <c r="F33" s="153"/>
      <c r="G33" s="153"/>
      <c r="H33" s="153"/>
      <c r="I33" s="153"/>
      <c r="J33" s="153"/>
      <c r="K33" s="176"/>
    </row>
    <row r="34" ht="23" customHeight="1" spans="1:11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73"/>
    </row>
    <row r="35" ht="23" customHeight="1" spans="1:11">
      <c r="A35" s="154"/>
      <c r="B35" s="145"/>
      <c r="C35" s="145"/>
      <c r="D35" s="145"/>
      <c r="E35" s="145"/>
      <c r="F35" s="145"/>
      <c r="G35" s="145"/>
      <c r="H35" s="145"/>
      <c r="I35" s="145"/>
      <c r="J35" s="145"/>
      <c r="K35" s="173"/>
    </row>
    <row r="36" ht="23" customHeight="1" spans="1:11">
      <c r="A36" s="155"/>
      <c r="B36" s="156"/>
      <c r="C36" s="156"/>
      <c r="D36" s="156"/>
      <c r="E36" s="156"/>
      <c r="F36" s="156"/>
      <c r="G36" s="156"/>
      <c r="H36" s="156"/>
      <c r="I36" s="156"/>
      <c r="J36" s="156"/>
      <c r="K36" s="177"/>
    </row>
    <row r="37" ht="18.75" customHeight="1" spans="1:11">
      <c r="A37" s="157" t="s">
        <v>248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78"/>
    </row>
    <row r="38" s="105" customFormat="1" ht="18.75" customHeight="1" spans="1:11">
      <c r="A38" s="119" t="s">
        <v>249</v>
      </c>
      <c r="B38" s="121"/>
      <c r="C38" s="121"/>
      <c r="D38" s="118" t="s">
        <v>250</v>
      </c>
      <c r="E38" s="118"/>
      <c r="F38" s="159" t="s">
        <v>251</v>
      </c>
      <c r="G38" s="160"/>
      <c r="H38" s="121" t="s">
        <v>252</v>
      </c>
      <c r="I38" s="121"/>
      <c r="J38" s="121" t="s">
        <v>253</v>
      </c>
      <c r="K38" s="172"/>
    </row>
    <row r="39" ht="18.75" customHeight="1" spans="1:13">
      <c r="A39" s="119" t="s">
        <v>123</v>
      </c>
      <c r="B39" s="121" t="s">
        <v>254</v>
      </c>
      <c r="C39" s="121"/>
      <c r="D39" s="121"/>
      <c r="E39" s="121"/>
      <c r="F39" s="121"/>
      <c r="G39" s="121"/>
      <c r="H39" s="121"/>
      <c r="I39" s="121"/>
      <c r="J39" s="121"/>
      <c r="K39" s="172"/>
      <c r="M39" s="105"/>
    </row>
    <row r="40" ht="31" customHeight="1" spans="1:11">
      <c r="A40" s="119"/>
      <c r="B40" s="121"/>
      <c r="C40" s="121"/>
      <c r="D40" s="121"/>
      <c r="E40" s="121"/>
      <c r="F40" s="121"/>
      <c r="G40" s="121"/>
      <c r="H40" s="121"/>
      <c r="I40" s="121"/>
      <c r="J40" s="121"/>
      <c r="K40" s="172"/>
    </row>
    <row r="41" ht="18.75" customHeight="1" spans="1:11">
      <c r="A41" s="119"/>
      <c r="B41" s="121"/>
      <c r="C41" s="121"/>
      <c r="D41" s="121"/>
      <c r="E41" s="121"/>
      <c r="F41" s="121"/>
      <c r="G41" s="121"/>
      <c r="H41" s="121"/>
      <c r="I41" s="121"/>
      <c r="J41" s="121"/>
      <c r="K41" s="172"/>
    </row>
    <row r="42" ht="32" customHeight="1" spans="1:11">
      <c r="A42" s="123" t="s">
        <v>135</v>
      </c>
      <c r="B42" s="161" t="s">
        <v>255</v>
      </c>
      <c r="C42" s="161"/>
      <c r="D42" s="125" t="s">
        <v>256</v>
      </c>
      <c r="E42" s="126" t="s">
        <v>257</v>
      </c>
      <c r="F42" s="125" t="s">
        <v>139</v>
      </c>
      <c r="G42" s="162">
        <v>44812</v>
      </c>
      <c r="H42" s="163" t="s">
        <v>140</v>
      </c>
      <c r="I42" s="163"/>
      <c r="J42" s="161" t="s">
        <v>141</v>
      </c>
      <c r="K42" s="17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"/>
  <sheetViews>
    <sheetView zoomScale="80" zoomScaleNormal="80" workbookViewId="0">
      <selection activeCell="D7" sqref="D7"/>
    </sheetView>
  </sheetViews>
  <sheetFormatPr defaultColWidth="9" defaultRowHeight="26" customHeight="1"/>
  <cols>
    <col min="1" max="1" width="17.1666666666667" style="63" customWidth="1"/>
    <col min="2" max="7" width="9.33333333333333" style="63" customWidth="1"/>
    <col min="8" max="8" width="1.33333333333333" style="63" customWidth="1"/>
    <col min="9" max="9" width="16.5" style="63" customWidth="1"/>
    <col min="10" max="10" width="17" style="63" customWidth="1"/>
    <col min="11" max="11" width="18.5" style="63" customWidth="1"/>
    <col min="12" max="12" width="16.6666666666667" style="63" customWidth="1"/>
    <col min="13" max="13" width="14.1666666666667" style="63" customWidth="1"/>
    <col min="14" max="14" width="16.3333333333333" style="63" customWidth="1"/>
    <col min="15" max="16384" width="9" style="63"/>
  </cols>
  <sheetData>
    <row r="1" s="63" customFormat="1" ht="25" customHeight="1" spans="1:14">
      <c r="A1" s="64" t="s">
        <v>144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="63" customFormat="1" ht="25" customHeight="1" spans="1:14">
      <c r="A2" s="66" t="s">
        <v>62</v>
      </c>
      <c r="B2" s="67" t="s">
        <v>63</v>
      </c>
      <c r="C2" s="67"/>
      <c r="D2" s="68" t="s">
        <v>68</v>
      </c>
      <c r="E2" s="67" t="s">
        <v>69</v>
      </c>
      <c r="F2" s="67"/>
      <c r="G2" s="67"/>
      <c r="H2" s="69"/>
      <c r="I2" s="90" t="s">
        <v>57</v>
      </c>
      <c r="J2" s="67" t="s">
        <v>58</v>
      </c>
      <c r="K2" s="67"/>
      <c r="L2" s="67"/>
      <c r="M2" s="67"/>
      <c r="N2" s="91"/>
    </row>
    <row r="3" s="63" customFormat="1" ht="25" customHeight="1" spans="1:14">
      <c r="A3" s="70" t="s">
        <v>146</v>
      </c>
      <c r="B3" s="71" t="s">
        <v>147</v>
      </c>
      <c r="C3" s="71"/>
      <c r="D3" s="71"/>
      <c r="E3" s="71"/>
      <c r="F3" s="71"/>
      <c r="G3" s="71"/>
      <c r="H3" s="72"/>
      <c r="I3" s="92" t="s">
        <v>148</v>
      </c>
      <c r="J3" s="92"/>
      <c r="K3" s="92"/>
      <c r="L3" s="92"/>
      <c r="M3" s="92"/>
      <c r="N3" s="93"/>
    </row>
    <row r="4" s="63" customFormat="1" ht="25" customHeight="1" spans="1:14">
      <c r="A4" s="70"/>
      <c r="B4" s="73" t="s">
        <v>109</v>
      </c>
      <c r="C4" s="73" t="s">
        <v>110</v>
      </c>
      <c r="D4" s="74" t="s">
        <v>111</v>
      </c>
      <c r="E4" s="73" t="s">
        <v>112</v>
      </c>
      <c r="F4" s="73" t="s">
        <v>113</v>
      </c>
      <c r="G4" s="73" t="s">
        <v>114</v>
      </c>
      <c r="H4" s="72"/>
      <c r="I4" s="73" t="s">
        <v>109</v>
      </c>
      <c r="J4" s="73" t="s">
        <v>110</v>
      </c>
      <c r="K4" s="74" t="s">
        <v>111</v>
      </c>
      <c r="L4" s="73" t="s">
        <v>112</v>
      </c>
      <c r="M4" s="73" t="s">
        <v>113</v>
      </c>
      <c r="N4" s="73" t="s">
        <v>114</v>
      </c>
    </row>
    <row r="5" s="63" customFormat="1" ht="22" customHeight="1" spans="1:14">
      <c r="A5" s="70"/>
      <c r="B5" s="75"/>
      <c r="C5" s="75"/>
      <c r="D5" s="76"/>
      <c r="E5" s="75"/>
      <c r="F5" s="75"/>
      <c r="G5" s="75"/>
      <c r="H5" s="72"/>
      <c r="I5" s="94"/>
      <c r="J5" s="94"/>
      <c r="K5" s="94"/>
      <c r="L5" s="94"/>
      <c r="M5" s="94"/>
      <c r="N5" s="94"/>
    </row>
    <row r="6" s="63" customFormat="1" ht="25" customHeight="1" spans="1:14">
      <c r="A6" s="77" t="s">
        <v>151</v>
      </c>
      <c r="B6" s="78">
        <f>C6-2.1</f>
        <v>102.8</v>
      </c>
      <c r="C6" s="78">
        <f>D6-2.1</f>
        <v>104.9</v>
      </c>
      <c r="D6" s="79">
        <v>107</v>
      </c>
      <c r="E6" s="78">
        <f t="shared" ref="E6:G6" si="0">D6+2.1</f>
        <v>109.1</v>
      </c>
      <c r="F6" s="78">
        <f t="shared" si="0"/>
        <v>111.2</v>
      </c>
      <c r="G6" s="78">
        <f t="shared" si="0"/>
        <v>113.3</v>
      </c>
      <c r="H6" s="72"/>
      <c r="I6" s="95"/>
      <c r="J6" s="95"/>
      <c r="K6" s="95"/>
      <c r="L6" s="95"/>
      <c r="M6" s="95"/>
      <c r="N6" s="95"/>
    </row>
    <row r="7" s="63" customFormat="1" ht="25" customHeight="1" spans="1:14">
      <c r="A7" s="77" t="s">
        <v>153</v>
      </c>
      <c r="B7" s="78">
        <f>C7-1.5</f>
        <v>74</v>
      </c>
      <c r="C7" s="78">
        <f>D7-1.5</f>
        <v>75.5</v>
      </c>
      <c r="D7" s="79">
        <v>77</v>
      </c>
      <c r="E7" s="78">
        <f t="shared" ref="E7:G7" si="1">D7+1.5</f>
        <v>78.5</v>
      </c>
      <c r="F7" s="78">
        <f t="shared" si="1"/>
        <v>80</v>
      </c>
      <c r="G7" s="78">
        <f t="shared" si="1"/>
        <v>81.5</v>
      </c>
      <c r="H7" s="72"/>
      <c r="I7" s="95"/>
      <c r="J7" s="95"/>
      <c r="K7" s="95"/>
      <c r="L7" s="95"/>
      <c r="M7" s="95"/>
      <c r="N7" s="95"/>
    </row>
    <row r="8" s="63" customFormat="1" ht="25" customHeight="1" spans="1:14">
      <c r="A8" s="77" t="s">
        <v>155</v>
      </c>
      <c r="B8" s="78">
        <f>C8-4</f>
        <v>82</v>
      </c>
      <c r="C8" s="78">
        <f>D8-4</f>
        <v>86</v>
      </c>
      <c r="D8" s="79">
        <v>90</v>
      </c>
      <c r="E8" s="78">
        <f>D8+4</f>
        <v>94</v>
      </c>
      <c r="F8" s="78">
        <f>E8+5</f>
        <v>99</v>
      </c>
      <c r="G8" s="78">
        <f>F8+6</f>
        <v>105</v>
      </c>
      <c r="H8" s="72"/>
      <c r="I8" s="95"/>
      <c r="J8" s="95"/>
      <c r="K8" s="95"/>
      <c r="L8" s="95"/>
      <c r="M8" s="95"/>
      <c r="N8" s="95"/>
    </row>
    <row r="9" s="63" customFormat="1" ht="25" customHeight="1" spans="1:14">
      <c r="A9" s="77" t="s">
        <v>157</v>
      </c>
      <c r="B9" s="78"/>
      <c r="C9" s="78"/>
      <c r="D9" s="79"/>
      <c r="E9" s="78"/>
      <c r="F9" s="78"/>
      <c r="G9" s="78"/>
      <c r="H9" s="72"/>
      <c r="I9" s="95"/>
      <c r="J9" s="95"/>
      <c r="K9" s="95"/>
      <c r="L9" s="95"/>
      <c r="M9" s="95"/>
      <c r="N9" s="95"/>
    </row>
    <row r="10" s="63" customFormat="1" ht="25" customHeight="1" spans="1:14">
      <c r="A10" s="77" t="s">
        <v>158</v>
      </c>
      <c r="B10" s="80">
        <f>C10-4</f>
        <v>106</v>
      </c>
      <c r="C10" s="80">
        <f>D10-4</f>
        <v>110</v>
      </c>
      <c r="D10" s="81">
        <v>114</v>
      </c>
      <c r="E10" s="80">
        <f t="shared" ref="E10:G10" si="2">D10+4</f>
        <v>118</v>
      </c>
      <c r="F10" s="80">
        <f t="shared" si="2"/>
        <v>122</v>
      </c>
      <c r="G10" s="80">
        <f t="shared" si="2"/>
        <v>126</v>
      </c>
      <c r="H10" s="72"/>
      <c r="I10" s="95"/>
      <c r="J10" s="95"/>
      <c r="K10" s="95"/>
      <c r="L10" s="95"/>
      <c r="M10" s="95"/>
      <c r="N10" s="95"/>
    </row>
    <row r="11" s="63" customFormat="1" ht="25" customHeight="1" spans="1:14">
      <c r="A11" s="77" t="s">
        <v>159</v>
      </c>
      <c r="B11" s="78">
        <f>C11-2.3/2</f>
        <v>33.1</v>
      </c>
      <c r="C11" s="78">
        <f>D11-2.3/2</f>
        <v>34.25</v>
      </c>
      <c r="D11" s="79">
        <v>35.4</v>
      </c>
      <c r="E11" s="78">
        <f t="shared" ref="E11:G11" si="3">D11+2.6/2</f>
        <v>36.7</v>
      </c>
      <c r="F11" s="78">
        <f t="shared" si="3"/>
        <v>38</v>
      </c>
      <c r="G11" s="78">
        <f t="shared" si="3"/>
        <v>39.3</v>
      </c>
      <c r="H11" s="72"/>
      <c r="I11" s="95"/>
      <c r="J11" s="95"/>
      <c r="K11" s="95"/>
      <c r="L11" s="95"/>
      <c r="M11" s="95"/>
      <c r="N11" s="95"/>
    </row>
    <row r="12" s="63" customFormat="1" ht="25" customHeight="1" spans="1:14">
      <c r="A12" s="77" t="s">
        <v>162</v>
      </c>
      <c r="B12" s="78">
        <f>C12-0.7</f>
        <v>25.6</v>
      </c>
      <c r="C12" s="78">
        <f>D12-0.7</f>
        <v>26.3</v>
      </c>
      <c r="D12" s="79">
        <v>27</v>
      </c>
      <c r="E12" s="78">
        <f>D12+0.7</f>
        <v>27.7</v>
      </c>
      <c r="F12" s="78">
        <f>E12+0.7</f>
        <v>28.4</v>
      </c>
      <c r="G12" s="78">
        <f>F12+0.9</f>
        <v>29.3</v>
      </c>
      <c r="H12" s="72"/>
      <c r="I12" s="95"/>
      <c r="J12" s="95"/>
      <c r="K12" s="95"/>
      <c r="L12" s="95"/>
      <c r="M12" s="95"/>
      <c r="N12" s="95"/>
    </row>
    <row r="13" s="63" customFormat="1" ht="25" customHeight="1" spans="1:14">
      <c r="A13" s="77" t="s">
        <v>163</v>
      </c>
      <c r="B13" s="78">
        <f>C13-0</f>
        <v>28.5</v>
      </c>
      <c r="C13" s="78">
        <f>D13-0</f>
        <v>28.5</v>
      </c>
      <c r="D13" s="79">
        <v>28.5</v>
      </c>
      <c r="E13" s="78">
        <f>D13+0.5</f>
        <v>29</v>
      </c>
      <c r="F13" s="78">
        <f>E13+0.5</f>
        <v>29.5</v>
      </c>
      <c r="G13" s="78">
        <f>F13+0.7</f>
        <v>30.2</v>
      </c>
      <c r="H13" s="72"/>
      <c r="I13" s="95"/>
      <c r="J13" s="95"/>
      <c r="K13" s="95"/>
      <c r="L13" s="95"/>
      <c r="M13" s="95"/>
      <c r="N13" s="95"/>
    </row>
    <row r="14" s="63" customFormat="1" ht="25" customHeight="1" spans="1:14">
      <c r="A14" s="77" t="s">
        <v>164</v>
      </c>
      <c r="B14" s="78">
        <f>C14-0.7</f>
        <v>31.2</v>
      </c>
      <c r="C14" s="78">
        <f>D14-0.6</f>
        <v>31.9</v>
      </c>
      <c r="D14" s="79">
        <v>32.5</v>
      </c>
      <c r="E14" s="78">
        <f>D14+0.6</f>
        <v>33.1</v>
      </c>
      <c r="F14" s="78">
        <f>E14+0.7</f>
        <v>33.8</v>
      </c>
      <c r="G14" s="78">
        <f>F14+0.6</f>
        <v>34.4</v>
      </c>
      <c r="H14" s="72"/>
      <c r="I14" s="95"/>
      <c r="J14" s="95"/>
      <c r="K14" s="95"/>
      <c r="L14" s="95"/>
      <c r="M14" s="95"/>
      <c r="N14" s="95"/>
    </row>
    <row r="15" s="63" customFormat="1" ht="25" customHeight="1" spans="1:14">
      <c r="A15" s="77" t="s">
        <v>165</v>
      </c>
      <c r="B15" s="78">
        <f>C15-0.9</f>
        <v>44.5</v>
      </c>
      <c r="C15" s="78">
        <f>D15-0.9</f>
        <v>45.4</v>
      </c>
      <c r="D15" s="79">
        <v>46.3</v>
      </c>
      <c r="E15" s="78">
        <f t="shared" ref="E15:G15" si="4">D15+1.1</f>
        <v>47.4</v>
      </c>
      <c r="F15" s="78">
        <f t="shared" si="4"/>
        <v>48.5</v>
      </c>
      <c r="G15" s="78">
        <f t="shared" si="4"/>
        <v>49.6</v>
      </c>
      <c r="H15" s="72"/>
      <c r="I15" s="95"/>
      <c r="J15" s="95"/>
      <c r="K15" s="95"/>
      <c r="L15" s="95"/>
      <c r="M15" s="95"/>
      <c r="N15" s="95"/>
    </row>
    <row r="16" s="63" customFormat="1" ht="25" customHeight="1" spans="1:14">
      <c r="A16" s="77" t="s">
        <v>166</v>
      </c>
      <c r="B16" s="78">
        <f>C16-0.5</f>
        <v>21.5</v>
      </c>
      <c r="C16" s="78">
        <f>D16-0.5</f>
        <v>22</v>
      </c>
      <c r="D16" s="79">
        <v>22.5</v>
      </c>
      <c r="E16" s="78">
        <f>D16+0.5</f>
        <v>23</v>
      </c>
      <c r="F16" s="78">
        <f>D16+1</f>
        <v>23.5</v>
      </c>
      <c r="G16" s="78">
        <f>F16+0.5</f>
        <v>24</v>
      </c>
      <c r="H16" s="72"/>
      <c r="I16" s="95"/>
      <c r="J16" s="95"/>
      <c r="K16" s="95"/>
      <c r="L16" s="95"/>
      <c r="M16" s="95"/>
      <c r="N16" s="95"/>
    </row>
    <row r="17" s="63" customFormat="1" ht="25" customHeight="1" spans="1:14">
      <c r="A17" s="77" t="s">
        <v>168</v>
      </c>
      <c r="B17" s="78">
        <f t="shared" ref="B17:B23" si="5">D17-0.5</f>
        <v>-0.5</v>
      </c>
      <c r="C17" s="78">
        <f t="shared" ref="C17:G17" si="6">B17</f>
        <v>-0.5</v>
      </c>
      <c r="D17" s="79"/>
      <c r="E17" s="78">
        <f t="shared" si="6"/>
        <v>0</v>
      </c>
      <c r="F17" s="78">
        <f t="shared" ref="F17:F23" si="7">D17+1.5</f>
        <v>1.5</v>
      </c>
      <c r="G17" s="78">
        <f t="shared" si="6"/>
        <v>1.5</v>
      </c>
      <c r="H17" s="72"/>
      <c r="I17" s="95"/>
      <c r="J17" s="95"/>
      <c r="K17" s="95"/>
      <c r="L17" s="95"/>
      <c r="M17" s="95"/>
      <c r="N17" s="95"/>
    </row>
    <row r="18" s="63" customFormat="1" ht="25" customHeight="1" spans="1:14">
      <c r="A18" s="77" t="s">
        <v>169</v>
      </c>
      <c r="B18" s="78">
        <f t="shared" ref="B18:B20" si="8">C18</f>
        <v>0</v>
      </c>
      <c r="C18" s="78">
        <f t="shared" ref="C18:C20" si="9">D18</f>
        <v>0</v>
      </c>
      <c r="D18" s="79"/>
      <c r="E18" s="78">
        <f t="shared" ref="E18:G18" si="10">D18</f>
        <v>0</v>
      </c>
      <c r="F18" s="78">
        <f t="shared" si="10"/>
        <v>0</v>
      </c>
      <c r="G18" s="78">
        <f t="shared" si="10"/>
        <v>0</v>
      </c>
      <c r="H18" s="72"/>
      <c r="I18" s="95"/>
      <c r="J18" s="95"/>
      <c r="K18" s="95"/>
      <c r="L18" s="95"/>
      <c r="M18" s="95"/>
      <c r="N18" s="95"/>
    </row>
    <row r="19" s="63" customFormat="1" ht="25" customHeight="1" spans="1:14">
      <c r="A19" s="77" t="s">
        <v>170</v>
      </c>
      <c r="B19" s="78">
        <f t="shared" si="8"/>
        <v>4.8</v>
      </c>
      <c r="C19" s="78">
        <f t="shared" si="9"/>
        <v>4.8</v>
      </c>
      <c r="D19" s="79">
        <v>4.8</v>
      </c>
      <c r="E19" s="78">
        <f t="shared" ref="E19:G19" si="11">D19</f>
        <v>4.8</v>
      </c>
      <c r="F19" s="78">
        <f t="shared" si="11"/>
        <v>4.8</v>
      </c>
      <c r="G19" s="78">
        <f t="shared" si="11"/>
        <v>4.8</v>
      </c>
      <c r="H19" s="72"/>
      <c r="I19" s="95"/>
      <c r="J19" s="95"/>
      <c r="K19" s="95"/>
      <c r="L19" s="95"/>
      <c r="M19" s="95"/>
      <c r="N19" s="95"/>
    </row>
    <row r="20" s="63" customFormat="1" ht="25" customHeight="1" spans="1:14">
      <c r="A20" s="77" t="s">
        <v>171</v>
      </c>
      <c r="B20" s="78">
        <f t="shared" si="8"/>
        <v>6.6</v>
      </c>
      <c r="C20" s="78">
        <f t="shared" si="9"/>
        <v>6.6</v>
      </c>
      <c r="D20" s="79">
        <v>6.6</v>
      </c>
      <c r="E20" s="78">
        <f t="shared" ref="E20:G20" si="12">D20</f>
        <v>6.6</v>
      </c>
      <c r="F20" s="78">
        <f t="shared" si="12"/>
        <v>6.6</v>
      </c>
      <c r="G20" s="78">
        <f t="shared" si="12"/>
        <v>6.6</v>
      </c>
      <c r="H20" s="72"/>
      <c r="I20" s="95"/>
      <c r="J20" s="95"/>
      <c r="K20" s="95"/>
      <c r="L20" s="95"/>
      <c r="M20" s="95"/>
      <c r="N20" s="95"/>
    </row>
    <row r="21" s="63" customFormat="1" ht="25" customHeight="1" spans="1:14">
      <c r="A21" s="77" t="s">
        <v>172</v>
      </c>
      <c r="B21" s="78">
        <f t="shared" si="5"/>
        <v>-0.5</v>
      </c>
      <c r="C21" s="78">
        <f t="shared" ref="C21:G21" si="13">B21</f>
        <v>-0.5</v>
      </c>
      <c r="D21" s="79"/>
      <c r="E21" s="78">
        <f t="shared" si="13"/>
        <v>0</v>
      </c>
      <c r="F21" s="78">
        <f t="shared" si="7"/>
        <v>1.5</v>
      </c>
      <c r="G21" s="78">
        <f t="shared" si="13"/>
        <v>1.5</v>
      </c>
      <c r="H21" s="72"/>
      <c r="I21" s="95"/>
      <c r="J21" s="95"/>
      <c r="K21" s="95"/>
      <c r="L21" s="95"/>
      <c r="M21" s="95"/>
      <c r="N21" s="95"/>
    </row>
    <row r="22" s="63" customFormat="1" ht="25" customHeight="1" spans="1:14">
      <c r="A22" s="77" t="s">
        <v>173</v>
      </c>
      <c r="B22" s="78">
        <f t="shared" si="5"/>
        <v>20.5</v>
      </c>
      <c r="C22" s="78">
        <f t="shared" ref="C22:G22" si="14">B22</f>
        <v>20.5</v>
      </c>
      <c r="D22" s="79">
        <v>21</v>
      </c>
      <c r="E22" s="78">
        <f t="shared" si="14"/>
        <v>21</v>
      </c>
      <c r="F22" s="78">
        <f t="shared" si="7"/>
        <v>22.5</v>
      </c>
      <c r="G22" s="78">
        <f t="shared" si="14"/>
        <v>22.5</v>
      </c>
      <c r="H22" s="82"/>
      <c r="I22" s="96"/>
      <c r="J22" s="97"/>
      <c r="K22" s="98"/>
      <c r="L22" s="97"/>
      <c r="M22" s="97"/>
      <c r="N22" s="99"/>
    </row>
    <row r="23" s="63" customFormat="1" ht="25" customHeight="1" spans="1:14">
      <c r="A23" s="77" t="s">
        <v>174</v>
      </c>
      <c r="B23" s="78">
        <f t="shared" si="5"/>
        <v>16.5</v>
      </c>
      <c r="C23" s="78">
        <f t="shared" ref="C23:G23" si="15">B23</f>
        <v>16.5</v>
      </c>
      <c r="D23" s="79">
        <v>17</v>
      </c>
      <c r="E23" s="78">
        <f t="shared" si="15"/>
        <v>17</v>
      </c>
      <c r="F23" s="78">
        <f t="shared" si="7"/>
        <v>18.5</v>
      </c>
      <c r="G23" s="78">
        <f t="shared" si="15"/>
        <v>18.5</v>
      </c>
      <c r="H23" s="83"/>
      <c r="I23" s="100"/>
      <c r="J23" s="100"/>
      <c r="K23" s="101"/>
      <c r="L23" s="100"/>
      <c r="M23" s="100"/>
      <c r="N23" s="100"/>
    </row>
    <row r="24" s="63" customFormat="1" ht="25" customHeight="1" spans="1:14">
      <c r="A24" s="84" t="s">
        <v>175</v>
      </c>
      <c r="B24" s="78">
        <v>61</v>
      </c>
      <c r="C24" s="78">
        <v>61</v>
      </c>
      <c r="D24" s="79">
        <v>61</v>
      </c>
      <c r="E24" s="78">
        <v>62</v>
      </c>
      <c r="F24" s="78">
        <v>63</v>
      </c>
      <c r="G24" s="78">
        <v>64</v>
      </c>
      <c r="H24" s="83"/>
      <c r="I24" s="100"/>
      <c r="J24" s="100"/>
      <c r="K24" s="101"/>
      <c r="L24" s="100"/>
      <c r="M24" s="100"/>
      <c r="N24" s="100"/>
    </row>
    <row r="25" s="63" customFormat="1" ht="25" customHeight="1" spans="1:14">
      <c r="A25" s="84" t="s">
        <v>176</v>
      </c>
      <c r="B25" s="78">
        <v>44</v>
      </c>
      <c r="C25" s="78">
        <v>44</v>
      </c>
      <c r="D25" s="79">
        <v>44</v>
      </c>
      <c r="E25" s="78">
        <v>45</v>
      </c>
      <c r="F25" s="78">
        <v>46</v>
      </c>
      <c r="G25" s="78">
        <v>47.4</v>
      </c>
      <c r="H25" s="83"/>
      <c r="I25" s="100"/>
      <c r="J25" s="100"/>
      <c r="K25" s="101"/>
      <c r="L25" s="100"/>
      <c r="M25" s="100"/>
      <c r="N25" s="100"/>
    </row>
    <row r="26" s="63" customFormat="1" ht="25" customHeight="1" spans="1:14">
      <c r="A26" s="84" t="s">
        <v>177</v>
      </c>
      <c r="B26" s="78">
        <v>29</v>
      </c>
      <c r="C26" s="78">
        <v>29.5</v>
      </c>
      <c r="D26" s="79">
        <v>30</v>
      </c>
      <c r="E26" s="78">
        <v>30.5</v>
      </c>
      <c r="F26" s="78">
        <v>31</v>
      </c>
      <c r="G26" s="78">
        <v>31.5</v>
      </c>
      <c r="H26" s="83"/>
      <c r="I26" s="100"/>
      <c r="J26" s="100"/>
      <c r="K26" s="101"/>
      <c r="L26" s="100"/>
      <c r="M26" s="100"/>
      <c r="N26" s="100"/>
    </row>
    <row r="27" s="63" customFormat="1" ht="25" customHeight="1" spans="1:14">
      <c r="A27" s="84" t="s">
        <v>178</v>
      </c>
      <c r="B27" s="78"/>
      <c r="C27" s="78"/>
      <c r="D27" s="79">
        <v>2</v>
      </c>
      <c r="E27" s="78"/>
      <c r="F27" s="78"/>
      <c r="G27" s="78"/>
      <c r="H27" s="83"/>
      <c r="I27" s="100"/>
      <c r="J27" s="100"/>
      <c r="K27" s="101"/>
      <c r="L27" s="100"/>
      <c r="M27" s="100"/>
      <c r="N27" s="100"/>
    </row>
    <row r="28" s="63" customFormat="1" ht="25" customHeight="1" spans="1:14">
      <c r="A28" s="85" t="s">
        <v>179</v>
      </c>
      <c r="B28" s="86">
        <v>27</v>
      </c>
      <c r="C28" s="86">
        <v>27.5</v>
      </c>
      <c r="D28" s="87">
        <v>28</v>
      </c>
      <c r="E28" s="86">
        <v>28.5</v>
      </c>
      <c r="F28" s="86">
        <v>29</v>
      </c>
      <c r="G28" s="86">
        <v>29.5</v>
      </c>
      <c r="H28" s="83"/>
      <c r="I28" s="100"/>
      <c r="J28" s="100"/>
      <c r="K28" s="101"/>
      <c r="L28" s="100"/>
      <c r="M28" s="100"/>
      <c r="N28" s="100"/>
    </row>
    <row r="29" s="63" customFormat="1" ht="16.2" spans="1:14">
      <c r="A29" s="85" t="s">
        <v>180</v>
      </c>
      <c r="B29" s="86"/>
      <c r="C29" s="86"/>
      <c r="D29" s="87">
        <v>36</v>
      </c>
      <c r="E29" s="86"/>
      <c r="F29" s="86"/>
      <c r="G29" s="86"/>
      <c r="H29" s="88"/>
      <c r="I29" s="88"/>
      <c r="J29" s="88"/>
      <c r="K29" s="88"/>
      <c r="L29" s="88"/>
      <c r="M29" s="88"/>
      <c r="N29" s="88"/>
    </row>
    <row r="30" s="63" customFormat="1" ht="16.2" spans="1:14">
      <c r="A30" s="89" t="s">
        <v>181</v>
      </c>
      <c r="B30" s="86">
        <v>36</v>
      </c>
      <c r="C30" s="86">
        <v>37</v>
      </c>
      <c r="D30" s="87">
        <v>38</v>
      </c>
      <c r="E30" s="86">
        <v>39</v>
      </c>
      <c r="F30" s="86">
        <v>40</v>
      </c>
      <c r="G30" s="86">
        <v>41</v>
      </c>
      <c r="H30" s="88"/>
      <c r="I30" s="88"/>
      <c r="J30" s="88"/>
      <c r="K30" s="88"/>
      <c r="L30" s="88"/>
      <c r="M30" s="88"/>
      <c r="N30" s="88"/>
    </row>
    <row r="31" s="63" customFormat="1" ht="15.6" spans="1:14">
      <c r="A31" s="88"/>
      <c r="B31" s="88"/>
      <c r="C31" s="88"/>
      <c r="D31" s="88"/>
      <c r="E31" s="88"/>
      <c r="F31" s="88"/>
      <c r="G31" s="88"/>
      <c r="H31" s="88"/>
      <c r="I31" s="102" t="s">
        <v>201</v>
      </c>
      <c r="J31" s="103"/>
      <c r="K31" s="102" t="s">
        <v>202</v>
      </c>
      <c r="L31" s="102"/>
      <c r="M31" s="102" t="s">
        <v>185</v>
      </c>
      <c r="N31" s="63" t="s">
        <v>141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selection activeCell="E4" sqref="E4"/>
    </sheetView>
  </sheetViews>
  <sheetFormatPr defaultColWidth="9" defaultRowHeight="15.6"/>
  <cols>
    <col min="1" max="1" width="7" customWidth="1"/>
    <col min="2" max="2" width="12.1666666666667" customWidth="1"/>
    <col min="3" max="3" width="12.8333333333333" customWidth="1"/>
    <col min="4" max="4" width="11.5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8.2" spans="1:15">
      <c r="A1" s="3" t="s">
        <v>258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259</v>
      </c>
      <c r="B2" s="5" t="s">
        <v>260</v>
      </c>
      <c r="C2" s="5" t="s">
        <v>261</v>
      </c>
      <c r="D2" s="5" t="s">
        <v>262</v>
      </c>
      <c r="E2" s="5" t="s">
        <v>263</v>
      </c>
      <c r="F2" s="5" t="s">
        <v>264</v>
      </c>
      <c r="G2" s="5" t="s">
        <v>265</v>
      </c>
      <c r="H2" s="5" t="s">
        <v>266</v>
      </c>
      <c r="I2" s="4" t="s">
        <v>267</v>
      </c>
      <c r="J2" s="4" t="s">
        <v>268</v>
      </c>
      <c r="K2" s="4" t="s">
        <v>269</v>
      </c>
      <c r="L2" s="4" t="s">
        <v>270</v>
      </c>
      <c r="M2" s="4" t="s">
        <v>271</v>
      </c>
      <c r="N2" s="5" t="s">
        <v>272</v>
      </c>
      <c r="O2" s="5" t="s">
        <v>273</v>
      </c>
    </row>
    <row r="3" s="1" customFormat="1" spans="1:15">
      <c r="A3" s="4"/>
      <c r="B3" s="7"/>
      <c r="C3" s="7"/>
      <c r="D3" s="7"/>
      <c r="E3" s="7"/>
      <c r="F3" s="7"/>
      <c r="G3" s="7"/>
      <c r="H3" s="7"/>
      <c r="I3" s="4" t="s">
        <v>274</v>
      </c>
      <c r="J3" s="4" t="s">
        <v>274</v>
      </c>
      <c r="K3" s="4" t="s">
        <v>274</v>
      </c>
      <c r="L3" s="4" t="s">
        <v>274</v>
      </c>
      <c r="M3" s="4" t="s">
        <v>274</v>
      </c>
      <c r="N3" s="7"/>
      <c r="O3" s="7"/>
    </row>
    <row r="4" spans="1:15">
      <c r="A4" s="9">
        <v>1</v>
      </c>
      <c r="B4" s="50" t="s">
        <v>275</v>
      </c>
      <c r="C4" s="24" t="s">
        <v>276</v>
      </c>
      <c r="D4" s="51" t="s">
        <v>277</v>
      </c>
      <c r="E4" s="52" t="s">
        <v>145</v>
      </c>
      <c r="F4" s="10" t="s">
        <v>278</v>
      </c>
      <c r="G4" s="10" t="s">
        <v>66</v>
      </c>
      <c r="H4" s="10"/>
      <c r="I4" s="10"/>
      <c r="J4" s="10"/>
      <c r="K4" s="10"/>
      <c r="L4" s="10"/>
      <c r="M4" s="10"/>
      <c r="N4" s="10">
        <v>0</v>
      </c>
      <c r="O4" s="10" t="s">
        <v>279</v>
      </c>
    </row>
    <row r="5" spans="1:15">
      <c r="A5" s="9">
        <v>2</v>
      </c>
      <c r="B5" s="50" t="s">
        <v>280</v>
      </c>
      <c r="C5" s="24" t="s">
        <v>276</v>
      </c>
      <c r="D5" s="51" t="s">
        <v>277</v>
      </c>
      <c r="E5" s="52" t="s">
        <v>145</v>
      </c>
      <c r="F5" s="10" t="s">
        <v>278</v>
      </c>
      <c r="G5" s="10" t="s">
        <v>66</v>
      </c>
      <c r="H5" s="10"/>
      <c r="I5" s="10"/>
      <c r="J5" s="10"/>
      <c r="K5" s="10"/>
      <c r="L5" s="10"/>
      <c r="M5" s="10"/>
      <c r="N5" s="10"/>
      <c r="O5" s="10" t="s">
        <v>279</v>
      </c>
    </row>
    <row r="6" spans="1:15">
      <c r="A6" s="9">
        <v>3</v>
      </c>
      <c r="B6" s="50" t="s">
        <v>281</v>
      </c>
      <c r="C6" s="24" t="s">
        <v>276</v>
      </c>
      <c r="D6" s="51" t="s">
        <v>277</v>
      </c>
      <c r="E6" s="52" t="s">
        <v>145</v>
      </c>
      <c r="F6" s="10" t="s">
        <v>278</v>
      </c>
      <c r="G6" s="10" t="s">
        <v>66</v>
      </c>
      <c r="H6" s="10"/>
      <c r="I6" s="10">
        <v>2</v>
      </c>
      <c r="J6" s="10"/>
      <c r="K6" s="10">
        <v>6</v>
      </c>
      <c r="L6" s="10">
        <v>2</v>
      </c>
      <c r="M6" s="10"/>
      <c r="N6" s="10">
        <v>10</v>
      </c>
      <c r="O6" s="10" t="s">
        <v>279</v>
      </c>
    </row>
    <row r="7" spans="1:15">
      <c r="A7" s="9">
        <v>4</v>
      </c>
      <c r="B7" s="23" t="s">
        <v>275</v>
      </c>
      <c r="C7" s="24" t="s">
        <v>276</v>
      </c>
      <c r="D7" s="51" t="s">
        <v>277</v>
      </c>
      <c r="E7" s="52" t="s">
        <v>145</v>
      </c>
      <c r="F7" s="10" t="s">
        <v>278</v>
      </c>
      <c r="G7" s="10" t="s">
        <v>66</v>
      </c>
      <c r="H7" s="10"/>
      <c r="I7" s="10"/>
      <c r="J7" s="10"/>
      <c r="K7" s="10"/>
      <c r="L7" s="10">
        <v>2</v>
      </c>
      <c r="M7" s="10"/>
      <c r="N7" s="10">
        <v>2</v>
      </c>
      <c r="O7" s="10" t="s">
        <v>279</v>
      </c>
    </row>
    <row r="8" spans="1:15">
      <c r="A8" s="9">
        <v>5</v>
      </c>
      <c r="B8" s="23" t="s">
        <v>282</v>
      </c>
      <c r="C8" s="24" t="s">
        <v>276</v>
      </c>
      <c r="D8" s="51" t="s">
        <v>277</v>
      </c>
      <c r="E8" s="52" t="s">
        <v>145</v>
      </c>
      <c r="F8" s="10" t="s">
        <v>278</v>
      </c>
      <c r="G8" s="10" t="s">
        <v>66</v>
      </c>
      <c r="H8" s="9"/>
      <c r="I8" s="10"/>
      <c r="J8" s="10"/>
      <c r="K8" s="10"/>
      <c r="L8" s="10"/>
      <c r="M8" s="9"/>
      <c r="N8" s="10">
        <v>0</v>
      </c>
      <c r="O8" s="10" t="s">
        <v>279</v>
      </c>
    </row>
    <row r="9" spans="1:15">
      <c r="A9" s="9">
        <v>6</v>
      </c>
      <c r="B9" s="23" t="s">
        <v>283</v>
      </c>
      <c r="C9" s="24" t="s">
        <v>276</v>
      </c>
      <c r="D9" s="10" t="s">
        <v>284</v>
      </c>
      <c r="E9" s="52" t="s">
        <v>145</v>
      </c>
      <c r="F9" s="10" t="s">
        <v>278</v>
      </c>
      <c r="G9" s="39" t="s">
        <v>66</v>
      </c>
      <c r="H9" s="9"/>
      <c r="I9" s="10">
        <v>2</v>
      </c>
      <c r="J9" s="10"/>
      <c r="K9" s="10"/>
      <c r="L9" s="10"/>
      <c r="M9" s="9"/>
      <c r="N9" s="10">
        <v>2</v>
      </c>
      <c r="O9" s="10" t="s">
        <v>279</v>
      </c>
    </row>
    <row r="10" spans="1:15">
      <c r="A10" s="9">
        <v>7</v>
      </c>
      <c r="B10" s="23" t="s">
        <v>285</v>
      </c>
      <c r="C10" s="24" t="s">
        <v>276</v>
      </c>
      <c r="D10" s="10" t="s">
        <v>284</v>
      </c>
      <c r="E10" s="52" t="s">
        <v>145</v>
      </c>
      <c r="F10" s="10" t="s">
        <v>278</v>
      </c>
      <c r="G10" s="39" t="s">
        <v>66</v>
      </c>
      <c r="H10" s="9"/>
      <c r="I10" s="10">
        <v>2</v>
      </c>
      <c r="J10" s="10"/>
      <c r="K10" s="10"/>
      <c r="L10" s="10"/>
      <c r="M10" s="10"/>
      <c r="N10" s="10">
        <v>2</v>
      </c>
      <c r="O10" s="10" t="s">
        <v>279</v>
      </c>
    </row>
    <row r="11" spans="1:15">
      <c r="A11" s="9">
        <v>8</v>
      </c>
      <c r="B11" s="23" t="s">
        <v>280</v>
      </c>
      <c r="C11" s="53" t="s">
        <v>286</v>
      </c>
      <c r="D11" s="24" t="s">
        <v>287</v>
      </c>
      <c r="E11" s="52" t="s">
        <v>145</v>
      </c>
      <c r="F11" s="10" t="s">
        <v>278</v>
      </c>
      <c r="G11" s="39" t="s">
        <v>66</v>
      </c>
      <c r="H11" s="9"/>
      <c r="I11" s="10"/>
      <c r="J11" s="10"/>
      <c r="K11" s="10"/>
      <c r="L11" s="10"/>
      <c r="M11" s="10"/>
      <c r="N11" s="10">
        <v>0</v>
      </c>
      <c r="O11" s="10" t="s">
        <v>279</v>
      </c>
    </row>
    <row r="12" customFormat="1" spans="1:15">
      <c r="A12" s="9">
        <v>9</v>
      </c>
      <c r="B12" s="23" t="s">
        <v>280</v>
      </c>
      <c r="C12" s="53" t="s">
        <v>286</v>
      </c>
      <c r="D12" s="10" t="s">
        <v>277</v>
      </c>
      <c r="E12" s="52" t="s">
        <v>145</v>
      </c>
      <c r="F12" s="10" t="s">
        <v>278</v>
      </c>
      <c r="G12" s="39" t="s">
        <v>66</v>
      </c>
      <c r="H12" s="9"/>
      <c r="I12" s="10"/>
      <c r="J12" s="10"/>
      <c r="K12" s="10"/>
      <c r="L12" s="10"/>
      <c r="M12" s="10"/>
      <c r="N12" s="10">
        <v>0</v>
      </c>
      <c r="O12" s="10" t="s">
        <v>279</v>
      </c>
    </row>
    <row r="13" customFormat="1" spans="1:15">
      <c r="A13" s="9">
        <v>10</v>
      </c>
      <c r="B13" s="23" t="s">
        <v>280</v>
      </c>
      <c r="C13" s="54" t="s">
        <v>288</v>
      </c>
      <c r="D13" s="10" t="s">
        <v>277</v>
      </c>
      <c r="E13" s="52" t="s">
        <v>145</v>
      </c>
      <c r="F13" s="10" t="s">
        <v>278</v>
      </c>
      <c r="G13" s="39" t="s">
        <v>66</v>
      </c>
      <c r="H13" s="55"/>
      <c r="I13" s="58"/>
      <c r="J13" s="62"/>
      <c r="K13" s="60"/>
      <c r="L13" s="60"/>
      <c r="M13" s="58"/>
      <c r="N13" s="60">
        <v>0</v>
      </c>
      <c r="O13" s="10" t="s">
        <v>279</v>
      </c>
    </row>
    <row r="14" customFormat="1" spans="1:15">
      <c r="A14" s="56"/>
      <c r="B14" s="57"/>
      <c r="C14" s="54"/>
      <c r="D14" s="58"/>
      <c r="E14" s="59"/>
      <c r="F14" s="60"/>
      <c r="G14" s="61"/>
      <c r="H14" s="55"/>
      <c r="I14" s="58"/>
      <c r="J14" s="62"/>
      <c r="K14" s="60"/>
      <c r="L14" s="60"/>
      <c r="M14" s="58"/>
      <c r="N14" s="60"/>
      <c r="O14" s="58"/>
    </row>
    <row r="15" s="2" customFormat="1" ht="17.4" spans="1:15">
      <c r="A15" s="14" t="s">
        <v>289</v>
      </c>
      <c r="B15" s="15"/>
      <c r="C15" s="15"/>
      <c r="D15" s="16"/>
      <c r="E15" s="17"/>
      <c r="F15" s="30"/>
      <c r="G15" s="30"/>
      <c r="H15" s="30"/>
      <c r="I15" s="25"/>
      <c r="J15" s="14" t="s">
        <v>290</v>
      </c>
      <c r="K15" s="15"/>
      <c r="L15" s="15"/>
      <c r="M15" s="16"/>
      <c r="N15" s="15"/>
      <c r="O15" s="22"/>
    </row>
    <row r="16" spans="1:15">
      <c r="A16" s="18" t="s">
        <v>291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</sheetData>
  <mergeCells count="15">
    <mergeCell ref="A1:O1"/>
    <mergeCell ref="A15:D15"/>
    <mergeCell ref="E15:I15"/>
    <mergeCell ref="J15:M15"/>
    <mergeCell ref="A16:O1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4 O3:O11 O12:O13 O15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2022-09-08T09:41:43Z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9A76448B09AA4BF58667FC667EC195F4</vt:lpwstr>
  </property>
</Properties>
</file>