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<sst xmlns="http://schemas.openxmlformats.org/spreadsheetml/2006/main" count="316">
  <si>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</si>
  <si>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</si>
  <si>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</si>
  <si>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</si>
  <si>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</si>
  <si>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</si>
  <si>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</si>
  <si>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</si>
  <si>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</si>
  <si>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</si>
  <si>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</si>
  <si>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</si>
  <si>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</si>
  <si>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</si>
  <si>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</si>
  <si>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</si>
  <si>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</si>
  <si>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</si>
  <si>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</si>
  <si>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</si>
  <si>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</si>
  <si>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</si>
  <si>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</si>
  <si>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</si>
  <si>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</si>
  <si>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</si>
  <si>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</si>
  <si>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</si>
  <si>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</si>
  <si>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</si>
  <si>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</si>
  <si>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</si>
  <si>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</si>
  <si>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</si>
  <si>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</si>
  <si>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</si>
  <si>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</si>
  <si>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</si>
  <si>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</si>
  <si>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</si>
  <si>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</si>
  <si>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</si>
  <si>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</si>
  <si>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</si>
  <si>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</si>
  <si>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</si>
  <si>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</si>
  <si>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</si>
  <si>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</si>
  <si>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</si>
  <si>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</si>
  <si>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</si>
  <si>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</si>
  <si>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</si>
  <si>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</si>
  <si>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</si>
  <si>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</si>
  <si>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</si>
  <si>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</si>
  <si>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</si>
  <si>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</si>
  <si>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</si>
  <si>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</si>
  <si>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</si>
  <si>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</si>
  <si>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</si>
  <si>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</si>
  <si>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</si>
  <si>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</si>
  <si>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</si>
  <si>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</si>
  <si>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</si>
  <si>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</si>
  <si>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</si>
  <si>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</si>
  <si>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</si>
  <si>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</si>
  <si>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</si>
  <si>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</si>
  <si>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</si>
  <si>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</si>
  <si>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</si>
  <si>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</si>
  <si>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</si>
  <si>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</si>
  <si>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</si>
  <si>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</si>
  <si>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</si>
  <si>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</si>
  <si>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</si>
  <si>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</si>
  <si>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</si>
  <si>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</si>
  <si>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</si>
  <si>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</si>
  <si>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</si>
  <si>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</si>
  <si>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</si>
  <si>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</si>
  <si>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</si>
  <si>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</si>
  <si>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</si>
  <si>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</si>
  <si>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</si>
  <si>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</si>
  <si>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</si>
  <si>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</si>
  <si>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</si>
  <si>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</si>
  <si>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</si>
  <si>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</si>
  <si>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</si>
  <si>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</si>
  <si>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</si>
  <si>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</si>
  <si>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</si>
  <si>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</si>
  <si>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</si>
  <si>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</si>
  <si>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</si>
  <si>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</si>
  <si>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</si>
  <si>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</si>
  <si>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</si>
  <si>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</si>
  <si>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</si>
  <si>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</si>
  <si>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</si>
  <si>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</si>
  <si>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</si>
  <si>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</si>
  <si>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</si>
  <si>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</si>
  <si>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</si>
  <si>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</si>
  <si>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</si>
  <si>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</si>
  <si>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</si>
  <si>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</si>
  <si>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</si>
  <si>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</si>
  <si>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</si>
  <si>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</si>
  <si>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</si>
  <si>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</si>
  <si>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</si>
  <si>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</si>
  <si>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</si>
  <si>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TAEECK91947</t>
  </si>
  <si>
    <t>男款软壳外套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</si>
  <si>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</si>
  <si>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</si>
  <si>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</si>
  <si>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</si>
  <si>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</si>
  <si>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</si>
  <si>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</si>
  <si>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</si>
  <si>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</si>
  <si>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</si>
  <si>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</si>
  <si>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</si>
  <si>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</si>
  <si>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</si>
  <si>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</si>
  <si>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</si>
  <si>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</si>
  <si>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</si>
  <si>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</si>
  <si>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</si>
  <si>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</si>
  <si>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</si>
  <si>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</si>
  <si>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</si>
  <si>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</si>
  <si>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</si>
  <si>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</si>
  <si>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</si>
  <si>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</si>
  <si>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</si>
  <si>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</si>
  <si>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</si>
  <si>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XL XXL XXXL）83  125  286</t>
  </si>
  <si>
    <t>深灰  全码（S M L XL XXL XXXL）147  151  119  145  101  56</t>
  </si>
  <si>
    <t>励茶色   全码（S M L XL XXL XXXL）200  85    111  95  106  271</t>
  </si>
  <si>
    <t>铁蓝灰   全码（S M L XL XXL XXXL）277  258  172  218 155  137</t>
  </si>
  <si>
    <t>情况说明：</t>
  </si>
  <si>
    <t xml:space="preserve">【问题点描述】  </t>
  </si>
  <si>
    <t>1.断线2件</t>
  </si>
  <si>
    <t>2.下亢2件</t>
  </si>
  <si>
    <t>3.领织带开线1件</t>
  </si>
  <si>
    <t>4.下摆织带毛边1件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</si>
  <si>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</si>
  <si>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</si>
  <si>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</si>
  <si>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</si>
  <si>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</si>
  <si>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</si>
  <si>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此次出货1680件，按照探路者要求抽箱验货125件，返修6件，未超标，同意出货。</t>
  </si>
  <si>
    <t>品控部</t>
  </si>
  <si>
    <t>检验人</t>
  </si>
  <si>
    <t>曹亚云
张海霞</t>
  </si>
  <si>
    <t>蒋</t>
  </si>
  <si>
    <t>QC规格测量表</t>
  </si>
  <si>
    <t>男式软壳外套</t>
  </si>
  <si>
    <t>指示规格 FINAL SPAC</t>
  </si>
  <si>
    <t>样品规格 FINAL SPAC</t>
  </si>
  <si>
    <t>铁蓝灰</t>
  </si>
  <si>
    <t>深灰</t>
  </si>
  <si>
    <t>励茶色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</si>
  <si>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</si>
  <si>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</si>
  <si>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</si>
  <si>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</si>
  <si>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</si>
  <si>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</si>
  <si>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</si>
  <si>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</si>
  <si>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</si>
  <si>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</si>
  <si>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</si>
  <si>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</si>
  <si>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</si>
  <si>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</si>
  <si>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</si>
  <si>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</si>
  <si>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</si>
  <si>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</si>
  <si>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后中袖长</t>
  </si>
  <si>
    <t>0  0</t>
  </si>
  <si>
    <t>+0.5  +0.5</t>
  </si>
  <si>
    <t>袖肥/2</t>
  </si>
  <si>
    <t>-0.5  0</t>
  </si>
  <si>
    <t>-0.5 0</t>
  </si>
  <si>
    <t>-0.5  -0.5</t>
  </si>
  <si>
    <t>袖口围/2</t>
  </si>
  <si>
    <t>+0.5  +1</t>
  </si>
  <si>
    <t>+0.5 +0.5</t>
  </si>
  <si>
    <t>0 +0.5</t>
  </si>
  <si>
    <t>下领围</t>
  </si>
  <si>
    <t>+0.6  0</t>
  </si>
  <si>
    <t>+0.3  0</t>
  </si>
  <si>
    <t>+0.7  0</t>
  </si>
  <si>
    <t>-0.6  +0.4</t>
  </si>
  <si>
    <t>帽高</t>
  </si>
  <si>
    <t>0  +0.5</t>
  </si>
  <si>
    <t>+0.5 0</t>
  </si>
  <si>
    <t>帽宽</t>
  </si>
  <si>
    <t>0  -0.5</t>
  </si>
  <si>
    <t>+0.5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</si>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</sst>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8" fillId="31" borderId="73" applyNumberForma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7" fillId="21" borderId="73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5" fillId="0" borderId="0"/>
    <xf numFmtId="0" fontId="45" fillId="2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4" borderId="74" applyNumberFormat="0" applyAlignment="0" applyProtection="0">
      <alignment vertical="center"/>
    </xf>
    <xf numFmtId="0" fontId="43" fillId="21" borderId="71" applyNumberFormat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/>
    <xf numFmtId="0" fontId="33" fillId="12" borderId="0" applyNumberFormat="0" applyBorder="0" applyAlignment="0" applyProtection="0">
      <alignment vertical="center"/>
    </xf>
    <xf numFmtId="0" fontId="37" fillId="15" borderId="70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5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4" fillId="0" borderId="6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5" fillId="0" borderId="0"/>
    <xf numFmtId="0" fontId="38" fillId="0" borderId="69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4" borderId="0" xfId="2" applyFill="1" applyAlignment="1">
      <alignment horizontal="left" vertical="center"/>
    </xf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6" fillId="0" borderId="13" xfId="2" applyFont="1" applyFill="1" applyBorder="1" applyAlignment="1">
      <alignment horizontal="center" vertical="top"/>
    </xf>
    <xf numFmtId="0" fontId="17" fillId="0" borderId="14" xfId="2" applyFont="1" applyFill="1" applyBorder="1" applyAlignment="1">
      <alignment horizontal="left" vertical="center"/>
    </xf>
    <xf numFmtId="0" fontId="18" fillId="4" borderId="15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vertical="center"/>
    </xf>
    <xf numFmtId="0" fontId="18" fillId="4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7" fillId="0" borderId="16" xfId="2" applyFont="1" applyFill="1" applyBorder="1" applyAlignment="1">
      <alignment horizontal="left" vertical="center"/>
    </xf>
    <xf numFmtId="0" fontId="18" fillId="4" borderId="17" xfId="2" applyFont="1" applyFill="1" applyBorder="1" applyAlignment="1">
      <alignment horizontal="righ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9" fillId="4" borderId="19" xfId="2" applyFont="1" applyFill="1" applyBorder="1" applyAlignment="1">
      <alignment horizontal="center" vertical="center" wrapText="1"/>
    </xf>
    <xf numFmtId="0" fontId="19" fillId="4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17" fillId="4" borderId="14" xfId="2" applyFont="1" applyFill="1" applyBorder="1" applyAlignment="1">
      <alignment vertical="center"/>
    </xf>
    <xf numFmtId="0" fontId="17" fillId="4" borderId="15" xfId="2" applyFont="1" applyFill="1" applyBorder="1" applyAlignment="1">
      <alignment vertical="center"/>
    </xf>
    <xf numFmtId="0" fontId="17" fillId="4" borderId="16" xfId="2" applyFont="1" applyFill="1" applyBorder="1" applyAlignment="1">
      <alignment horizontal="left" vertical="center"/>
    </xf>
    <xf numFmtId="0" fontId="17" fillId="4" borderId="17" xfId="2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left" vertical="center"/>
    </xf>
    <xf numFmtId="0" fontId="21" fillId="4" borderId="20" xfId="2" applyFont="1" applyFill="1" applyBorder="1" applyAlignment="1">
      <alignment horizontal="left" vertical="center"/>
    </xf>
    <xf numFmtId="0" fontId="21" fillId="4" borderId="21" xfId="2" applyFont="1" applyFill="1" applyBorder="1" applyAlignment="1">
      <alignment horizontal="left" vertical="center"/>
    </xf>
    <xf numFmtId="0" fontId="17" fillId="4" borderId="16" xfId="2" applyFont="1" applyFill="1" applyBorder="1" applyAlignment="1">
      <alignment vertical="center"/>
    </xf>
    <xf numFmtId="0" fontId="20" fillId="4" borderId="17" xfId="2" applyFont="1" applyFill="1" applyBorder="1" applyAlignment="1">
      <alignment vertical="center"/>
    </xf>
    <xf numFmtId="0" fontId="17" fillId="4" borderId="18" xfId="2" applyFont="1" applyFill="1" applyBorder="1" applyAlignment="1">
      <alignment vertical="center"/>
    </xf>
    <xf numFmtId="0" fontId="20" fillId="4" borderId="19" xfId="2" applyFont="1" applyFill="1" applyBorder="1" applyAlignment="1">
      <alignment horizontal="left" vertical="center"/>
    </xf>
    <xf numFmtId="0" fontId="20" fillId="4" borderId="19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20" fillId="4" borderId="16" xfId="2" applyFont="1" applyFill="1" applyBorder="1" applyAlignment="1">
      <alignment horizontal="left" vertical="center"/>
    </xf>
    <xf numFmtId="0" fontId="20" fillId="4" borderId="20" xfId="2" applyFont="1" applyFill="1" applyBorder="1" applyAlignment="1">
      <alignment horizontal="left" vertical="center"/>
    </xf>
    <xf numFmtId="0" fontId="20" fillId="4" borderId="21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5" fillId="0" borderId="19" xfId="2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5" fillId="4" borderId="20" xfId="2" applyFont="1" applyFill="1" applyBorder="1" applyAlignment="1">
      <alignment horizontal="left" vertical="center"/>
    </xf>
    <xf numFmtId="0" fontId="15" fillId="4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21" fillId="0" borderId="14" xfId="2" applyFont="1" applyFill="1" applyBorder="1" applyAlignment="1">
      <alignment horizontal="left" vertical="center"/>
    </xf>
    <xf numFmtId="0" fontId="21" fillId="0" borderId="1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center" vertical="center"/>
    </xf>
    <xf numFmtId="0" fontId="20" fillId="4" borderId="19" xfId="2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17" fillId="4" borderId="26" xfId="2" applyFont="1" applyFill="1" applyBorder="1" applyAlignment="1">
      <alignment horizontal="center" vertical="center"/>
    </xf>
    <xf numFmtId="58" fontId="20" fillId="4" borderId="17" xfId="2" applyNumberFormat="1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7" xfId="2" applyFont="1" applyFill="1" applyBorder="1" applyAlignment="1">
      <alignment horizontal="center" vertical="center"/>
    </xf>
    <xf numFmtId="0" fontId="20" fillId="4" borderId="28" xfId="2" applyFont="1" applyFill="1" applyBorder="1" applyAlignment="1">
      <alignment horizontal="center" vertical="center"/>
    </xf>
    <xf numFmtId="0" fontId="20" fillId="4" borderId="29" xfId="2" applyFont="1" applyFill="1" applyBorder="1" applyAlignment="1">
      <alignment horizontal="center" vertical="center"/>
    </xf>
    <xf numFmtId="0" fontId="17" fillId="4" borderId="19" xfId="2" applyFont="1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4" borderId="25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17" fillId="4" borderId="17" xfId="2" applyFont="1" applyFill="1" applyBorder="1" applyAlignment="1">
      <alignment vertical="center"/>
    </xf>
    <xf numFmtId="0" fontId="20" fillId="4" borderId="30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17" fillId="4" borderId="19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20" fillId="4" borderId="19" xfId="2" applyFont="1" applyFill="1" applyBorder="1" applyAlignment="1">
      <alignment vertical="center" wrapText="1"/>
    </xf>
    <xf numFmtId="58" fontId="20" fillId="4" borderId="19" xfId="2" applyNumberFormat="1" applyFont="1" applyFill="1" applyBorder="1" applyAlignment="1">
      <alignment vertical="center"/>
    </xf>
    <xf numFmtId="0" fontId="17" fillId="0" borderId="19" xfId="2" applyFont="1" applyFill="1" applyBorder="1" applyAlignment="1">
      <alignment horizontal="center" vertical="center"/>
    </xf>
    <xf numFmtId="0" fontId="20" fillId="4" borderId="15" xfId="2" applyFont="1" applyFill="1" applyBorder="1" applyAlignment="1">
      <alignment horizontal="center" vertical="center"/>
    </xf>
    <xf numFmtId="0" fontId="20" fillId="4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20" fillId="4" borderId="33" xfId="2" applyFont="1" applyFill="1" applyBorder="1" applyAlignment="1">
      <alignment horizontal="left" vertical="center"/>
    </xf>
    <xf numFmtId="0" fontId="20" fillId="4" borderId="34" xfId="2" applyFont="1" applyFill="1" applyBorder="1" applyAlignment="1">
      <alignment horizontal="left" vertical="center"/>
    </xf>
    <xf numFmtId="0" fontId="20" fillId="4" borderId="35" xfId="2" applyFont="1" applyFill="1" applyBorder="1" applyAlignment="1">
      <alignment horizontal="center" vertical="center"/>
    </xf>
    <xf numFmtId="0" fontId="20" fillId="4" borderId="36" xfId="2" applyFont="1" applyFill="1" applyBorder="1" applyAlignment="1">
      <alignment horizontal="center" vertical="center"/>
    </xf>
    <xf numFmtId="0" fontId="21" fillId="4" borderId="36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20" fillId="4" borderId="36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15" fillId="0" borderId="34" xfId="2" applyFill="1" applyBorder="1" applyAlignment="1">
      <alignment horizontal="center" vertical="center"/>
    </xf>
    <xf numFmtId="0" fontId="17" fillId="0" borderId="35" xfId="2" applyFont="1" applyFill="1" applyBorder="1" applyAlignment="1">
      <alignment horizontal="left" vertical="center"/>
    </xf>
    <xf numFmtId="0" fontId="15" fillId="4" borderId="36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left" vertical="center"/>
    </xf>
    <xf numFmtId="0" fontId="17" fillId="4" borderId="33" xfId="2" applyFont="1" applyFill="1" applyBorder="1" applyAlignment="1">
      <alignment horizontal="left" vertical="center"/>
    </xf>
    <xf numFmtId="0" fontId="20" fillId="4" borderId="34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22" fillId="0" borderId="13" xfId="2" applyFont="1" applyBorder="1" applyAlignment="1">
      <alignment horizontal="center" vertical="top"/>
    </xf>
    <xf numFmtId="0" fontId="23" fillId="0" borderId="37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1" fillId="0" borderId="16" xfId="2" applyFont="1" applyBorder="1" applyAlignment="1">
      <alignment horizontal="left" vertical="center"/>
    </xf>
    <xf numFmtId="0" fontId="18" fillId="0" borderId="17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21" fillId="0" borderId="16" xfId="2" applyFont="1" applyBorder="1" applyAlignment="1">
      <alignment vertical="center"/>
    </xf>
    <xf numFmtId="0" fontId="20" fillId="0" borderId="17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18" fillId="0" borderId="17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21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23" fillId="0" borderId="0" xfId="2" applyFont="1" applyBorder="1" applyAlignment="1">
      <alignment horizontal="left" vertical="center"/>
    </xf>
    <xf numFmtId="0" fontId="21" fillId="0" borderId="14" xfId="2" applyFont="1" applyBorder="1" applyAlignment="1">
      <alignment vertical="center"/>
    </xf>
    <xf numFmtId="0" fontId="15" fillId="0" borderId="1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vertical="center"/>
    </xf>
    <xf numFmtId="0" fontId="15" fillId="0" borderId="17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5" fillId="0" borderId="17" xfId="2" applyFont="1" applyBorder="1" applyAlignment="1">
      <alignment vertical="center"/>
    </xf>
    <xf numFmtId="0" fontId="21" fillId="0" borderId="19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21" fillId="0" borderId="39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3" fillId="0" borderId="40" xfId="2" applyFont="1" applyBorder="1" applyAlignment="1">
      <alignment vertical="center"/>
    </xf>
    <xf numFmtId="0" fontId="18" fillId="0" borderId="41" xfId="2" applyFont="1" applyBorder="1" applyAlignment="1">
      <alignment horizontal="center" vertical="center"/>
    </xf>
    <xf numFmtId="0" fontId="23" fillId="0" borderId="41" xfId="2" applyFont="1" applyBorder="1" applyAlignment="1">
      <alignment vertical="center"/>
    </xf>
    <xf numFmtId="0" fontId="23" fillId="0" borderId="42" xfId="2" applyFont="1" applyFill="1" applyBorder="1" applyAlignment="1">
      <alignment horizontal="left" vertical="center"/>
    </xf>
    <xf numFmtId="0" fontId="23" fillId="0" borderId="41" xfId="2" applyFont="1" applyFill="1" applyBorder="1" applyAlignment="1">
      <alignment horizontal="left" vertical="center"/>
    </xf>
    <xf numFmtId="0" fontId="23" fillId="0" borderId="43" xfId="2" applyFont="1" applyFill="1" applyBorder="1" applyAlignment="1">
      <alignment horizontal="center" vertical="center"/>
    </xf>
    <xf numFmtId="0" fontId="23" fillId="0" borderId="44" xfId="2" applyFont="1" applyFill="1" applyBorder="1" applyAlignment="1">
      <alignment horizontal="center" vertical="center"/>
    </xf>
    <xf numFmtId="0" fontId="23" fillId="0" borderId="18" xfId="2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center" vertical="center"/>
    </xf>
    <xf numFmtId="0" fontId="21" fillId="0" borderId="38" xfId="2" applyFont="1" applyBorder="1" applyAlignment="1">
      <alignment horizontal="left" vertical="center"/>
    </xf>
    <xf numFmtId="0" fontId="23" fillId="0" borderId="15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/>
    </xf>
    <xf numFmtId="14" fontId="18" fillId="0" borderId="17" xfId="2" applyNumberFormat="1" applyFont="1" applyBorder="1" applyAlignment="1">
      <alignment horizontal="center" vertical="center"/>
    </xf>
    <xf numFmtId="14" fontId="18" fillId="0" borderId="33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horizontal="left" vertical="center"/>
    </xf>
    <xf numFmtId="14" fontId="18" fillId="0" borderId="19" xfId="2" applyNumberFormat="1" applyFont="1" applyBorder="1" applyAlignment="1">
      <alignment horizontal="center" vertical="center"/>
    </xf>
    <xf numFmtId="14" fontId="18" fillId="0" borderId="34" xfId="2" applyNumberFormat="1" applyFont="1" applyBorder="1" applyAlignment="1">
      <alignment horizontal="center" vertical="center"/>
    </xf>
    <xf numFmtId="0" fontId="21" fillId="0" borderId="15" xfId="2" applyFont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0" fillId="0" borderId="30" xfId="2" applyFont="1" applyBorder="1" applyAlignment="1">
      <alignment horizontal="left" vertical="center"/>
    </xf>
    <xf numFmtId="0" fontId="21" fillId="0" borderId="17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58" fontId="15" fillId="0" borderId="41" xfId="2" applyNumberFormat="1" applyFont="1" applyBorder="1" applyAlignment="1">
      <alignment vertical="center"/>
    </xf>
    <xf numFmtId="0" fontId="23" fillId="0" borderId="41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8" fillId="0" borderId="33" xfId="2" applyFont="1" applyBorder="1" applyAlignment="1">
      <alignment horizontal="left" vertical="center"/>
    </xf>
    <xf numFmtId="0" fontId="21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21" fillId="0" borderId="34" xfId="2" applyFont="1" applyBorder="1" applyAlignment="1">
      <alignment horizontal="center" vertical="center"/>
    </xf>
    <xf numFmtId="0" fontId="17" fillId="0" borderId="33" xfId="2" applyFont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18" fillId="0" borderId="47" xfId="2" applyFont="1" applyBorder="1" applyAlignment="1">
      <alignment horizontal="center" vertical="center"/>
    </xf>
    <xf numFmtId="0" fontId="23" fillId="0" borderId="48" xfId="2" applyFont="1" applyFill="1" applyBorder="1" applyAlignment="1">
      <alignment horizontal="left" vertical="center"/>
    </xf>
    <xf numFmtId="0" fontId="23" fillId="0" borderId="49" xfId="2" applyFont="1" applyFill="1" applyBorder="1" applyAlignment="1">
      <alignment horizontal="center" vertical="center"/>
    </xf>
    <xf numFmtId="0" fontId="23" fillId="0" borderId="34" xfId="2" applyFont="1" applyFill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7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24" fillId="0" borderId="13" xfId="2" applyFont="1" applyBorder="1" applyAlignment="1">
      <alignment horizontal="center" vertical="top"/>
    </xf>
    <xf numFmtId="0" fontId="18" fillId="0" borderId="30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1" fillId="0" borderId="18" xfId="2" applyFont="1" applyBorder="1" applyAlignment="1">
      <alignment vertical="center"/>
    </xf>
    <xf numFmtId="0" fontId="21" fillId="0" borderId="50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21" fillId="0" borderId="43" xfId="2" applyFont="1" applyBorder="1" applyAlignment="1">
      <alignment vertical="center"/>
    </xf>
    <xf numFmtId="0" fontId="15" fillId="0" borderId="44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5" fillId="0" borderId="44" xfId="2" applyFont="1" applyBorder="1" applyAlignment="1">
      <alignment vertical="center"/>
    </xf>
    <xf numFmtId="0" fontId="21" fillId="0" borderId="43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39" xfId="2" applyFont="1" applyBorder="1" applyAlignment="1">
      <alignment horizontal="left" vertical="center" wrapText="1"/>
    </xf>
    <xf numFmtId="0" fontId="21" fillId="0" borderId="28" xfId="2" applyFont="1" applyBorder="1" applyAlignment="1">
      <alignment horizontal="left" vertical="center" wrapText="1"/>
    </xf>
    <xf numFmtId="0" fontId="21" fillId="0" borderId="43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5" fillId="0" borderId="51" xfId="2" applyFont="1" applyBorder="1" applyAlignment="1">
      <alignment horizontal="left" vertical="center" wrapText="1"/>
    </xf>
    <xf numFmtId="9" fontId="18" fillId="0" borderId="17" xfId="2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2" applyNumberFormat="1" applyFont="1" applyBorder="1" applyAlignment="1">
      <alignment horizontal="left" vertical="center"/>
    </xf>
    <xf numFmtId="9" fontId="18" fillId="0" borderId="24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23" fillId="0" borderId="37" xfId="2" applyFont="1" applyBorder="1" applyAlignment="1">
      <alignment vertical="center"/>
    </xf>
    <xf numFmtId="0" fontId="26" fillId="0" borderId="41" xfId="2" applyFont="1" applyBorder="1" applyAlignment="1">
      <alignment horizontal="center" vertical="center"/>
    </xf>
    <xf numFmtId="0" fontId="23" fillId="0" borderId="38" xfId="2" applyFont="1" applyBorder="1" applyAlignment="1">
      <alignment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21" fillId="0" borderId="44" xfId="2" applyFont="1" applyBorder="1" applyAlignment="1">
      <alignment vertical="center"/>
    </xf>
    <xf numFmtId="0" fontId="21" fillId="0" borderId="44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54" xfId="2" applyFont="1" applyBorder="1" applyAlignment="1">
      <alignment vertical="center"/>
    </xf>
    <xf numFmtId="0" fontId="23" fillId="0" borderId="54" xfId="2" applyFont="1" applyBorder="1" applyAlignment="1">
      <alignment vertical="center"/>
    </xf>
    <xf numFmtId="58" fontId="15" fillId="0" borderId="38" xfId="2" applyNumberFormat="1" applyFont="1" applyBorder="1" applyAlignment="1">
      <alignment vertical="center"/>
    </xf>
    <xf numFmtId="0" fontId="23" fillId="0" borderId="22" xfId="2" applyFont="1" applyBorder="1" applyAlignment="1">
      <alignment horizontal="center" vertical="center"/>
    </xf>
    <xf numFmtId="0" fontId="15" fillId="0" borderId="54" xfId="2" applyFont="1" applyBorder="1" applyAlignment="1">
      <alignment vertical="center"/>
    </xf>
    <xf numFmtId="0" fontId="21" fillId="0" borderId="55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21" fillId="0" borderId="46" xfId="2" applyFont="1" applyBorder="1" applyAlignment="1">
      <alignment horizontal="left" vertical="center" wrapText="1"/>
    </xf>
    <xf numFmtId="0" fontId="21" fillId="0" borderId="49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 wrapText="1"/>
    </xf>
    <xf numFmtId="0" fontId="19" fillId="0" borderId="33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6" xfId="2" applyNumberFormat="1" applyFont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23" fillId="0" borderId="57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5" xfId="2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40" xfId="1"/>
    <cellStyle name="常规 2" xfId="2"/>
    <cellStyle name="常规 4" xfId="3"/>
    <cellStyle name="常规 38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6" customWidth="1"/>
    <col min="3" max="3" width="10.1696428571429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9" customHeight="1" spans="1:2">
      <c r="A9" s="347"/>
      <c r="B9" s="352" t="s">
        <v>8</v>
      </c>
    </row>
    <row r="10" ht="16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299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300</v>
      </c>
      <c r="H2" s="23" t="s">
        <v>301</v>
      </c>
      <c r="I2" s="23" t="s">
        <v>302</v>
      </c>
      <c r="J2" s="23" t="s">
        <v>301</v>
      </c>
      <c r="K2" s="23" t="s">
        <v>303</v>
      </c>
      <c r="L2" s="23" t="s">
        <v>301</v>
      </c>
      <c r="M2" s="24" t="s">
        <v>295</v>
      </c>
      <c r="N2" s="24" t="s">
        <v>273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299</v>
      </c>
      <c r="B4" s="26" t="s">
        <v>304</v>
      </c>
      <c r="C4" s="26" t="s">
        <v>296</v>
      </c>
      <c r="D4" s="26" t="s">
        <v>254</v>
      </c>
      <c r="E4" s="24" t="s">
        <v>255</v>
      </c>
      <c r="F4" s="24" t="s">
        <v>256</v>
      </c>
      <c r="G4" s="23" t="s">
        <v>300</v>
      </c>
      <c r="H4" s="23" t="s">
        <v>301</v>
      </c>
      <c r="I4" s="23" t="s">
        <v>302</v>
      </c>
      <c r="J4" s="23" t="s">
        <v>301</v>
      </c>
      <c r="K4" s="23" t="s">
        <v>303</v>
      </c>
      <c r="L4" s="23" t="s">
        <v>301</v>
      </c>
      <c r="M4" s="24" t="s">
        <v>295</v>
      </c>
      <c r="N4" s="24" t="s">
        <v>273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275</v>
      </c>
      <c r="B11" s="10"/>
      <c r="C11" s="10"/>
      <c r="D11" s="11"/>
      <c r="E11" s="17"/>
      <c r="F11" s="27"/>
      <c r="G11" s="22"/>
      <c r="H11" s="27"/>
      <c r="I11" s="9" t="s">
        <v>276</v>
      </c>
      <c r="J11" s="10"/>
      <c r="K11" s="10"/>
      <c r="L11" s="10"/>
      <c r="M11" s="10"/>
      <c r="N11" s="20"/>
    </row>
    <row r="12" spans="1:14">
      <c r="A12" s="12" t="s">
        <v>305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307</v>
      </c>
      <c r="H2" s="4" t="s">
        <v>308</v>
      </c>
      <c r="I2" s="4" t="s">
        <v>309</v>
      </c>
      <c r="J2" s="4" t="s">
        <v>310</v>
      </c>
      <c r="K2" s="5" t="s">
        <v>295</v>
      </c>
      <c r="L2" s="5" t="s">
        <v>273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275</v>
      </c>
      <c r="B11" s="10"/>
      <c r="C11" s="10"/>
      <c r="D11" s="10"/>
      <c r="E11" s="11"/>
      <c r="F11" s="17"/>
      <c r="G11" s="22"/>
      <c r="H11" s="9" t="s">
        <v>276</v>
      </c>
      <c r="I11" s="10"/>
      <c r="J11" s="10"/>
      <c r="K11" s="10"/>
      <c r="L11" s="20"/>
    </row>
    <row r="12" spans="1:12">
      <c r="A12" s="12" t="s">
        <v>311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251</v>
      </c>
      <c r="B2" s="5" t="s">
        <v>256</v>
      </c>
      <c r="C2" s="5" t="s">
        <v>296</v>
      </c>
      <c r="D2" s="5" t="s">
        <v>254</v>
      </c>
      <c r="E2" s="5" t="s">
        <v>255</v>
      </c>
      <c r="F2" s="4" t="s">
        <v>313</v>
      </c>
      <c r="G2" s="4" t="s">
        <v>281</v>
      </c>
      <c r="H2" s="14" t="s">
        <v>282</v>
      </c>
      <c r="I2" s="18" t="s">
        <v>284</v>
      </c>
    </row>
    <row r="3" s="1" customFormat="1" ht="14.4" spans="1:9">
      <c r="A3" s="4"/>
      <c r="B3" s="6"/>
      <c r="C3" s="6"/>
      <c r="D3" s="6"/>
      <c r="E3" s="6"/>
      <c r="F3" s="4" t="s">
        <v>314</v>
      </c>
      <c r="G3" s="4" t="s">
        <v>285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315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8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8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8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8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8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8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8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8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8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5"/>
    <col min="10" max="10" width="8.83035714285714" style="155" customWidth="1"/>
    <col min="11" max="11" width="12" style="155" customWidth="1"/>
    <col min="12" max="16384" width="10.3303571428571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74" t="s">
        <v>117</v>
      </c>
      <c r="B34" s="76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68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144"/>
    </row>
    <row r="23" customHeight="1" spans="1:11">
      <c r="A23" s="74" t="s">
        <v>117</v>
      </c>
      <c r="B23" s="76"/>
      <c r="C23" s="181" t="s">
        <v>63</v>
      </c>
      <c r="D23" s="181" t="s">
        <v>64</v>
      </c>
      <c r="E23" s="114"/>
      <c r="F23" s="114"/>
      <c r="G23" s="114"/>
      <c r="H23" s="114"/>
      <c r="I23" s="114"/>
      <c r="J23" s="114"/>
      <c r="K23" s="138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zoomScale="125" zoomScaleNormal="125" topLeftCell="A29" workbookViewId="0">
      <selection activeCell="M37" sqref="M37"/>
    </sheetView>
  </sheetViews>
  <sheetFormatPr defaultColWidth="10.1696428571429" defaultRowHeight="17.6"/>
  <cols>
    <col min="1" max="1" width="9.66964285714286" style="66" customWidth="1"/>
    <col min="2" max="2" width="11.1696428571429" style="66" customWidth="1"/>
    <col min="3" max="3" width="9.16964285714286" style="66" customWidth="1"/>
    <col min="4" max="4" width="9.5" style="66" customWidth="1"/>
    <col min="5" max="5" width="9.16964285714286" style="66" customWidth="1"/>
    <col min="6" max="6" width="10.3303571428571" style="66" customWidth="1"/>
    <col min="7" max="7" width="9.5" style="66" customWidth="1"/>
    <col min="8" max="8" width="9.16964285714286" style="66" customWidth="1"/>
    <col min="9" max="9" width="8.16964285714286" style="66" customWidth="1"/>
    <col min="10" max="10" width="10.5" style="66" customWidth="1"/>
    <col min="11" max="11" width="12.1696428571429" style="66" customWidth="1"/>
    <col min="12" max="16384" width="10.1696428571429" style="66"/>
  </cols>
  <sheetData>
    <row r="1" ht="29.55" spans="1:11">
      <c r="A1" s="67" t="s">
        <v>146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18.35" spans="1:11">
      <c r="A2" s="68" t="s">
        <v>54</v>
      </c>
      <c r="B2" s="69" t="s">
        <v>147</v>
      </c>
      <c r="C2" s="69"/>
      <c r="D2" s="70" t="s">
        <v>60</v>
      </c>
      <c r="E2" s="55" t="s">
        <v>148</v>
      </c>
      <c r="F2" s="55"/>
      <c r="G2" s="116" t="s">
        <v>149</v>
      </c>
      <c r="H2" s="117"/>
      <c r="I2" s="96" t="s">
        <v>56</v>
      </c>
      <c r="J2" s="136" t="s">
        <v>150</v>
      </c>
      <c r="K2" s="137"/>
    </row>
    <row r="3" spans="1:11">
      <c r="A3" s="71" t="s">
        <v>71</v>
      </c>
      <c r="B3" s="72">
        <v>1680</v>
      </c>
      <c r="C3" s="72"/>
      <c r="D3" s="73" t="s">
        <v>151</v>
      </c>
      <c r="E3" s="118">
        <v>44763</v>
      </c>
      <c r="F3" s="119"/>
      <c r="G3" s="119"/>
      <c r="H3" s="114" t="s">
        <v>152</v>
      </c>
      <c r="I3" s="114"/>
      <c r="J3" s="114"/>
      <c r="K3" s="138"/>
    </row>
    <row r="4" spans="1:11">
      <c r="A4" s="74" t="s">
        <v>68</v>
      </c>
      <c r="B4" s="75">
        <v>4</v>
      </c>
      <c r="C4" s="75">
        <v>6</v>
      </c>
      <c r="D4" s="76" t="s">
        <v>153</v>
      </c>
      <c r="E4" s="119" t="s">
        <v>154</v>
      </c>
      <c r="F4" s="119"/>
      <c r="G4" s="119"/>
      <c r="H4" s="86" t="s">
        <v>155</v>
      </c>
      <c r="I4" s="86"/>
      <c r="J4" s="87" t="s">
        <v>63</v>
      </c>
      <c r="K4" s="139" t="s">
        <v>64</v>
      </c>
    </row>
    <row r="5" spans="1:11">
      <c r="A5" s="74" t="s">
        <v>156</v>
      </c>
      <c r="B5" s="72">
        <v>1</v>
      </c>
      <c r="C5" s="72"/>
      <c r="D5" s="73"/>
      <c r="E5" s="73"/>
      <c r="F5" s="73"/>
      <c r="G5" s="73"/>
      <c r="H5" s="86" t="s">
        <v>157</v>
      </c>
      <c r="I5" s="86"/>
      <c r="J5" s="87" t="s">
        <v>63</v>
      </c>
      <c r="K5" s="139" t="s">
        <v>64</v>
      </c>
    </row>
    <row r="6" ht="40" customHeight="1" spans="1:11">
      <c r="A6" s="77" t="s">
        <v>158</v>
      </c>
      <c r="B6" s="78">
        <v>125</v>
      </c>
      <c r="C6" s="79"/>
      <c r="D6" s="80" t="s">
        <v>159</v>
      </c>
      <c r="E6" s="120">
        <v>1680</v>
      </c>
      <c r="F6" s="121"/>
      <c r="G6" s="122"/>
      <c r="H6" s="123" t="s">
        <v>160</v>
      </c>
      <c r="I6" s="123"/>
      <c r="J6" s="93" t="s">
        <v>63</v>
      </c>
      <c r="K6" s="140" t="s">
        <v>64</v>
      </c>
    </row>
    <row r="7" ht="18.35" spans="1:11">
      <c r="A7" s="81"/>
      <c r="B7" s="82"/>
      <c r="C7" s="82"/>
      <c r="D7" s="81"/>
      <c r="E7" s="82"/>
      <c r="F7" s="124"/>
      <c r="G7" s="81"/>
      <c r="H7" s="124"/>
      <c r="I7" s="82"/>
      <c r="J7" s="82"/>
      <c r="K7" s="82"/>
    </row>
    <row r="8" s="63" customFormat="1" spans="1:11">
      <c r="A8" s="83" t="s">
        <v>161</v>
      </c>
      <c r="B8" s="84" t="s">
        <v>162</v>
      </c>
      <c r="C8" s="84" t="s">
        <v>163</v>
      </c>
      <c r="D8" s="84" t="s">
        <v>164</v>
      </c>
      <c r="E8" s="84" t="s">
        <v>165</v>
      </c>
      <c r="F8" s="84" t="s">
        <v>166</v>
      </c>
      <c r="G8" s="125"/>
      <c r="H8" s="126"/>
      <c r="I8" s="126"/>
      <c r="J8" s="126"/>
      <c r="K8" s="141"/>
    </row>
    <row r="9" s="63" customFormat="1" spans="1:11">
      <c r="A9" s="85" t="s">
        <v>167</v>
      </c>
      <c r="B9" s="86"/>
      <c r="C9" s="87" t="s">
        <v>63</v>
      </c>
      <c r="D9" s="87" t="s">
        <v>64</v>
      </c>
      <c r="E9" s="127" t="s">
        <v>168</v>
      </c>
      <c r="F9" s="91" t="s">
        <v>169</v>
      </c>
      <c r="G9" s="128"/>
      <c r="H9" s="129"/>
      <c r="I9" s="129"/>
      <c r="J9" s="129"/>
      <c r="K9" s="142"/>
    </row>
    <row r="10" s="63" customFormat="1" spans="1:11">
      <c r="A10" s="85" t="s">
        <v>170</v>
      </c>
      <c r="B10" s="86"/>
      <c r="C10" s="87" t="s">
        <v>63</v>
      </c>
      <c r="D10" s="87" t="s">
        <v>64</v>
      </c>
      <c r="E10" s="127" t="s">
        <v>171</v>
      </c>
      <c r="F10" s="91" t="s">
        <v>172</v>
      </c>
      <c r="G10" s="128" t="s">
        <v>173</v>
      </c>
      <c r="H10" s="129"/>
      <c r="I10" s="129"/>
      <c r="J10" s="129"/>
      <c r="K10" s="142"/>
    </row>
    <row r="11" s="63" customFormat="1" spans="1:11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143"/>
    </row>
    <row r="12" s="63" customFormat="1" spans="1:11">
      <c r="A12" s="90" t="s">
        <v>83</v>
      </c>
      <c r="B12" s="87" t="s">
        <v>79</v>
      </c>
      <c r="C12" s="87" t="s">
        <v>80</v>
      </c>
      <c r="D12" s="91"/>
      <c r="E12" s="127" t="s">
        <v>81</v>
      </c>
      <c r="F12" s="87" t="s">
        <v>79</v>
      </c>
      <c r="G12" s="87" t="s">
        <v>80</v>
      </c>
      <c r="H12" s="87"/>
      <c r="I12" s="127" t="s">
        <v>174</v>
      </c>
      <c r="J12" s="87" t="s">
        <v>79</v>
      </c>
      <c r="K12" s="139" t="s">
        <v>80</v>
      </c>
    </row>
    <row r="13" s="63" customFormat="1" spans="1:11">
      <c r="A13" s="90" t="s">
        <v>86</v>
      </c>
      <c r="B13" s="87" t="s">
        <v>79</v>
      </c>
      <c r="C13" s="87" t="s">
        <v>80</v>
      </c>
      <c r="D13" s="91"/>
      <c r="E13" s="127" t="s">
        <v>91</v>
      </c>
      <c r="F13" s="87" t="s">
        <v>79</v>
      </c>
      <c r="G13" s="87" t="s">
        <v>80</v>
      </c>
      <c r="H13" s="87"/>
      <c r="I13" s="127" t="s">
        <v>175</v>
      </c>
      <c r="J13" s="87" t="s">
        <v>79</v>
      </c>
      <c r="K13" s="139" t="s">
        <v>80</v>
      </c>
    </row>
    <row r="14" s="63" customFormat="1" ht="18.35" spans="1:11">
      <c r="A14" s="92" t="s">
        <v>176</v>
      </c>
      <c r="B14" s="93" t="s">
        <v>79</v>
      </c>
      <c r="C14" s="93" t="s">
        <v>80</v>
      </c>
      <c r="D14" s="94"/>
      <c r="E14" s="130" t="s">
        <v>177</v>
      </c>
      <c r="F14" s="93" t="s">
        <v>79</v>
      </c>
      <c r="G14" s="93" t="s">
        <v>80</v>
      </c>
      <c r="H14" s="93"/>
      <c r="I14" s="130" t="s">
        <v>178</v>
      </c>
      <c r="J14" s="93" t="s">
        <v>79</v>
      </c>
      <c r="K14" s="140" t="s">
        <v>80</v>
      </c>
    </row>
    <row r="15" ht="18.35" spans="1:11">
      <c r="A15" s="81"/>
      <c r="B15" s="95"/>
      <c r="C15" s="95"/>
      <c r="D15" s="82"/>
      <c r="E15" s="81"/>
      <c r="F15" s="95"/>
      <c r="G15" s="95"/>
      <c r="H15" s="95"/>
      <c r="I15" s="81"/>
      <c r="J15" s="95"/>
      <c r="K15" s="95"/>
    </row>
    <row r="16" s="64" customFormat="1" spans="1:11">
      <c r="A16" s="68" t="s">
        <v>179</v>
      </c>
      <c r="B16" s="96"/>
      <c r="C16" s="96"/>
      <c r="D16" s="96"/>
      <c r="E16" s="96"/>
      <c r="F16" s="96"/>
      <c r="G16" s="96"/>
      <c r="H16" s="96"/>
      <c r="I16" s="96"/>
      <c r="J16" s="96"/>
      <c r="K16" s="144"/>
    </row>
    <row r="17" spans="1:11">
      <c r="A17" s="74" t="s">
        <v>180</v>
      </c>
      <c r="B17" s="76"/>
      <c r="C17" s="76"/>
      <c r="D17" s="76"/>
      <c r="E17" s="76"/>
      <c r="F17" s="76"/>
      <c r="G17" s="76"/>
      <c r="H17" s="76"/>
      <c r="I17" s="76"/>
      <c r="J17" s="76"/>
      <c r="K17" s="145"/>
    </row>
    <row r="18" spans="1:11">
      <c r="A18" s="74" t="s">
        <v>181</v>
      </c>
      <c r="B18" s="76"/>
      <c r="C18" s="76"/>
      <c r="D18" s="76"/>
      <c r="E18" s="76"/>
      <c r="F18" s="76"/>
      <c r="G18" s="76"/>
      <c r="H18" s="76"/>
      <c r="I18" s="76"/>
      <c r="J18" s="76"/>
      <c r="K18" s="145"/>
    </row>
    <row r="19" spans="1:11">
      <c r="A19" s="97" t="s">
        <v>182</v>
      </c>
      <c r="B19" s="87"/>
      <c r="C19" s="87"/>
      <c r="D19" s="87"/>
      <c r="E19" s="87"/>
      <c r="F19" s="87"/>
      <c r="G19" s="87"/>
      <c r="H19" s="87"/>
      <c r="I19" s="87"/>
      <c r="J19" s="87"/>
      <c r="K19" s="139"/>
    </row>
    <row r="20" spans="1:11">
      <c r="A20" s="98" t="s">
        <v>183</v>
      </c>
      <c r="B20" s="99"/>
      <c r="C20" s="99"/>
      <c r="D20" s="99"/>
      <c r="E20" s="99"/>
      <c r="F20" s="99"/>
      <c r="G20" s="99"/>
      <c r="H20" s="99"/>
      <c r="I20" s="99"/>
      <c r="J20" s="99"/>
      <c r="K20" s="146"/>
    </row>
    <row r="21" spans="1:11">
      <c r="A21" s="98" t="s">
        <v>184</v>
      </c>
      <c r="B21" s="99"/>
      <c r="C21" s="99"/>
      <c r="D21" s="99"/>
      <c r="E21" s="99"/>
      <c r="F21" s="99"/>
      <c r="G21" s="99"/>
      <c r="H21" s="99"/>
      <c r="I21" s="99"/>
      <c r="J21" s="99"/>
      <c r="K21" s="146"/>
    </row>
    <row r="22" spans="1:11">
      <c r="A22" s="97" t="s">
        <v>185</v>
      </c>
      <c r="B22" s="87"/>
      <c r="C22" s="87"/>
      <c r="D22" s="87"/>
      <c r="E22" s="87"/>
      <c r="F22" s="87"/>
      <c r="G22" s="87"/>
      <c r="H22" s="87"/>
      <c r="I22" s="87"/>
      <c r="J22" s="87"/>
      <c r="K22" s="139"/>
    </row>
    <row r="23" spans="1:11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47"/>
    </row>
    <row r="24" spans="1:11">
      <c r="A24" s="74" t="s">
        <v>117</v>
      </c>
      <c r="B24" s="76"/>
      <c r="C24" s="102" t="s">
        <v>63</v>
      </c>
      <c r="D24" s="102" t="s">
        <v>64</v>
      </c>
      <c r="E24" s="114"/>
      <c r="F24" s="114"/>
      <c r="G24" s="114"/>
      <c r="H24" s="114"/>
      <c r="I24" s="114"/>
      <c r="J24" s="114"/>
      <c r="K24" s="138"/>
    </row>
    <row r="25" ht="18.35" spans="1:11">
      <c r="A25" s="103" t="s">
        <v>186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8"/>
    </row>
    <row r="26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>
      <c r="A27" s="106" t="s">
        <v>187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9"/>
    </row>
    <row r="28" spans="1:11">
      <c r="A28" s="108" t="s">
        <v>188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50"/>
    </row>
    <row r="29" spans="1:11">
      <c r="A29" s="108" t="s">
        <v>189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50"/>
    </row>
    <row r="30" spans="1:11">
      <c r="A30" s="108" t="s">
        <v>190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50"/>
    </row>
    <row r="31" spans="1:11">
      <c r="A31" s="108" t="s">
        <v>191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50"/>
    </row>
    <row r="32" spans="1:1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51"/>
    </row>
    <row r="33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51"/>
    </row>
    <row r="34" ht="18.75" customHeight="1" spans="1:11">
      <c r="A34" s="112" t="s">
        <v>192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s="65" customFormat="1" ht="18.75" customHeight="1" spans="1:11">
      <c r="A35" s="74" t="s">
        <v>193</v>
      </c>
      <c r="B35" s="76"/>
      <c r="C35" s="76"/>
      <c r="D35" s="114" t="s">
        <v>194</v>
      </c>
      <c r="E35" s="114"/>
      <c r="F35" s="131" t="s">
        <v>195</v>
      </c>
      <c r="G35" s="132"/>
      <c r="H35" s="76" t="s">
        <v>196</v>
      </c>
      <c r="I35" s="76"/>
      <c r="J35" s="76" t="s">
        <v>197</v>
      </c>
      <c r="K35" s="145"/>
    </row>
    <row r="36" ht="18.75" customHeight="1" spans="1:13">
      <c r="A36" s="74" t="s">
        <v>118</v>
      </c>
      <c r="B36" s="76"/>
      <c r="C36" s="76"/>
      <c r="D36" s="76"/>
      <c r="E36" s="76"/>
      <c r="F36" s="76"/>
      <c r="G36" s="76"/>
      <c r="H36" s="76"/>
      <c r="I36" s="76"/>
      <c r="J36" s="76"/>
      <c r="K36" s="145"/>
      <c r="M36" s="65"/>
    </row>
    <row r="37" ht="31" customHeight="1" spans="1:11">
      <c r="A37" s="85" t="s">
        <v>198</v>
      </c>
      <c r="B37" s="86"/>
      <c r="C37" s="86"/>
      <c r="D37" s="86"/>
      <c r="E37" s="86"/>
      <c r="F37" s="86"/>
      <c r="G37" s="86"/>
      <c r="H37" s="86"/>
      <c r="I37" s="86"/>
      <c r="J37" s="86"/>
      <c r="K37" s="153"/>
    </row>
    <row r="38" ht="18.75" customHeight="1" spans="1:11">
      <c r="A38" s="74"/>
      <c r="B38" s="76"/>
      <c r="C38" s="76"/>
      <c r="D38" s="76"/>
      <c r="E38" s="76"/>
      <c r="F38" s="76"/>
      <c r="G38" s="76"/>
      <c r="H38" s="76"/>
      <c r="I38" s="76"/>
      <c r="J38" s="76"/>
      <c r="K38" s="145"/>
    </row>
    <row r="39" ht="32" customHeight="1" spans="1:11">
      <c r="A39" s="77" t="s">
        <v>126</v>
      </c>
      <c r="B39" s="115" t="s">
        <v>199</v>
      </c>
      <c r="C39" s="115"/>
      <c r="D39" s="80" t="s">
        <v>200</v>
      </c>
      <c r="E39" s="133" t="s">
        <v>201</v>
      </c>
      <c r="F39" s="80" t="s">
        <v>129</v>
      </c>
      <c r="G39" s="134">
        <v>44763</v>
      </c>
      <c r="H39" s="135" t="s">
        <v>130</v>
      </c>
      <c r="I39" s="135"/>
      <c r="J39" s="115" t="s">
        <v>202</v>
      </c>
      <c r="K39" s="154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tabSelected="1" workbookViewId="0">
      <selection activeCell="R7" sqref="R7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61" t="s">
        <v>204</v>
      </c>
      <c r="K2" s="61"/>
      <c r="L2" s="61"/>
      <c r="M2" s="61"/>
      <c r="N2" s="61"/>
      <c r="O2" s="61"/>
      <c r="P2" s="52"/>
      <c r="Q2" s="52"/>
      <c r="R2" s="52"/>
      <c r="S2" s="52"/>
      <c r="T2" s="52"/>
    </row>
    <row r="3" s="51" customFormat="1" customHeight="1" spans="1:20">
      <c r="A3" s="57"/>
      <c r="B3" s="58" t="s">
        <v>205</v>
      </c>
      <c r="C3" s="58"/>
      <c r="D3" s="58"/>
      <c r="E3" s="58"/>
      <c r="F3" s="58"/>
      <c r="G3" s="58"/>
      <c r="H3" s="58"/>
      <c r="I3" s="58"/>
      <c r="J3" s="58" t="s">
        <v>206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61" t="s">
        <v>207</v>
      </c>
      <c r="K4" s="61" t="s">
        <v>208</v>
      </c>
      <c r="L4" s="61" t="s">
        <v>209</v>
      </c>
      <c r="M4" s="61" t="s">
        <v>210</v>
      </c>
      <c r="N4" s="61" t="s">
        <v>209</v>
      </c>
      <c r="O4" s="61" t="s">
        <v>207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211</v>
      </c>
      <c r="C5" s="59" t="s">
        <v>212</v>
      </c>
      <c r="D5" s="59" t="s">
        <v>213</v>
      </c>
      <c r="E5" s="59" t="s">
        <v>214</v>
      </c>
      <c r="F5" s="59" t="s">
        <v>215</v>
      </c>
      <c r="G5" s="59" t="s">
        <v>216</v>
      </c>
      <c r="H5" s="59" t="s">
        <v>217</v>
      </c>
      <c r="I5" s="58"/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 t="s">
        <v>111</v>
      </c>
      <c r="P5" s="52"/>
      <c r="Q5" s="52"/>
      <c r="R5" s="52"/>
      <c r="S5" s="52"/>
      <c r="T5" s="52"/>
    </row>
    <row r="6" s="51" customFormat="1" customHeight="1" spans="1:20">
      <c r="A6" s="59" t="s">
        <v>218</v>
      </c>
      <c r="B6" s="59">
        <f>C6-1</f>
        <v>68</v>
      </c>
      <c r="C6" s="59">
        <f>D6-2</f>
        <v>69</v>
      </c>
      <c r="D6" s="59">
        <v>71</v>
      </c>
      <c r="E6" s="59">
        <f>D6+2</f>
        <v>73</v>
      </c>
      <c r="F6" s="59">
        <f>E6+2</f>
        <v>75</v>
      </c>
      <c r="G6" s="59">
        <f>F6+1</f>
        <v>76</v>
      </c>
      <c r="H6" s="59">
        <f>G6+1</f>
        <v>77</v>
      </c>
      <c r="I6" s="58"/>
      <c r="J6" s="62" t="s">
        <v>219</v>
      </c>
      <c r="K6" s="62" t="s">
        <v>220</v>
      </c>
      <c r="L6" s="62" t="s">
        <v>221</v>
      </c>
      <c r="M6" s="62" t="s">
        <v>222</v>
      </c>
      <c r="N6" s="62" t="s">
        <v>221</v>
      </c>
      <c r="O6" s="62" t="s">
        <v>221</v>
      </c>
      <c r="P6" s="52"/>
      <c r="Q6" s="52"/>
      <c r="R6" s="52"/>
      <c r="S6" s="52"/>
      <c r="T6" s="52"/>
    </row>
    <row r="7" s="51" customFormat="1" customHeight="1" spans="1:20">
      <c r="A7" s="59" t="s">
        <v>223</v>
      </c>
      <c r="B7" s="59">
        <f>C7-4</f>
        <v>104</v>
      </c>
      <c r="C7" s="59">
        <f>D7-4</f>
        <v>108</v>
      </c>
      <c r="D7" s="59">
        <v>112</v>
      </c>
      <c r="E7" s="59">
        <f>D7+4</f>
        <v>116</v>
      </c>
      <c r="F7" s="59">
        <f>E7+4</f>
        <v>120</v>
      </c>
      <c r="G7" s="59">
        <f>F7+6</f>
        <v>126</v>
      </c>
      <c r="H7" s="59">
        <f>G7+6</f>
        <v>132</v>
      </c>
      <c r="I7" s="58"/>
      <c r="J7" s="62" t="s">
        <v>220</v>
      </c>
      <c r="K7" s="62" t="s">
        <v>224</v>
      </c>
      <c r="L7" s="62" t="s">
        <v>222</v>
      </c>
      <c r="M7" s="62" t="s">
        <v>220</v>
      </c>
      <c r="N7" s="62" t="s">
        <v>220</v>
      </c>
      <c r="O7" s="62" t="s">
        <v>225</v>
      </c>
      <c r="P7" s="52"/>
      <c r="Q7" s="52"/>
      <c r="R7" s="52"/>
      <c r="S7" s="52"/>
      <c r="T7" s="52"/>
    </row>
    <row r="8" s="51" customFormat="1" customHeight="1" spans="1:20">
      <c r="A8" s="59" t="s">
        <v>226</v>
      </c>
      <c r="B8" s="59">
        <f>C8-4</f>
        <v>101</v>
      </c>
      <c r="C8" s="59">
        <f>D8-4</f>
        <v>105</v>
      </c>
      <c r="D8" s="59">
        <v>109</v>
      </c>
      <c r="E8" s="59">
        <f>D8+4</f>
        <v>113</v>
      </c>
      <c r="F8" s="59">
        <f>E8+5</f>
        <v>118</v>
      </c>
      <c r="G8" s="59">
        <f>F8+6</f>
        <v>124</v>
      </c>
      <c r="H8" s="59">
        <f>G8+7</f>
        <v>131</v>
      </c>
      <c r="I8" s="58"/>
      <c r="J8" s="62" t="s">
        <v>224</v>
      </c>
      <c r="K8" s="62" t="s">
        <v>222</v>
      </c>
      <c r="L8" s="62" t="s">
        <v>224</v>
      </c>
      <c r="M8" s="62" t="s">
        <v>224</v>
      </c>
      <c r="N8" s="62" t="s">
        <v>227</v>
      </c>
      <c r="O8" s="62" t="s">
        <v>227</v>
      </c>
      <c r="P8" s="52"/>
      <c r="Q8" s="52"/>
      <c r="R8" s="52"/>
      <c r="S8" s="52"/>
      <c r="T8" s="52"/>
    </row>
    <row r="9" s="51" customFormat="1" customHeight="1" spans="1:20">
      <c r="A9" s="59" t="s">
        <v>228</v>
      </c>
      <c r="B9" s="59">
        <f>C9-1.2</f>
        <v>85.5</v>
      </c>
      <c r="C9" s="59">
        <f>D9-1.8</f>
        <v>86.7</v>
      </c>
      <c r="D9" s="59">
        <v>88.5</v>
      </c>
      <c r="E9" s="59">
        <f>D9+1.8</f>
        <v>90.3</v>
      </c>
      <c r="F9" s="59">
        <f>E9+1.8</f>
        <v>92.1</v>
      </c>
      <c r="G9" s="59">
        <f>F9+1.3</f>
        <v>93.4</v>
      </c>
      <c r="H9" s="59">
        <f>G9+1.3</f>
        <v>94.7</v>
      </c>
      <c r="I9" s="58"/>
      <c r="J9" s="62" t="s">
        <v>220</v>
      </c>
      <c r="K9" s="62" t="s">
        <v>229</v>
      </c>
      <c r="L9" s="62" t="s">
        <v>220</v>
      </c>
      <c r="M9" s="62" t="s">
        <v>230</v>
      </c>
      <c r="N9" s="62" t="s">
        <v>220</v>
      </c>
      <c r="O9" s="62" t="s">
        <v>220</v>
      </c>
      <c r="P9" s="52"/>
      <c r="Q9" s="52"/>
      <c r="R9" s="52"/>
      <c r="S9" s="52"/>
      <c r="T9" s="52"/>
    </row>
    <row r="10" s="51" customFormat="1" customHeight="1" spans="1:20">
      <c r="A10" s="59" t="s">
        <v>231</v>
      </c>
      <c r="B10" s="59">
        <f>C10-0.7</f>
        <v>20.1</v>
      </c>
      <c r="C10" s="59">
        <f>D10-0.7</f>
        <v>20.8</v>
      </c>
      <c r="D10" s="59">
        <v>21.5</v>
      </c>
      <c r="E10" s="59">
        <f>D10+0.7</f>
        <v>22.2</v>
      </c>
      <c r="F10" s="59">
        <f>E10+0.7</f>
        <v>22.9</v>
      </c>
      <c r="G10" s="59">
        <f>F10+0.95</f>
        <v>23.85</v>
      </c>
      <c r="H10" s="59">
        <f>G10+0.95</f>
        <v>24.8</v>
      </c>
      <c r="I10" s="58"/>
      <c r="J10" s="62" t="s">
        <v>232</v>
      </c>
      <c r="K10" s="62" t="s">
        <v>229</v>
      </c>
      <c r="L10" s="62" t="s">
        <v>233</v>
      </c>
      <c r="M10" s="62" t="s">
        <v>232</v>
      </c>
      <c r="N10" s="62" t="s">
        <v>234</v>
      </c>
      <c r="O10" s="62" t="s">
        <v>234</v>
      </c>
      <c r="P10" s="52"/>
      <c r="Q10" s="52"/>
      <c r="R10" s="52"/>
      <c r="S10" s="52"/>
      <c r="T10" s="52"/>
    </row>
    <row r="11" s="51" customFormat="1" customHeight="1" spans="1:20">
      <c r="A11" s="59" t="s">
        <v>235</v>
      </c>
      <c r="B11" s="59">
        <f>C11-0.4</f>
        <v>12.2</v>
      </c>
      <c r="C11" s="59">
        <f>D11-0.4</f>
        <v>12.6</v>
      </c>
      <c r="D11" s="59">
        <v>13</v>
      </c>
      <c r="E11" s="59">
        <f>D11+0.4</f>
        <v>13.4</v>
      </c>
      <c r="F11" s="59">
        <f>E11+0.4</f>
        <v>13.8</v>
      </c>
      <c r="G11" s="59">
        <f>F11+0.6</f>
        <v>14.4</v>
      </c>
      <c r="H11" s="59">
        <f>G11+0.6</f>
        <v>15</v>
      </c>
      <c r="I11" s="58"/>
      <c r="J11" s="62" t="s">
        <v>236</v>
      </c>
      <c r="K11" s="62" t="s">
        <v>232</v>
      </c>
      <c r="L11" s="62" t="s">
        <v>237</v>
      </c>
      <c r="M11" s="62" t="s">
        <v>236</v>
      </c>
      <c r="N11" s="62" t="s">
        <v>237</v>
      </c>
      <c r="O11" s="62" t="s">
        <v>238</v>
      </c>
      <c r="P11" s="52"/>
      <c r="Q11" s="52"/>
      <c r="R11" s="52"/>
      <c r="S11" s="52"/>
      <c r="T11" s="52"/>
    </row>
    <row r="12" s="51" customFormat="1" customHeight="1" spans="1:20">
      <c r="A12" s="59" t="s">
        <v>239</v>
      </c>
      <c r="B12" s="59">
        <f>C12-1</f>
        <v>51</v>
      </c>
      <c r="C12" s="59">
        <f>D12-1</f>
        <v>52</v>
      </c>
      <c r="D12" s="59">
        <v>53</v>
      </c>
      <c r="E12" s="59">
        <f>D12+1</f>
        <v>54</v>
      </c>
      <c r="F12" s="59">
        <f>E12+1</f>
        <v>55</v>
      </c>
      <c r="G12" s="59">
        <f>F12+1.5</f>
        <v>56.5</v>
      </c>
      <c r="H12" s="59">
        <f>G12+1.5</f>
        <v>58</v>
      </c>
      <c r="I12" s="58"/>
      <c r="J12" s="62" t="s">
        <v>240</v>
      </c>
      <c r="K12" s="62" t="s">
        <v>241</v>
      </c>
      <c r="L12" s="62" t="s">
        <v>237</v>
      </c>
      <c r="M12" s="62" t="s">
        <v>242</v>
      </c>
      <c r="N12" s="62" t="s">
        <v>243</v>
      </c>
      <c r="O12" s="62" t="s">
        <v>243</v>
      </c>
      <c r="P12" s="52"/>
      <c r="Q12" s="52"/>
      <c r="R12" s="52"/>
      <c r="S12" s="52"/>
      <c r="T12" s="52"/>
    </row>
    <row r="13" s="51" customFormat="1" customHeight="1" spans="1:20">
      <c r="A13" s="59" t="s">
        <v>244</v>
      </c>
      <c r="B13" s="59">
        <f>C13-0.5</f>
        <v>34</v>
      </c>
      <c r="C13" s="59">
        <f>D13-0.5</f>
        <v>34.5</v>
      </c>
      <c r="D13" s="59">
        <v>35</v>
      </c>
      <c r="E13" s="59">
        <f t="shared" ref="E13:G13" si="0">D13+0.5</f>
        <v>35.5</v>
      </c>
      <c r="F13" s="59">
        <f t="shared" si="0"/>
        <v>36</v>
      </c>
      <c r="G13" s="59">
        <f t="shared" si="0"/>
        <v>36.5</v>
      </c>
      <c r="H13" s="59">
        <f>G13</f>
        <v>36.5</v>
      </c>
      <c r="I13" s="58"/>
      <c r="J13" s="62" t="s">
        <v>245</v>
      </c>
      <c r="K13" s="62" t="s">
        <v>230</v>
      </c>
      <c r="L13" s="62" t="s">
        <v>229</v>
      </c>
      <c r="M13" s="62" t="s">
        <v>245</v>
      </c>
      <c r="N13" s="62" t="s">
        <v>246</v>
      </c>
      <c r="O13" s="62" t="s">
        <v>229</v>
      </c>
      <c r="P13" s="52"/>
      <c r="Q13" s="52"/>
      <c r="R13" s="52"/>
      <c r="S13" s="52"/>
      <c r="T13" s="52"/>
    </row>
    <row r="14" s="51" customFormat="1" customHeight="1" spans="1:20">
      <c r="A14" s="59" t="s">
        <v>247</v>
      </c>
      <c r="B14" s="59">
        <f>C14-0.5</f>
        <v>24</v>
      </c>
      <c r="C14" s="59">
        <f>D14-0.5</f>
        <v>24.5</v>
      </c>
      <c r="D14" s="59">
        <v>25</v>
      </c>
      <c r="E14" s="59">
        <f>D14+0.5</f>
        <v>25.5</v>
      </c>
      <c r="F14" s="59">
        <f>E14+0.5</f>
        <v>26</v>
      </c>
      <c r="G14" s="59">
        <f>F14+0.75</f>
        <v>26.75</v>
      </c>
      <c r="H14" s="59">
        <f>G14</f>
        <v>26.75</v>
      </c>
      <c r="I14" s="58"/>
      <c r="J14" s="62" t="s">
        <v>248</v>
      </c>
      <c r="K14" s="62" t="s">
        <v>229</v>
      </c>
      <c r="L14" s="62" t="s">
        <v>232</v>
      </c>
      <c r="M14" s="62" t="s">
        <v>232</v>
      </c>
      <c r="N14" s="62" t="s">
        <v>249</v>
      </c>
      <c r="O14" s="62" t="s">
        <v>227</v>
      </c>
      <c r="P14" s="52"/>
      <c r="Q14" s="52"/>
      <c r="R14" s="52"/>
      <c r="S14" s="52"/>
      <c r="T14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4" t="s">
        <v>264</v>
      </c>
      <c r="O2" s="49" t="s">
        <v>265</v>
      </c>
      <c r="P2" s="4" t="s">
        <v>266</v>
      </c>
      <c r="Q2" s="4" t="s">
        <v>267</v>
      </c>
      <c r="R2" s="5" t="s">
        <v>268</v>
      </c>
      <c r="S2" s="5" t="s">
        <v>269</v>
      </c>
      <c r="T2" s="5" t="s">
        <v>270</v>
      </c>
      <c r="U2" s="5" t="s">
        <v>271</v>
      </c>
      <c r="V2" s="5" t="s">
        <v>272</v>
      </c>
      <c r="W2" s="5" t="s">
        <v>273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4" t="s">
        <v>274</v>
      </c>
      <c r="O3" s="35" t="s">
        <v>274</v>
      </c>
      <c r="P3" s="4" t="s">
        <v>274</v>
      </c>
      <c r="Q3" s="4" t="s">
        <v>274</v>
      </c>
      <c r="R3" s="4" t="s">
        <v>274</v>
      </c>
      <c r="S3" s="4" t="s">
        <v>274</v>
      </c>
      <c r="T3" s="4" t="s">
        <v>274</v>
      </c>
      <c r="U3" s="4" t="s">
        <v>274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275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276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277</v>
      </c>
    </row>
    <row r="15" spans="1:23">
      <c r="A15" s="12" t="s">
        <v>278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280</v>
      </c>
      <c r="H2" s="4"/>
      <c r="I2" s="4" t="s">
        <v>281</v>
      </c>
      <c r="J2" s="4"/>
      <c r="K2" s="14" t="s">
        <v>282</v>
      </c>
      <c r="L2" s="40" t="s">
        <v>283</v>
      </c>
      <c r="M2" s="18" t="s">
        <v>284</v>
      </c>
    </row>
    <row r="3" s="1" customFormat="1" ht="14.4" spans="1:13">
      <c r="A3" s="4"/>
      <c r="B3" s="6"/>
      <c r="C3" s="6"/>
      <c r="D3" s="6"/>
      <c r="E3" s="6"/>
      <c r="F3" s="6"/>
      <c r="G3" s="4" t="s">
        <v>285</v>
      </c>
      <c r="H3" s="4" t="s">
        <v>286</v>
      </c>
      <c r="I3" s="4" t="s">
        <v>285</v>
      </c>
      <c r="J3" s="4" t="s">
        <v>286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275</v>
      </c>
      <c r="B13" s="10"/>
      <c r="C13" s="10"/>
      <c r="D13" s="10"/>
      <c r="E13" s="11"/>
      <c r="F13" s="17"/>
      <c r="G13" s="22"/>
      <c r="H13" s="9" t="s">
        <v>276</v>
      </c>
      <c r="I13" s="10"/>
      <c r="J13" s="10"/>
      <c r="K13" s="11"/>
      <c r="L13" s="42"/>
      <c r="M13" s="20"/>
    </row>
    <row r="14" spans="1:13">
      <c r="A14" s="39" t="s">
        <v>287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289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35" t="s">
        <v>290</v>
      </c>
      <c r="H2" s="36"/>
      <c r="I2" s="37"/>
      <c r="J2" s="35" t="s">
        <v>291</v>
      </c>
      <c r="K2" s="36"/>
      <c r="L2" s="37"/>
      <c r="M2" s="35" t="s">
        <v>292</v>
      </c>
      <c r="N2" s="36"/>
      <c r="O2" s="37"/>
      <c r="P2" s="35" t="s">
        <v>293</v>
      </c>
      <c r="Q2" s="36"/>
      <c r="R2" s="37"/>
      <c r="S2" s="36" t="s">
        <v>294</v>
      </c>
      <c r="T2" s="36"/>
      <c r="U2" s="37"/>
      <c r="V2" s="24" t="s">
        <v>295</v>
      </c>
      <c r="W2" s="24" t="s">
        <v>273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296</v>
      </c>
      <c r="H3" s="4" t="s">
        <v>65</v>
      </c>
      <c r="I3" s="4" t="s">
        <v>256</v>
      </c>
      <c r="J3" s="4" t="s">
        <v>296</v>
      </c>
      <c r="K3" s="4" t="s">
        <v>65</v>
      </c>
      <c r="L3" s="4" t="s">
        <v>256</v>
      </c>
      <c r="M3" s="4" t="s">
        <v>296</v>
      </c>
      <c r="N3" s="4" t="s">
        <v>65</v>
      </c>
      <c r="O3" s="4" t="s">
        <v>256</v>
      </c>
      <c r="P3" s="4" t="s">
        <v>296</v>
      </c>
      <c r="Q3" s="4" t="s">
        <v>65</v>
      </c>
      <c r="R3" s="4" t="s">
        <v>256</v>
      </c>
      <c r="S3" s="4" t="s">
        <v>296</v>
      </c>
      <c r="T3" s="4" t="s">
        <v>65</v>
      </c>
      <c r="U3" s="4" t="s">
        <v>256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275</v>
      </c>
      <c r="B17" s="10"/>
      <c r="C17" s="10"/>
      <c r="D17" s="10"/>
      <c r="E17" s="11"/>
      <c r="F17" s="17"/>
      <c r="G17" s="22"/>
      <c r="H17" s="27"/>
      <c r="I17" s="27"/>
      <c r="J17" s="9" t="s">
        <v>276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2020-03-11T17:34:00Z</dcterms:created>
  <dcterms:modified xsi:type="dcterms:W3CDTF">2022-08-02T17:09:33Z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