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6\6部\探路者\客户已下单\QAMMAK95394 儿童卫裤\探路者--远程验货资料归档\探路者--远程验货资料归档\"/>
    </mc:Choice>
  </mc:AlternateContent>
  <bookViews>
    <workbookView xWindow="0" yWindow="0" windowWidth="28065" windowHeight="1222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62913" concurrentCalc="0"/>
</workbook>
</file>

<file path=xl/calcChain.xml><?xml version="1.0" encoding="utf-8"?>
<calcChain xmlns="http://schemas.openxmlformats.org/spreadsheetml/2006/main">
  <c r="D15" i="6" l="1"/>
  <c r="E15" i="6"/>
  <c r="F15" i="6"/>
  <c r="G15" i="6"/>
  <c r="B15" i="6"/>
  <c r="D14" i="6"/>
  <c r="E14" i="6"/>
  <c r="F14" i="6"/>
  <c r="G14" i="6"/>
  <c r="B14" i="6"/>
  <c r="D13" i="6"/>
  <c r="E13" i="6"/>
  <c r="F13" i="6"/>
  <c r="G13" i="6"/>
  <c r="B13" i="6"/>
  <c r="D12" i="6"/>
  <c r="E12" i="6"/>
  <c r="F12" i="6"/>
  <c r="G12" i="6"/>
  <c r="B12" i="6"/>
  <c r="D11" i="6"/>
  <c r="E11" i="6"/>
  <c r="F11" i="6"/>
  <c r="G11" i="6"/>
  <c r="B11" i="6"/>
  <c r="G10" i="6"/>
  <c r="F10" i="6"/>
  <c r="E10" i="6"/>
  <c r="D10" i="6"/>
  <c r="B10" i="6"/>
  <c r="D9" i="6"/>
  <c r="E9" i="6"/>
  <c r="F9" i="6"/>
  <c r="G9" i="6"/>
  <c r="B9" i="6"/>
  <c r="D8" i="6"/>
  <c r="E8" i="6"/>
  <c r="F8" i="6"/>
  <c r="G8" i="6"/>
  <c r="B8" i="6"/>
  <c r="D7" i="6"/>
  <c r="E7" i="6"/>
  <c r="F7" i="6"/>
  <c r="G7" i="6"/>
  <c r="B7" i="6"/>
  <c r="D6" i="6"/>
  <c r="E6" i="6"/>
  <c r="F6" i="6"/>
  <c r="G6" i="6"/>
  <c r="B6" i="6"/>
</calcChain>
</file>

<file path=xl/sharedStrings.xml><?xml version="1.0" encoding="utf-8"?>
<sst xmlns="http://schemas.openxmlformats.org/spreadsheetml/2006/main" count="641" uniqueCount="333">
  <si>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</si>
  <si>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</si>
  <si>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</si>
  <si>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</si>
  <si>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</si>
  <si>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</si>
  <si>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</si>
  <si>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</si>
  <si>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</si>
  <si>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</si>
  <si>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</si>
  <si>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</si>
  <si>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</si>
  <si>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</si>
  <si>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</si>
  <si>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</si>
  <si>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</si>
  <si>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</si>
  <si>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</si>
  <si>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</si>
  <si>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</si>
  <si>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</si>
  <si>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</si>
  <si>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</si>
  <si>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</si>
  <si>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</si>
  <si>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</si>
  <si>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</si>
  <si>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</si>
  <si>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</si>
  <si>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</si>
  <si>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</si>
  <si>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</si>
  <si>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</si>
  <si>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</si>
  <si>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</si>
  <si>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</si>
  <si>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</si>
  <si>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</si>
  <si>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</si>
  <si>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</si>
  <si>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</si>
  <si>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</si>
  <si>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</si>
  <si>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</si>
  <si>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</si>
  <si>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</si>
  <si>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</si>
  <si>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</si>
  <si>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</si>
  <si>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</si>
  <si>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</si>
  <si>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</si>
  <si>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</si>
  <si>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</si>
  <si>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</si>
  <si>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</si>
  <si>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</si>
  <si>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</si>
  <si>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</si>
  <si>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</si>
  <si>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</si>
  <si>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</si>
  <si>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</si>
  <si>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</si>
  <si>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</si>
  <si>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</si>
  <si>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</si>
  <si>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</si>
  <si>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</si>
  <si>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</si>
  <si>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</si>
  <si>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</si>
  <si>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</si>
  <si>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</si>
  <si>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</si>
  <si>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</si>
  <si>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</si>
  <si>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</si>
  <si>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</si>
  <si>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</si>
  <si>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</si>
  <si>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</si>
  <si>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</si>
  <si>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</si>
  <si>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</si>
  <si>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</si>
  <si>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</si>
  <si>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</si>
  <si>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</si>
  <si>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</si>
  <si>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</si>
  <si>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</si>
  <si>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</si>
  <si>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</si>
  <si>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</si>
  <si>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</si>
  <si>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</si>
  <si>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</si>
  <si>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</si>
  <si>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</si>
  <si>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</si>
  <si>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</si>
  <si>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</si>
  <si>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</si>
  <si>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</si>
  <si>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</si>
  <si>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</si>
  <si>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</si>
  <si>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</si>
  <si>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</si>
  <si>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</si>
  <si>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</si>
  <si>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</si>
  <si>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</si>
  <si>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</si>
  <si>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</si>
  <si>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</si>
  <si>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</si>
  <si>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</si>
  <si>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</si>
  <si>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</si>
  <si>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</si>
  <si>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</si>
  <si>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</si>
  <si>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</si>
  <si>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</si>
  <si>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</si>
  <si>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</si>
  <si>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</si>
  <si>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</si>
  <si>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</si>
  <si>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</si>
  <si>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</si>
  <si>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</si>
  <si>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</si>
  <si>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</si>
  <si>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</si>
  <si>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</si>
  <si>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</si>
  <si>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</si>
  <si>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</si>
  <si>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</si>
  <si>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</si>
  <si>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</si>
  <si>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</si>
  <si>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</si>
  <si>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</si>
  <si>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</si>
  <si>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</si>
  <si>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</si>
  <si>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</si>
  <si>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</si>
  <si>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</si>
  <si>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</si>
  <si>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</si>
  <si>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</si>
  <si>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</si>
  <si>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</si>
  <si>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</si>
  <si>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</si>
  <si>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</si>
  <si>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</si>
  <si>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</si>
  <si>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</si>
  <si>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</si>
  <si>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</si>
  <si>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</si>
  <si>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</si>
  <si>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</si>
  <si>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</si>
  <si>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</si>
  <si>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</si>
  <si>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</si>
  <si>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</si>
  <si>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</si>
  <si>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</si>
  <si>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</si>
  <si>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</si>
  <si>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</si>
  <si>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</si>
  <si>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</si>
  <si>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</si>
  <si>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</si>
  <si>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</si>
  <si>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</si>
  <si>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</si>
  <si>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</si>
  <si>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</si>
  <si>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</si>
  <si>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</si>
  <si>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</si>
  <si>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</si>
  <si>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</si>
  <si>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</si>
  <si>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</si>
  <si>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</si>
  <si>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</si>
  <si>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</si>
  <si>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</si>
  <si>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</si>
  <si>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</si>
  <si>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</si>
  <si>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</si>
  <si>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</si>
  <si>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</si>
  <si>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</si>
  <si>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</si>
  <si>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</si>
  <si>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</si>
  <si>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</si>
  <si>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</si>
  <si>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</si>
  <si>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</si>
  <si>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</si>
  <si>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</si>
  <si>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</si>
  <si>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</si>
  <si>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</si>
  <si>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</si>
  <si>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</si>
  <si>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</si>
  <si>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</si>
  <si>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</si>
  <si>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</si>
  <si>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</si>
  <si>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</si>
  <si>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</si>
  <si>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</si>
  <si>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</si>
  <si>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</si>
  <si>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</si>
  <si>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</si>
  <si>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</si>
  <si>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</si>
  <si>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</si>
  <si>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</si>
  <si>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</si>
  <si>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</si>
  <si>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</si>
  <si>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</si>
  <si>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</si>
  <si>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</si>
  <si>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</si>
  <si>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</si>
  <si>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</si>
  <si>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</si>
  <si>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</si>
  <si>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</si>
  <si>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</si>
  <si>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</si>
  <si>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</si>
  <si>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</si>
  <si>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</si>
  <si>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青岛天耀</t>
    <phoneticPr fontId="32" type="noConversion"/>
  </si>
  <si>
    <t>送仓</t>
    <phoneticPr fontId="32" type="noConversion"/>
  </si>
  <si>
    <r>
      <t>①成品完成比例（%）：</t>
    </r>
    <r>
      <rPr>
        <b/>
        <sz val="10"/>
        <rFont val="宋体"/>
        <family val="3"/>
        <charset val="134"/>
      </rPr>
      <t>100</t>
    </r>
    <r>
      <rPr>
        <b/>
        <sz val="10"/>
        <rFont val="宋体"/>
        <family val="3"/>
        <charset val="134"/>
      </rPr>
      <t>%</t>
    </r>
    <phoneticPr fontId="32" type="noConversion"/>
  </si>
  <si>
    <t>陈海芳</t>
    <phoneticPr fontId="32" type="noConversion"/>
  </si>
  <si>
    <t>韩玉荣</t>
    <phoneticPr fontId="32" type="noConversion"/>
  </si>
  <si>
    <t>3.后中没打套结1件</t>
    <phoneticPr fontId="32" type="noConversion"/>
  </si>
  <si>
    <t>QAMMAK95394</t>
    <phoneticPr fontId="32" type="noConversion"/>
  </si>
  <si>
    <t>儿童卫裤</t>
    <phoneticPr fontId="32" type="noConversion"/>
  </si>
  <si>
    <t>1.跳扣2件</t>
    <phoneticPr fontId="32" type="noConversion"/>
  </si>
  <si>
    <t>2.脏污1件</t>
    <phoneticPr fontId="32" type="noConversion"/>
  </si>
  <si>
    <t>4.印花不正1件</t>
    <phoneticPr fontId="32" type="noConversion"/>
  </si>
  <si>
    <r>
      <t>此次出货</t>
    </r>
    <r>
      <rPr>
        <b/>
        <sz val="10"/>
        <rFont val="宋体"/>
        <family val="3"/>
        <charset val="134"/>
      </rPr>
      <t>569件，按照探路者要求抽箱验货80件，返修5件，未超标，同意出货。</t>
    </r>
    <phoneticPr fontId="32" type="noConversion"/>
  </si>
  <si>
    <t>码号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</si>
  <si>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</si>
  <si>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</si>
  <si>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</si>
  <si>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</si>
  <si>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</si>
  <si>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</si>
  <si>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</si>
  <si>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</si>
  <si>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裤外侧长</t>
  </si>
  <si>
    <t>全松紧腰围 平量</t>
  </si>
  <si>
    <t>全松紧腰围 拉量</t>
  </si>
  <si>
    <t>臀围</t>
  </si>
  <si>
    <t>腿围/2</t>
  </si>
  <si>
    <t>膝围/2</t>
  </si>
  <si>
    <t>脚口/2（拉量）</t>
  </si>
  <si>
    <t>脚口/2（平量）</t>
  </si>
  <si>
    <t>前裆长</t>
  </si>
  <si>
    <t>后裆长</t>
  </si>
  <si>
    <t>前插袋（开口）</t>
  </si>
  <si>
    <t>指示规格 FINAL SPAC</t>
  </si>
  <si>
    <t>样品规格 FINAL SPAC</t>
  </si>
  <si>
    <t>藏蓝</t>
    <phoneticPr fontId="32" type="noConversion"/>
  </si>
  <si>
    <t>+1  +1</t>
  </si>
  <si>
    <t>+1  +0.5</t>
  </si>
  <si>
    <r>
      <t>+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 xml:space="preserve">  +1</t>
    </r>
    <phoneticPr fontId="32" type="noConversion"/>
  </si>
  <si>
    <t>+0.5  O</t>
    <phoneticPr fontId="32" type="noConversion"/>
  </si>
  <si>
    <t>+0.5  +0.5</t>
  </si>
  <si>
    <r>
      <t xml:space="preserve">-0.5  </t>
    </r>
    <r>
      <rPr>
        <sz val="10"/>
        <color theme="1"/>
        <rFont val="宋体"/>
        <family val="3"/>
        <charset val="134"/>
      </rPr>
      <t>+</t>
    </r>
    <r>
      <rPr>
        <sz val="10"/>
        <color theme="1"/>
        <rFont val="宋体"/>
        <family val="3"/>
        <charset val="134"/>
      </rPr>
      <t>0.5</t>
    </r>
    <phoneticPr fontId="32" type="noConversion"/>
  </si>
  <si>
    <t>0  +0.5</t>
    <phoneticPr fontId="32" type="noConversion"/>
  </si>
  <si>
    <r>
      <t>+</t>
    </r>
    <r>
      <rPr>
        <sz val="10"/>
        <color theme="1"/>
        <rFont val="宋体"/>
        <family val="3"/>
        <charset val="134"/>
      </rPr>
      <t>0.5</t>
    </r>
    <r>
      <rPr>
        <sz val="10"/>
        <color theme="1"/>
        <rFont val="宋体"/>
        <family val="3"/>
        <charset val="134"/>
      </rPr>
      <t xml:space="preserve"> 0</t>
    </r>
    <phoneticPr fontId="32" type="noConversion"/>
  </si>
  <si>
    <t>0  +0.5</t>
  </si>
  <si>
    <t>+0.5 0</t>
  </si>
  <si>
    <r>
      <t xml:space="preserve">0 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</si>
  <si>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黑色</t>
    <phoneticPr fontId="32" type="noConversion"/>
  </si>
  <si>
    <t>+1 +1</t>
    <phoneticPr fontId="32" type="noConversion"/>
  </si>
  <si>
    <t>+0.5  +1</t>
    <phoneticPr fontId="32" type="noConversion"/>
  </si>
  <si>
    <t>+1 +1</t>
    <phoneticPr fontId="32" type="noConversion"/>
  </si>
  <si>
    <t>+1 +0.5</t>
    <phoneticPr fontId="32" type="noConversion"/>
  </si>
  <si>
    <t>+1 -0.5</t>
    <phoneticPr fontId="32" type="noConversion"/>
  </si>
  <si>
    <t>+1  -0.5</t>
    <phoneticPr fontId="32" type="noConversion"/>
  </si>
  <si>
    <t>+1  +1</t>
    <phoneticPr fontId="32" type="noConversion"/>
  </si>
  <si>
    <t>+1  +0.5</t>
    <phoneticPr fontId="32" type="noConversion"/>
  </si>
  <si>
    <t>+1  +1.5</t>
    <phoneticPr fontId="32" type="noConversion"/>
  </si>
  <si>
    <t>+0.5  +0.5</t>
    <phoneticPr fontId="32" type="noConversion"/>
  </si>
  <si>
    <t>+1  +1.5</t>
    <phoneticPr fontId="32" type="noConversion"/>
  </si>
  <si>
    <t>+0.5  0</t>
    <phoneticPr fontId="32" type="noConversion"/>
  </si>
  <si>
    <t>+0.5   +1</t>
    <phoneticPr fontId="32" type="noConversion"/>
  </si>
  <si>
    <t>-0.5 0</t>
    <phoneticPr fontId="32" type="noConversion"/>
  </si>
  <si>
    <t>+0.5  +1</t>
    <phoneticPr fontId="32" type="noConversion"/>
  </si>
  <si>
    <t>+0.5  0</t>
    <phoneticPr fontId="32" type="noConversion"/>
  </si>
  <si>
    <t>+0.5 +1</t>
    <phoneticPr fontId="32" type="noConversion"/>
  </si>
  <si>
    <t>+1  +0.5</t>
    <phoneticPr fontId="32" type="noConversion"/>
  </si>
  <si>
    <t>-0.5  +1</t>
    <phoneticPr fontId="32" type="noConversion"/>
  </si>
  <si>
    <t>-0.5  +0.5</t>
    <phoneticPr fontId="32" type="noConversion"/>
  </si>
  <si>
    <t>+0.5  +0.5</t>
    <phoneticPr fontId="32" type="noConversion"/>
  </si>
  <si>
    <t>-0.5  +0.5</t>
    <phoneticPr fontId="32" type="noConversion"/>
  </si>
  <si>
    <t>+0.5 +0.5</t>
    <phoneticPr fontId="32" type="noConversion"/>
  </si>
  <si>
    <t>+0.5 +0.5</t>
    <phoneticPr fontId="32" type="noConversion"/>
  </si>
  <si>
    <t>+0.5  0.8</t>
    <phoneticPr fontId="32" type="noConversion"/>
  </si>
  <si>
    <t>+0.5  +0.8</t>
    <phoneticPr fontId="32" type="noConversion"/>
  </si>
  <si>
    <t>-0.5 +0.5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</si>
  <si>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+1</t>
    </r>
    <phoneticPr fontId="32" type="noConversion"/>
  </si>
  <si>
    <t>+0.5  -0.5</t>
    <phoneticPr fontId="32" type="noConversion"/>
  </si>
  <si>
    <t>+0.8 +0.5</t>
    <phoneticPr fontId="32" type="noConversion"/>
  </si>
  <si>
    <t>藏蓝  （120 130 140 150 160 170）36  41  43  39</t>
    <phoneticPr fontId="32" type="noConversion"/>
  </si>
  <si>
    <t>黑色  （120 130 140 150 160 170）29  33  31  26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</si>
</sst>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b/>
      <sz val="11"/>
      <name val="仿宋_GB2312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4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8" applyFont="1" applyFill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3" fillId="0" borderId="0" xfId="3" applyFill="1" applyBorder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3" fillId="0" borderId="0" xfId="3" applyFill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vertical="center"/>
    </xf>
    <xf numFmtId="0" fontId="15" fillId="0" borderId="16" xfId="3" applyFont="1" applyFill="1" applyBorder="1" applyAlignment="1">
      <alignment vertical="center"/>
    </xf>
    <xf numFmtId="0" fontId="15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righ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9" fillId="0" borderId="15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9" fillId="0" borderId="17" xfId="3" applyFont="1" applyBorder="1" applyAlignment="1">
      <alignment horizontal="left" vertical="center"/>
    </xf>
    <xf numFmtId="0" fontId="19" fillId="0" borderId="13" xfId="3" applyFont="1" applyBorder="1" applyAlignment="1">
      <alignment vertical="center"/>
    </xf>
    <xf numFmtId="0" fontId="13" fillId="0" borderId="14" xfId="3" applyFont="1" applyBorder="1" applyAlignment="1">
      <alignment horizontal="left" vertical="center"/>
    </xf>
    <xf numFmtId="0" fontId="16" fillId="0" borderId="14" xfId="3" applyFont="1" applyBorder="1" applyAlignment="1">
      <alignment horizontal="left" vertical="center"/>
    </xf>
    <xf numFmtId="0" fontId="13" fillId="0" borderId="14" xfId="3" applyFont="1" applyBorder="1" applyAlignment="1">
      <alignment vertical="center"/>
    </xf>
    <xf numFmtId="0" fontId="13" fillId="0" borderId="16" xfId="3" applyFont="1" applyBorder="1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0" fontId="16" fillId="0" borderId="18" xfId="3" applyFont="1" applyBorder="1" applyAlignment="1">
      <alignment horizontal="left" vertical="center"/>
    </xf>
    <xf numFmtId="0" fontId="19" fillId="0" borderId="15" xfId="3" applyFont="1" applyBorder="1" applyAlignment="1">
      <alignment horizontal="center" vertical="center"/>
    </xf>
    <xf numFmtId="0" fontId="21" fillId="0" borderId="39" xfId="3" applyFont="1" applyBorder="1" applyAlignment="1">
      <alignment vertical="center"/>
    </xf>
    <xf numFmtId="0" fontId="21" fillId="0" borderId="40" xfId="3" applyFont="1" applyBorder="1" applyAlignment="1">
      <alignment vertical="center"/>
    </xf>
    <xf numFmtId="0" fontId="19" fillId="0" borderId="37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6" fillId="0" borderId="40" xfId="3" applyFont="1" applyBorder="1" applyAlignment="1">
      <alignment vertical="center"/>
    </xf>
    <xf numFmtId="58" fontId="13" fillId="0" borderId="40" xfId="3" applyNumberFormat="1" applyFont="1" applyBorder="1" applyAlignment="1">
      <alignment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vertical="center"/>
    </xf>
    <xf numFmtId="0" fontId="19" fillId="0" borderId="42" xfId="3" applyFont="1" applyBorder="1" applyAlignment="1">
      <alignment vertical="center"/>
    </xf>
    <xf numFmtId="0" fontId="13" fillId="0" borderId="43" xfId="3" applyFont="1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3" fillId="0" borderId="43" xfId="3" applyFont="1" applyBorder="1" applyAlignment="1">
      <alignment vertical="center"/>
    </xf>
    <xf numFmtId="0" fontId="19" fillId="0" borderId="42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23" fillId="0" borderId="50" xfId="3" applyFont="1" applyBorder="1" applyAlignment="1">
      <alignment horizontal="left" vertical="center" wrapText="1"/>
    </xf>
    <xf numFmtId="9" fontId="16" fillId="0" borderId="16" xfId="3" applyNumberFormat="1" applyFont="1" applyBorder="1" applyAlignment="1">
      <alignment horizontal="center" vertical="center"/>
    </xf>
    <xf numFmtId="0" fontId="21" fillId="0" borderId="36" xfId="3" applyFont="1" applyBorder="1" applyAlignment="1">
      <alignment vertical="center"/>
    </xf>
    <xf numFmtId="0" fontId="21" fillId="0" borderId="37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6" fillId="0" borderId="53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58" fontId="13" fillId="0" borderId="37" xfId="3" applyNumberFormat="1" applyFont="1" applyBorder="1" applyAlignment="1">
      <alignment vertical="center"/>
    </xf>
    <xf numFmtId="0" fontId="13" fillId="0" borderId="53" xfId="3" applyFont="1" applyBorder="1" applyAlignment="1">
      <alignment vertical="center"/>
    </xf>
    <xf numFmtId="0" fontId="16" fillId="0" borderId="48" xfId="3" applyFont="1" applyBorder="1" applyAlignment="1">
      <alignment horizontal="left" vertical="center"/>
    </xf>
    <xf numFmtId="0" fontId="19" fillId="0" borderId="0" xfId="3" applyFont="1" applyBorder="1" applyAlignment="1">
      <alignment vertical="center"/>
    </xf>
    <xf numFmtId="0" fontId="17" fillId="0" borderId="32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26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5" fillId="0" borderId="18" xfId="3" applyFont="1" applyFill="1" applyBorder="1" applyAlignment="1">
      <alignment vertical="center" wrapText="1"/>
    </xf>
    <xf numFmtId="58" fontId="18" fillId="0" borderId="18" xfId="3" applyNumberFormat="1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11" fillId="3" borderId="2" xfId="8" applyFont="1" applyFill="1" applyBorder="1" applyAlignment="1">
      <alignment horizontal="center" vertical="center"/>
    </xf>
    <xf numFmtId="176" fontId="37" fillId="0" borderId="2" xfId="0" applyNumberFormat="1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/>
    <xf numFmtId="176" fontId="39" fillId="0" borderId="2" xfId="0" applyNumberFormat="1" applyFont="1" applyFill="1" applyBorder="1" applyAlignment="1">
      <alignment horizontal="left" vertical="center" wrapText="1"/>
    </xf>
    <xf numFmtId="0" fontId="40" fillId="0" borderId="2" xfId="0" applyNumberFormat="1" applyFont="1" applyFill="1" applyBorder="1" applyAlignment="1">
      <alignment horizontal="center" vertical="center" wrapText="1"/>
    </xf>
    <xf numFmtId="0" fontId="39" fillId="0" borderId="2" xfId="0" applyNumberFormat="1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39" fillId="0" borderId="2" xfId="9" applyNumberFormat="1" applyFont="1" applyFill="1" applyBorder="1" applyAlignment="1">
      <alignment horizontal="left" vertical="center"/>
    </xf>
    <xf numFmtId="0" fontId="39" fillId="0" borderId="2" xfId="9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2" fillId="3" borderId="10" xfId="3" applyFont="1" applyFill="1" applyBorder="1" applyAlignment="1">
      <alignment horizontal="center" vertical="center"/>
    </xf>
    <xf numFmtId="0" fontId="42" fillId="3" borderId="11" xfId="3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0" fontId="42" fillId="3" borderId="66" xfId="8" applyFont="1" applyFill="1" applyBorder="1" applyAlignment="1" applyProtection="1">
      <alignment vertical="center"/>
    </xf>
    <xf numFmtId="0" fontId="42" fillId="3" borderId="2" xfId="8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49" fontId="46" fillId="3" borderId="2" xfId="8" applyNumberFormat="1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21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54" xfId="3" applyFont="1" applyFill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16" fillId="0" borderId="54" xfId="3" applyFont="1" applyBorder="1" applyAlignment="1">
      <alignment horizontal="center" vertical="center"/>
    </xf>
    <xf numFmtId="0" fontId="16" fillId="0" borderId="51" xfId="3" applyFont="1" applyFill="1" applyBorder="1" applyAlignment="1">
      <alignment horizontal="left" vertical="center"/>
    </xf>
    <xf numFmtId="0" fontId="16" fillId="0" borderId="52" xfId="3" applyFont="1" applyFill="1" applyBorder="1" applyAlignment="1">
      <alignment horizontal="left" vertical="center"/>
    </xf>
    <xf numFmtId="0" fontId="16" fillId="0" borderId="55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15" fillId="0" borderId="15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9" fontId="16" fillId="0" borderId="22" xfId="3" applyNumberFormat="1" applyFont="1" applyBorder="1" applyAlignment="1">
      <alignment horizontal="left" vertical="center"/>
    </xf>
    <xf numFmtId="9" fontId="16" fillId="0" borderId="23" xfId="3" applyNumberFormat="1" applyFont="1" applyBorder="1" applyAlignment="1">
      <alignment horizontal="left" vertical="center"/>
    </xf>
    <xf numFmtId="9" fontId="16" fillId="0" borderId="34" xfId="3" applyNumberFormat="1" applyFont="1" applyBorder="1" applyAlignment="1">
      <alignment horizontal="left" vertical="center"/>
    </xf>
    <xf numFmtId="9" fontId="16" fillId="0" borderId="38" xfId="3" applyNumberFormat="1" applyFont="1" applyBorder="1" applyAlignment="1">
      <alignment horizontal="left" vertical="center"/>
    </xf>
    <xf numFmtId="9" fontId="16" fillId="0" borderId="27" xfId="3" applyNumberFormat="1" applyFont="1" applyBorder="1" applyAlignment="1">
      <alignment horizontal="left" vertical="center"/>
    </xf>
    <xf numFmtId="9" fontId="16" fillId="0" borderId="45" xfId="3" applyNumberFormat="1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 wrapText="1"/>
    </xf>
    <xf numFmtId="0" fontId="19" fillId="0" borderId="27" xfId="3" applyFont="1" applyBorder="1" applyAlignment="1">
      <alignment horizontal="left" vertical="center" wrapText="1"/>
    </xf>
    <xf numFmtId="0" fontId="19" fillId="0" borderId="45" xfId="3" applyFont="1" applyBorder="1" applyAlignment="1">
      <alignment horizontal="left" vertical="center" wrapText="1"/>
    </xf>
    <xf numFmtId="0" fontId="16" fillId="0" borderId="29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14" fontId="16" fillId="0" borderId="16" xfId="3" applyNumberFormat="1" applyFont="1" applyBorder="1" applyAlignment="1">
      <alignment horizontal="center" vertical="center"/>
    </xf>
    <xf numFmtId="14" fontId="16" fillId="0" borderId="32" xfId="3" applyNumberFormat="1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14" fontId="16" fillId="0" borderId="18" xfId="3" applyNumberFormat="1" applyFont="1" applyBorder="1" applyAlignment="1">
      <alignment horizontal="center" vertical="center"/>
    </xf>
    <xf numFmtId="14" fontId="16" fillId="0" borderId="33" xfId="3" applyNumberFormat="1" applyFont="1" applyBorder="1" applyAlignment="1">
      <alignment horizontal="center" vertical="center"/>
    </xf>
    <xf numFmtId="0" fontId="16" fillId="0" borderId="16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top"/>
    </xf>
    <xf numFmtId="0" fontId="16" fillId="0" borderId="37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center" vertical="center"/>
    </xf>
    <xf numFmtId="0" fontId="21" fillId="0" borderId="43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6" fillId="0" borderId="22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18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0" fontId="18" fillId="0" borderId="14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5" fillId="0" borderId="29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15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top"/>
    </xf>
    <xf numFmtId="0" fontId="15" fillId="0" borderId="32" xfId="3" applyFont="1" applyFill="1" applyBorder="1" applyAlignment="1">
      <alignment horizontal="left" vertical="center"/>
    </xf>
    <xf numFmtId="0" fontId="34" fillId="0" borderId="15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36" fillId="0" borderId="19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14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3" fillId="0" borderId="18" xfId="3" applyFill="1" applyBorder="1" applyAlignment="1">
      <alignment horizontal="center" vertical="center"/>
    </xf>
    <xf numFmtId="0" fontId="13" fillId="0" borderId="33" xfId="3" applyFill="1" applyBorder="1" applyAlignment="1">
      <alignment horizontal="center" vertical="center"/>
    </xf>
    <xf numFmtId="0" fontId="15" fillId="0" borderId="21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35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35" fillId="0" borderId="15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8" fillId="0" borderId="27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58" fontId="18" fillId="0" borderId="16" xfId="3" applyNumberFormat="1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35" fillId="0" borderId="16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top"/>
    </xf>
    <xf numFmtId="0" fontId="16" fillId="0" borderId="14" xfId="3" applyFont="1" applyFill="1" applyBorder="1" applyAlignment="1">
      <alignment horizontal="center" vertical="center"/>
    </xf>
    <xf numFmtId="0" fontId="33" fillId="3" borderId="1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34" fillId="0" borderId="24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center" vertical="center"/>
    </xf>
    <xf numFmtId="0" fontId="42" fillId="3" borderId="2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0">
    <cellStyle name="常规" xfId="0" builtinId="0"/>
    <cellStyle name="常规 2" xfId="3"/>
    <cellStyle name="常规 2 17" xfId="9"/>
    <cellStyle name="常规 23" xfId="5"/>
    <cellStyle name="常规 3" xfId="8"/>
    <cellStyle name="常规 38 2" xfId="1"/>
    <cellStyle name="常规 4" xfId="2"/>
    <cellStyle name="常规 40" xfId="4"/>
    <cellStyle name="常规 68 3" xfId="6"/>
    <cellStyle name="常规 7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checked="Checked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9</xdr:col>
      <xdr:colOff>9525</xdr:colOff>
      <xdr:row>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9525</xdr:colOff>
      <xdr:row>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25" customWidth="1"/>
    <col min="3" max="3" width="10.1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8.95" customHeight="1">
      <c r="A9" s="126"/>
      <c r="B9" s="131" t="s">
        <v>8</v>
      </c>
    </row>
    <row r="10" spans="1:2" ht="15.95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0.25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>
        <v>8</v>
      </c>
      <c r="B28" s="128" t="s">
        <v>26</v>
      </c>
    </row>
    <row r="29" spans="1:2">
      <c r="A29" s="5"/>
      <c r="B29" s="128"/>
    </row>
    <row r="30" spans="1:2" ht="20.25">
      <c r="A30" s="126"/>
      <c r="B30" s="127" t="s">
        <v>27</v>
      </c>
    </row>
    <row r="31" spans="1:2">
      <c r="A31" s="5">
        <v>1</v>
      </c>
      <c r="B31" s="133" t="s">
        <v>28</v>
      </c>
    </row>
    <row r="32" spans="1:2">
      <c r="A32" s="5">
        <v>2</v>
      </c>
      <c r="B32" s="128" t="s">
        <v>29</v>
      </c>
    </row>
    <row r="33" spans="1:2">
      <c r="A33" s="5">
        <v>3</v>
      </c>
      <c r="B33" s="128" t="s">
        <v>30</v>
      </c>
    </row>
    <row r="34" spans="1:2">
      <c r="A34" s="5">
        <v>4</v>
      </c>
      <c r="B34" s="128" t="s">
        <v>31</v>
      </c>
    </row>
    <row r="35" spans="1:2">
      <c r="A35" s="5">
        <v>5</v>
      </c>
      <c r="B35" s="128" t="s">
        <v>32</v>
      </c>
    </row>
    <row r="36" spans="1:2">
      <c r="A36" s="5">
        <v>6</v>
      </c>
      <c r="B36" s="128" t="s">
        <v>33</v>
      </c>
    </row>
    <row r="37" spans="1:2">
      <c r="A37" s="5">
        <v>7</v>
      </c>
      <c r="B37" s="128" t="s">
        <v>34</v>
      </c>
    </row>
    <row r="38" spans="1:2">
      <c r="A38" s="5"/>
      <c r="B38" s="128"/>
    </row>
    <row r="40" spans="1:2">
      <c r="A40" s="134" t="s">
        <v>35</v>
      </c>
      <c r="B40" s="135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236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2" t="s">
        <v>237</v>
      </c>
      <c r="B2" s="13" t="s">
        <v>190</v>
      </c>
      <c r="C2" s="13" t="s">
        <v>191</v>
      </c>
      <c r="D2" s="13" t="s">
        <v>192</v>
      </c>
      <c r="E2" s="13" t="s">
        <v>193</v>
      </c>
      <c r="F2" s="13" t="s">
        <v>194</v>
      </c>
      <c r="G2" s="12" t="s">
        <v>238</v>
      </c>
      <c r="H2" s="12" t="s">
        <v>239</v>
      </c>
      <c r="I2" s="12" t="s">
        <v>240</v>
      </c>
      <c r="J2" s="12" t="s">
        <v>239</v>
      </c>
      <c r="K2" s="12" t="s">
        <v>241</v>
      </c>
      <c r="L2" s="12" t="s">
        <v>239</v>
      </c>
      <c r="M2" s="13" t="s">
        <v>233</v>
      </c>
      <c r="N2" s="13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237</v>
      </c>
      <c r="B4" s="15" t="s">
        <v>242</v>
      </c>
      <c r="C4" s="15" t="s">
        <v>234</v>
      </c>
      <c r="D4" s="15" t="s">
        <v>192</v>
      </c>
      <c r="E4" s="13" t="s">
        <v>193</v>
      </c>
      <c r="F4" s="13" t="s">
        <v>194</v>
      </c>
      <c r="G4" s="12" t="s">
        <v>238</v>
      </c>
      <c r="H4" s="12" t="s">
        <v>239</v>
      </c>
      <c r="I4" s="12" t="s">
        <v>240</v>
      </c>
      <c r="J4" s="12" t="s">
        <v>239</v>
      </c>
      <c r="K4" s="12" t="s">
        <v>241</v>
      </c>
      <c r="L4" s="12" t="s">
        <v>239</v>
      </c>
      <c r="M4" s="13" t="s">
        <v>233</v>
      </c>
      <c r="N4" s="13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8" t="s">
        <v>213</v>
      </c>
      <c r="B11" s="359"/>
      <c r="C11" s="359"/>
      <c r="D11" s="360"/>
      <c r="E11" s="361"/>
      <c r="F11" s="362"/>
      <c r="G11" s="363"/>
      <c r="H11" s="16"/>
      <c r="I11" s="358" t="s">
        <v>214</v>
      </c>
      <c r="J11" s="359"/>
      <c r="K11" s="359"/>
      <c r="L11" s="7"/>
      <c r="M11" s="7"/>
      <c r="N11" s="10"/>
    </row>
    <row r="12" spans="1:14" ht="16.5">
      <c r="A12" s="364" t="s">
        <v>243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244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227</v>
      </c>
      <c r="B2" s="4" t="s">
        <v>194</v>
      </c>
      <c r="C2" s="4" t="s">
        <v>190</v>
      </c>
      <c r="D2" s="4" t="s">
        <v>191</v>
      </c>
      <c r="E2" s="4" t="s">
        <v>192</v>
      </c>
      <c r="F2" s="4" t="s">
        <v>193</v>
      </c>
      <c r="G2" s="3" t="s">
        <v>245</v>
      </c>
      <c r="H2" s="3" t="s">
        <v>246</v>
      </c>
      <c r="I2" s="3" t="s">
        <v>247</v>
      </c>
      <c r="J2" s="3" t="s">
        <v>248</v>
      </c>
      <c r="K2" s="4" t="s">
        <v>233</v>
      </c>
      <c r="L2" s="4" t="s">
        <v>211</v>
      </c>
    </row>
    <row r="3" spans="1:12">
      <c r="A3" s="5"/>
      <c r="B3" s="6"/>
      <c r="C3" s="11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/>
      <c r="B4" s="6"/>
      <c r="C4" s="11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8" t="s">
        <v>213</v>
      </c>
      <c r="B11" s="359"/>
      <c r="C11" s="359"/>
      <c r="D11" s="359"/>
      <c r="E11" s="360"/>
      <c r="F11" s="361"/>
      <c r="G11" s="363"/>
      <c r="H11" s="358" t="s">
        <v>214</v>
      </c>
      <c r="I11" s="359"/>
      <c r="J11" s="359"/>
      <c r="K11" s="7"/>
      <c r="L11" s="10"/>
    </row>
    <row r="12" spans="1:12" ht="16.5">
      <c r="A12" s="364" t="s">
        <v>249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250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6" t="s">
        <v>189</v>
      </c>
      <c r="B2" s="367" t="s">
        <v>194</v>
      </c>
      <c r="C2" s="367" t="s">
        <v>234</v>
      </c>
      <c r="D2" s="367" t="s">
        <v>192</v>
      </c>
      <c r="E2" s="367" t="s">
        <v>193</v>
      </c>
      <c r="F2" s="3" t="s">
        <v>251</v>
      </c>
      <c r="G2" s="3" t="s">
        <v>219</v>
      </c>
      <c r="H2" s="370" t="s">
        <v>220</v>
      </c>
      <c r="I2" s="374" t="s">
        <v>222</v>
      </c>
    </row>
    <row r="3" spans="1:9" s="1" customFormat="1" ht="16.5">
      <c r="A3" s="366"/>
      <c r="B3" s="368"/>
      <c r="C3" s="368"/>
      <c r="D3" s="368"/>
      <c r="E3" s="368"/>
      <c r="F3" s="3" t="s">
        <v>252</v>
      </c>
      <c r="G3" s="3" t="s">
        <v>223</v>
      </c>
      <c r="H3" s="371"/>
      <c r="I3" s="375"/>
    </row>
    <row r="4" spans="1:9">
      <c r="A4" s="5">
        <v>1</v>
      </c>
      <c r="B4" s="5"/>
      <c r="C4" s="6"/>
      <c r="D4" s="6"/>
      <c r="E4" s="6"/>
      <c r="F4" s="6"/>
      <c r="G4" s="6"/>
      <c r="H4" s="6"/>
      <c r="I4" s="6"/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8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8"/>
      <c r="B12" s="359"/>
      <c r="C12" s="359"/>
      <c r="D12" s="360"/>
      <c r="E12" s="9"/>
      <c r="F12" s="358"/>
      <c r="G12" s="359"/>
      <c r="H12" s="360"/>
      <c r="I12" s="10"/>
    </row>
    <row r="13" spans="1:9" ht="16.5">
      <c r="A13" s="364" t="s">
        <v>253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6" t="s">
        <v>36</v>
      </c>
      <c r="C2" s="157"/>
      <c r="D2" s="157"/>
      <c r="E2" s="157"/>
      <c r="F2" s="157"/>
      <c r="G2" s="157"/>
      <c r="H2" s="157"/>
      <c r="I2" s="158"/>
    </row>
    <row r="3" spans="2:9" ht="27.95" customHeight="1">
      <c r="B3" s="112"/>
      <c r="C3" s="113"/>
      <c r="D3" s="159" t="s">
        <v>37</v>
      </c>
      <c r="E3" s="160"/>
      <c r="F3" s="161" t="s">
        <v>38</v>
      </c>
      <c r="G3" s="162"/>
      <c r="H3" s="159" t="s">
        <v>39</v>
      </c>
      <c r="I3" s="163"/>
    </row>
    <row r="4" spans="2:9" ht="27.95" customHeight="1">
      <c r="B4" s="112" t="s">
        <v>40</v>
      </c>
      <c r="C4" s="113" t="s">
        <v>41</v>
      </c>
      <c r="D4" s="113" t="s">
        <v>42</v>
      </c>
      <c r="E4" s="113" t="s">
        <v>43</v>
      </c>
      <c r="F4" s="118" t="s">
        <v>42</v>
      </c>
      <c r="G4" s="118" t="s">
        <v>43</v>
      </c>
      <c r="H4" s="113" t="s">
        <v>42</v>
      </c>
      <c r="I4" s="121" t="s">
        <v>43</v>
      </c>
    </row>
    <row r="5" spans="2:9" ht="27.95" customHeight="1">
      <c r="B5" s="114" t="s">
        <v>44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2">
        <v>2</v>
      </c>
    </row>
    <row r="6" spans="2:9" ht="27.95" customHeight="1">
      <c r="B6" s="114" t="s">
        <v>45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2">
        <v>3</v>
      </c>
    </row>
    <row r="7" spans="2:9" ht="27.95" customHeight="1">
      <c r="B7" s="114" t="s">
        <v>46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2">
        <v>4</v>
      </c>
    </row>
    <row r="8" spans="2:9" ht="27.95" customHeight="1">
      <c r="B8" s="114" t="s">
        <v>47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2">
        <v>6</v>
      </c>
    </row>
    <row r="9" spans="2:9" ht="27.95" customHeight="1">
      <c r="B9" s="114" t="s">
        <v>48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2">
        <v>8</v>
      </c>
    </row>
    <row r="10" spans="2:9" ht="27.95" customHeight="1">
      <c r="B10" s="114" t="s">
        <v>49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2">
        <v>11</v>
      </c>
    </row>
    <row r="11" spans="2:9" ht="27.95" customHeight="1">
      <c r="B11" s="114" t="s">
        <v>50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2">
        <v>15</v>
      </c>
    </row>
    <row r="12" spans="2:9" ht="27.95" customHeight="1">
      <c r="B12" s="115" t="s">
        <v>51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23">
        <v>22</v>
      </c>
    </row>
    <row r="14" spans="2:9">
      <c r="B14" s="117" t="s">
        <v>52</v>
      </c>
      <c r="C14" s="117"/>
      <c r="D14" s="117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232" t="s">
        <v>53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4.25">
      <c r="A2" s="55" t="s">
        <v>54</v>
      </c>
      <c r="B2" s="233"/>
      <c r="C2" s="233"/>
      <c r="D2" s="234" t="s">
        <v>55</v>
      </c>
      <c r="E2" s="234"/>
      <c r="F2" s="233"/>
      <c r="G2" s="233"/>
      <c r="H2" s="75" t="s">
        <v>56</v>
      </c>
      <c r="I2" s="235"/>
      <c r="J2" s="235"/>
      <c r="K2" s="236"/>
    </row>
    <row r="3" spans="1:11" ht="14.25">
      <c r="A3" s="226" t="s">
        <v>57</v>
      </c>
      <c r="B3" s="227"/>
      <c r="C3" s="228"/>
      <c r="D3" s="229" t="s">
        <v>58</v>
      </c>
      <c r="E3" s="230"/>
      <c r="F3" s="230"/>
      <c r="G3" s="231"/>
      <c r="H3" s="229" t="s">
        <v>59</v>
      </c>
      <c r="I3" s="230"/>
      <c r="J3" s="230"/>
      <c r="K3" s="231"/>
    </row>
    <row r="4" spans="1:11" ht="14.25">
      <c r="A4" s="58" t="s">
        <v>60</v>
      </c>
      <c r="B4" s="224"/>
      <c r="C4" s="225"/>
      <c r="D4" s="218" t="s">
        <v>61</v>
      </c>
      <c r="E4" s="219"/>
      <c r="F4" s="216"/>
      <c r="G4" s="217"/>
      <c r="H4" s="218" t="s">
        <v>62</v>
      </c>
      <c r="I4" s="219"/>
      <c r="J4" s="69" t="s">
        <v>63</v>
      </c>
      <c r="K4" s="83" t="s">
        <v>64</v>
      </c>
    </row>
    <row r="5" spans="1:11" ht="14.25">
      <c r="A5" s="60" t="s">
        <v>65</v>
      </c>
      <c r="B5" s="224"/>
      <c r="C5" s="225"/>
      <c r="D5" s="218" t="s">
        <v>66</v>
      </c>
      <c r="E5" s="219"/>
      <c r="F5" s="216"/>
      <c r="G5" s="217"/>
      <c r="H5" s="218" t="s">
        <v>67</v>
      </c>
      <c r="I5" s="219"/>
      <c r="J5" s="69" t="s">
        <v>63</v>
      </c>
      <c r="K5" s="83" t="s">
        <v>64</v>
      </c>
    </row>
    <row r="6" spans="1:11" ht="14.25">
      <c r="A6" s="58" t="s">
        <v>68</v>
      </c>
      <c r="B6" s="61"/>
      <c r="C6" s="62"/>
      <c r="D6" s="60" t="s">
        <v>69</v>
      </c>
      <c r="E6" s="79"/>
      <c r="F6" s="216"/>
      <c r="G6" s="217"/>
      <c r="H6" s="218" t="s">
        <v>70</v>
      </c>
      <c r="I6" s="219"/>
      <c r="J6" s="69" t="s">
        <v>63</v>
      </c>
      <c r="K6" s="83" t="s">
        <v>64</v>
      </c>
    </row>
    <row r="7" spans="1:11" ht="14.25">
      <c r="A7" s="58" t="s">
        <v>71</v>
      </c>
      <c r="B7" s="214"/>
      <c r="C7" s="215"/>
      <c r="D7" s="60" t="s">
        <v>72</v>
      </c>
      <c r="E7" s="70"/>
      <c r="F7" s="216"/>
      <c r="G7" s="217"/>
      <c r="H7" s="218" t="s">
        <v>73</v>
      </c>
      <c r="I7" s="219"/>
      <c r="J7" s="69" t="s">
        <v>63</v>
      </c>
      <c r="K7" s="83" t="s">
        <v>64</v>
      </c>
    </row>
    <row r="8" spans="1:11" ht="14.25">
      <c r="A8" s="88"/>
      <c r="B8" s="220"/>
      <c r="C8" s="221"/>
      <c r="D8" s="185" t="s">
        <v>74</v>
      </c>
      <c r="E8" s="186"/>
      <c r="F8" s="222"/>
      <c r="G8" s="223"/>
      <c r="H8" s="185" t="s">
        <v>75</v>
      </c>
      <c r="I8" s="186"/>
      <c r="J8" s="71" t="s">
        <v>63</v>
      </c>
      <c r="K8" s="84" t="s">
        <v>64</v>
      </c>
    </row>
    <row r="9" spans="1:11" ht="14.25">
      <c r="A9" s="208" t="s">
        <v>76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4.25">
      <c r="A11" s="89" t="s">
        <v>78</v>
      </c>
      <c r="B11" s="90" t="s">
        <v>79</v>
      </c>
      <c r="C11" s="91" t="s">
        <v>80</v>
      </c>
      <c r="D11" s="92"/>
      <c r="E11" s="99" t="s">
        <v>81</v>
      </c>
      <c r="F11" s="90" t="s">
        <v>79</v>
      </c>
      <c r="G11" s="91" t="s">
        <v>80</v>
      </c>
      <c r="H11" s="91" t="s">
        <v>82</v>
      </c>
      <c r="I11" s="99" t="s">
        <v>83</v>
      </c>
      <c r="J11" s="90" t="s">
        <v>79</v>
      </c>
      <c r="K11" s="107" t="s">
        <v>80</v>
      </c>
    </row>
    <row r="12" spans="1:11" ht="14.25">
      <c r="A12" s="60" t="s">
        <v>84</v>
      </c>
      <c r="B12" s="68" t="s">
        <v>79</v>
      </c>
      <c r="C12" s="69" t="s">
        <v>80</v>
      </c>
      <c r="D12" s="70"/>
      <c r="E12" s="79" t="s">
        <v>85</v>
      </c>
      <c r="F12" s="68" t="s">
        <v>79</v>
      </c>
      <c r="G12" s="69" t="s">
        <v>80</v>
      </c>
      <c r="H12" s="69" t="s">
        <v>82</v>
      </c>
      <c r="I12" s="79" t="s">
        <v>86</v>
      </c>
      <c r="J12" s="68" t="s">
        <v>79</v>
      </c>
      <c r="K12" s="83" t="s">
        <v>80</v>
      </c>
    </row>
    <row r="13" spans="1:11" ht="14.25">
      <c r="A13" s="60" t="s">
        <v>87</v>
      </c>
      <c r="B13" s="68" t="s">
        <v>79</v>
      </c>
      <c r="C13" s="69" t="s">
        <v>80</v>
      </c>
      <c r="D13" s="70"/>
      <c r="E13" s="79" t="s">
        <v>88</v>
      </c>
      <c r="F13" s="69" t="s">
        <v>89</v>
      </c>
      <c r="G13" s="69" t="s">
        <v>90</v>
      </c>
      <c r="H13" s="69" t="s">
        <v>82</v>
      </c>
      <c r="I13" s="79" t="s">
        <v>91</v>
      </c>
      <c r="J13" s="68" t="s">
        <v>79</v>
      </c>
      <c r="K13" s="83" t="s">
        <v>80</v>
      </c>
    </row>
    <row r="14" spans="1:11" ht="14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</row>
    <row r="15" spans="1:11" ht="14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4.25">
      <c r="A16" s="93" t="s">
        <v>94</v>
      </c>
      <c r="B16" s="91" t="s">
        <v>89</v>
      </c>
      <c r="C16" s="91" t="s">
        <v>90</v>
      </c>
      <c r="D16" s="94"/>
      <c r="E16" s="100" t="s">
        <v>95</v>
      </c>
      <c r="F16" s="91" t="s">
        <v>89</v>
      </c>
      <c r="G16" s="91" t="s">
        <v>90</v>
      </c>
      <c r="H16" s="101"/>
      <c r="I16" s="100" t="s">
        <v>96</v>
      </c>
      <c r="J16" s="91" t="s">
        <v>89</v>
      </c>
      <c r="K16" s="107" t="s">
        <v>90</v>
      </c>
    </row>
    <row r="17" spans="1:22" ht="16.5" customHeight="1">
      <c r="A17" s="72" t="s">
        <v>97</v>
      </c>
      <c r="B17" s="69" t="s">
        <v>89</v>
      </c>
      <c r="C17" s="69" t="s">
        <v>90</v>
      </c>
      <c r="D17" s="59"/>
      <c r="E17" s="80" t="s">
        <v>98</v>
      </c>
      <c r="F17" s="69" t="s">
        <v>89</v>
      </c>
      <c r="G17" s="69" t="s">
        <v>90</v>
      </c>
      <c r="H17" s="102"/>
      <c r="I17" s="80" t="s">
        <v>99</v>
      </c>
      <c r="J17" s="69" t="s">
        <v>89</v>
      </c>
      <c r="K17" s="83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87" customFormat="1" ht="18" customHeight="1">
      <c r="A19" s="182" t="s">
        <v>101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>
      <c r="A21" s="95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G21" s="80" t="s">
        <v>109</v>
      </c>
      <c r="H21" s="80" t="s">
        <v>110</v>
      </c>
      <c r="I21" s="80" t="s">
        <v>111</v>
      </c>
      <c r="J21" s="80" t="s">
        <v>112</v>
      </c>
      <c r="K21" s="86" t="s">
        <v>113</v>
      </c>
    </row>
    <row r="22" spans="1:22" ht="16.5" customHeight="1">
      <c r="A22" s="77"/>
      <c r="B22" s="96"/>
      <c r="C22" s="96"/>
      <c r="D22" s="96"/>
      <c r="E22" s="96"/>
      <c r="F22" s="96"/>
      <c r="G22" s="96"/>
      <c r="H22" s="96"/>
      <c r="I22" s="96"/>
      <c r="J22" s="96"/>
      <c r="K22" s="109"/>
    </row>
    <row r="23" spans="1:22" ht="16.5" customHeight="1">
      <c r="A23" s="77"/>
      <c r="B23" s="96"/>
      <c r="C23" s="96"/>
      <c r="D23" s="96"/>
      <c r="E23" s="96"/>
      <c r="F23" s="96"/>
      <c r="G23" s="96"/>
      <c r="H23" s="96"/>
      <c r="I23" s="96"/>
      <c r="J23" s="96"/>
      <c r="K23" s="110"/>
    </row>
    <row r="24" spans="1:22" ht="16.5" customHeight="1">
      <c r="A24" s="77"/>
      <c r="B24" s="96"/>
      <c r="C24" s="96"/>
      <c r="D24" s="96"/>
      <c r="E24" s="96"/>
      <c r="F24" s="96"/>
      <c r="G24" s="96"/>
      <c r="H24" s="96"/>
      <c r="I24" s="96"/>
      <c r="J24" s="96"/>
      <c r="K24" s="110"/>
    </row>
    <row r="25" spans="1:22" ht="16.5" customHeight="1">
      <c r="A25" s="77"/>
      <c r="B25" s="96"/>
      <c r="C25" s="96"/>
      <c r="D25" s="96"/>
      <c r="E25" s="96"/>
      <c r="F25" s="96"/>
      <c r="G25" s="96"/>
      <c r="H25" s="96"/>
      <c r="I25" s="96"/>
      <c r="J25" s="96"/>
      <c r="K25" s="111"/>
    </row>
    <row r="26" spans="1:22" ht="16.5" customHeight="1">
      <c r="A26" s="77"/>
      <c r="B26" s="96"/>
      <c r="C26" s="96"/>
      <c r="D26" s="96"/>
      <c r="E26" s="96"/>
      <c r="F26" s="96"/>
      <c r="G26" s="96"/>
      <c r="H26" s="96"/>
      <c r="I26" s="96"/>
      <c r="J26" s="96"/>
      <c r="K26" s="111"/>
    </row>
    <row r="27" spans="1:22" ht="16.5" customHeight="1">
      <c r="A27" s="77"/>
      <c r="B27" s="96"/>
      <c r="C27" s="96"/>
      <c r="D27" s="96"/>
      <c r="E27" s="96"/>
      <c r="F27" s="96"/>
      <c r="G27" s="96"/>
      <c r="H27" s="96"/>
      <c r="I27" s="96"/>
      <c r="J27" s="96"/>
      <c r="K27" s="111"/>
    </row>
    <row r="28" spans="1:22" ht="16.5" customHeight="1">
      <c r="A28" s="77"/>
      <c r="B28" s="96"/>
      <c r="C28" s="96"/>
      <c r="D28" s="96"/>
      <c r="E28" s="96"/>
      <c r="F28" s="96"/>
      <c r="G28" s="96"/>
      <c r="H28" s="96"/>
      <c r="I28" s="96"/>
      <c r="J28" s="96"/>
      <c r="K28" s="111"/>
    </row>
    <row r="29" spans="1:22" ht="18" customHeight="1">
      <c r="A29" s="188" t="s">
        <v>114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>
      <c r="A32" s="188" t="s">
        <v>115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4.25">
      <c r="A33" s="191" t="s">
        <v>116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4.25">
      <c r="A34" s="194" t="s">
        <v>117</v>
      </c>
      <c r="B34" s="195"/>
      <c r="C34" s="69" t="s">
        <v>63</v>
      </c>
      <c r="D34" s="69" t="s">
        <v>64</v>
      </c>
      <c r="E34" s="196" t="s">
        <v>118</v>
      </c>
      <c r="F34" s="197"/>
      <c r="G34" s="197"/>
      <c r="H34" s="197"/>
      <c r="I34" s="197"/>
      <c r="J34" s="197"/>
      <c r="K34" s="198"/>
    </row>
    <row r="35" spans="1:11" ht="14.25">
      <c r="A35" s="164" t="s">
        <v>119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ht="14.25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5"/>
    </row>
    <row r="37" spans="1:11" ht="14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4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4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4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4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4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4.25">
      <c r="A43" s="179" t="s">
        <v>120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4.25">
      <c r="A44" s="182" t="s">
        <v>121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1:11" ht="14.25">
      <c r="A45" s="93" t="s">
        <v>122</v>
      </c>
      <c r="B45" s="91" t="s">
        <v>89</v>
      </c>
      <c r="C45" s="91" t="s">
        <v>90</v>
      </c>
      <c r="D45" s="91" t="s">
        <v>82</v>
      </c>
      <c r="E45" s="100" t="s">
        <v>123</v>
      </c>
      <c r="F45" s="91" t="s">
        <v>89</v>
      </c>
      <c r="G45" s="91" t="s">
        <v>90</v>
      </c>
      <c r="H45" s="91" t="s">
        <v>82</v>
      </c>
      <c r="I45" s="100" t="s">
        <v>124</v>
      </c>
      <c r="J45" s="91" t="s">
        <v>89</v>
      </c>
      <c r="K45" s="107" t="s">
        <v>90</v>
      </c>
    </row>
    <row r="46" spans="1:11" ht="14.25">
      <c r="A46" s="72" t="s">
        <v>81</v>
      </c>
      <c r="B46" s="69" t="s">
        <v>89</v>
      </c>
      <c r="C46" s="69" t="s">
        <v>90</v>
      </c>
      <c r="D46" s="69" t="s">
        <v>82</v>
      </c>
      <c r="E46" s="80" t="s">
        <v>88</v>
      </c>
      <c r="F46" s="69" t="s">
        <v>89</v>
      </c>
      <c r="G46" s="69" t="s">
        <v>90</v>
      </c>
      <c r="H46" s="69" t="s">
        <v>82</v>
      </c>
      <c r="I46" s="80" t="s">
        <v>99</v>
      </c>
      <c r="J46" s="69" t="s">
        <v>89</v>
      </c>
      <c r="K46" s="83" t="s">
        <v>90</v>
      </c>
    </row>
    <row r="47" spans="1:11" ht="14.2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7"/>
    </row>
    <row r="48" spans="1:11" ht="14.25">
      <c r="A48" s="164" t="s">
        <v>125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ht="14.25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5"/>
    </row>
    <row r="50" spans="1:11" ht="14.25">
      <c r="A50" s="97" t="s">
        <v>126</v>
      </c>
      <c r="B50" s="168" t="s">
        <v>127</v>
      </c>
      <c r="C50" s="168"/>
      <c r="D50" s="98" t="s">
        <v>128</v>
      </c>
      <c r="E50" s="103"/>
      <c r="F50" s="104" t="s">
        <v>129</v>
      </c>
      <c r="G50" s="105"/>
      <c r="H50" s="169" t="s">
        <v>130</v>
      </c>
      <c r="I50" s="170"/>
      <c r="J50" s="171"/>
      <c r="K50" s="172"/>
    </row>
    <row r="51" spans="1:11" ht="14.25">
      <c r="A51" s="164" t="s">
        <v>131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ht="14.25">
      <c r="A52" s="165"/>
      <c r="B52" s="166"/>
      <c r="C52" s="166"/>
      <c r="D52" s="166"/>
      <c r="E52" s="166"/>
      <c r="F52" s="166"/>
      <c r="G52" s="166"/>
      <c r="H52" s="166"/>
      <c r="I52" s="166"/>
      <c r="J52" s="166"/>
      <c r="K52" s="167"/>
    </row>
    <row r="53" spans="1:11" ht="14.25">
      <c r="A53" s="97" t="s">
        <v>126</v>
      </c>
      <c r="B53" s="168" t="s">
        <v>127</v>
      </c>
      <c r="C53" s="168"/>
      <c r="D53" s="98" t="s">
        <v>128</v>
      </c>
      <c r="E53" s="106"/>
      <c r="F53" s="104" t="s">
        <v>132</v>
      </c>
      <c r="G53" s="105"/>
      <c r="H53" s="169" t="s">
        <v>130</v>
      </c>
      <c r="I53" s="170"/>
      <c r="J53" s="171"/>
      <c r="K53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54"/>
  </cols>
  <sheetData>
    <row r="1" spans="1:11" ht="22.5" customHeight="1">
      <c r="A1" s="296" t="s">
        <v>133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7.25" customHeight="1">
      <c r="A2" s="55" t="s">
        <v>54</v>
      </c>
      <c r="B2" s="233"/>
      <c r="C2" s="233"/>
      <c r="D2" s="234" t="s">
        <v>55</v>
      </c>
      <c r="E2" s="234"/>
      <c r="F2" s="233"/>
      <c r="G2" s="233"/>
      <c r="H2" s="75" t="s">
        <v>56</v>
      </c>
      <c r="I2" s="235"/>
      <c r="J2" s="235"/>
      <c r="K2" s="236"/>
    </row>
    <row r="3" spans="1:11" ht="16.5" customHeight="1">
      <c r="A3" s="226" t="s">
        <v>57</v>
      </c>
      <c r="B3" s="227"/>
      <c r="C3" s="228"/>
      <c r="D3" s="229" t="s">
        <v>58</v>
      </c>
      <c r="E3" s="230"/>
      <c r="F3" s="230"/>
      <c r="G3" s="231"/>
      <c r="H3" s="229" t="s">
        <v>59</v>
      </c>
      <c r="I3" s="230"/>
      <c r="J3" s="230"/>
      <c r="K3" s="231"/>
    </row>
    <row r="4" spans="1:11" ht="16.5" customHeight="1">
      <c r="A4" s="58" t="s">
        <v>60</v>
      </c>
      <c r="B4" s="288"/>
      <c r="C4" s="289"/>
      <c r="D4" s="218" t="s">
        <v>61</v>
      </c>
      <c r="E4" s="219"/>
      <c r="F4" s="216"/>
      <c r="G4" s="217"/>
      <c r="H4" s="218" t="s">
        <v>134</v>
      </c>
      <c r="I4" s="219"/>
      <c r="J4" s="69" t="s">
        <v>63</v>
      </c>
      <c r="K4" s="83" t="s">
        <v>64</v>
      </c>
    </row>
    <row r="5" spans="1:11" ht="16.5" customHeight="1">
      <c r="A5" s="60" t="s">
        <v>65</v>
      </c>
      <c r="B5" s="291"/>
      <c r="C5" s="292"/>
      <c r="D5" s="218" t="s">
        <v>135</v>
      </c>
      <c r="E5" s="219"/>
      <c r="F5" s="288"/>
      <c r="G5" s="289"/>
      <c r="H5" s="218" t="s">
        <v>136</v>
      </c>
      <c r="I5" s="219"/>
      <c r="J5" s="69" t="s">
        <v>63</v>
      </c>
      <c r="K5" s="83" t="s">
        <v>64</v>
      </c>
    </row>
    <row r="6" spans="1:11" ht="16.5" customHeight="1">
      <c r="A6" s="58" t="s">
        <v>68</v>
      </c>
      <c r="B6" s="61"/>
      <c r="C6" s="62"/>
      <c r="D6" s="218" t="s">
        <v>137</v>
      </c>
      <c r="E6" s="219"/>
      <c r="F6" s="288"/>
      <c r="G6" s="289"/>
      <c r="H6" s="293" t="s">
        <v>138</v>
      </c>
      <c r="I6" s="294"/>
      <c r="J6" s="294"/>
      <c r="K6" s="295"/>
    </row>
    <row r="7" spans="1:11" ht="16.5" customHeight="1">
      <c r="A7" s="58" t="s">
        <v>71</v>
      </c>
      <c r="B7" s="288"/>
      <c r="C7" s="289"/>
      <c r="D7" s="58" t="s">
        <v>139</v>
      </c>
      <c r="E7" s="76"/>
      <c r="F7" s="288"/>
      <c r="G7" s="289"/>
      <c r="H7" s="290"/>
      <c r="I7" s="224"/>
      <c r="J7" s="224"/>
      <c r="K7" s="225"/>
    </row>
    <row r="8" spans="1:11" ht="16.5" customHeight="1">
      <c r="A8" s="63"/>
      <c r="B8" s="220"/>
      <c r="C8" s="221"/>
      <c r="D8" s="185" t="s">
        <v>74</v>
      </c>
      <c r="E8" s="186"/>
      <c r="F8" s="222"/>
      <c r="G8" s="223"/>
      <c r="H8" s="269"/>
      <c r="I8" s="270"/>
      <c r="J8" s="270"/>
      <c r="K8" s="271"/>
    </row>
    <row r="9" spans="1:11" ht="16.5" customHeight="1">
      <c r="A9" s="268" t="s">
        <v>140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>
      <c r="A10" s="64" t="s">
        <v>78</v>
      </c>
      <c r="B10" s="65" t="s">
        <v>79</v>
      </c>
      <c r="C10" s="66" t="s">
        <v>80</v>
      </c>
      <c r="D10" s="67"/>
      <c r="E10" s="78" t="s">
        <v>83</v>
      </c>
      <c r="F10" s="65" t="s">
        <v>79</v>
      </c>
      <c r="G10" s="66" t="s">
        <v>80</v>
      </c>
      <c r="H10" s="65"/>
      <c r="I10" s="78" t="s">
        <v>81</v>
      </c>
      <c r="J10" s="65" t="s">
        <v>79</v>
      </c>
      <c r="K10" s="85" t="s">
        <v>80</v>
      </c>
    </row>
    <row r="11" spans="1:11" ht="16.5" customHeight="1">
      <c r="A11" s="60" t="s">
        <v>84</v>
      </c>
      <c r="B11" s="68" t="s">
        <v>79</v>
      </c>
      <c r="C11" s="69" t="s">
        <v>80</v>
      </c>
      <c r="D11" s="70"/>
      <c r="E11" s="79" t="s">
        <v>86</v>
      </c>
      <c r="F11" s="68" t="s">
        <v>79</v>
      </c>
      <c r="G11" s="69" t="s">
        <v>80</v>
      </c>
      <c r="H11" s="68"/>
      <c r="I11" s="79" t="s">
        <v>91</v>
      </c>
      <c r="J11" s="68" t="s">
        <v>79</v>
      </c>
      <c r="K11" s="83" t="s">
        <v>80</v>
      </c>
    </row>
    <row r="12" spans="1:11" ht="16.5" customHeight="1">
      <c r="A12" s="18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7"/>
    </row>
    <row r="13" spans="1:11" ht="16.5" customHeight="1">
      <c r="A13" s="276" t="s">
        <v>141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1" ht="16.5" customHeight="1">
      <c r="A14" s="277"/>
      <c r="B14" s="278"/>
      <c r="C14" s="278"/>
      <c r="D14" s="278"/>
      <c r="E14" s="278"/>
      <c r="F14" s="278"/>
      <c r="G14" s="278"/>
      <c r="H14" s="278"/>
      <c r="I14" s="279"/>
      <c r="J14" s="279"/>
      <c r="K14" s="280"/>
    </row>
    <row r="15" spans="1:11" ht="16.5" customHeight="1">
      <c r="A15" s="281"/>
      <c r="B15" s="282"/>
      <c r="C15" s="282"/>
      <c r="D15" s="283"/>
      <c r="E15" s="284"/>
      <c r="F15" s="282"/>
      <c r="G15" s="282"/>
      <c r="H15" s="283"/>
      <c r="I15" s="285"/>
      <c r="J15" s="286"/>
      <c r="K15" s="287"/>
    </row>
    <row r="16" spans="1:11" ht="16.5" customHeight="1">
      <c r="A16" s="269"/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ht="16.5" customHeight="1">
      <c r="A17" s="276" t="s">
        <v>142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spans="1:11" ht="16.5" customHeight="1">
      <c r="A18" s="277"/>
      <c r="B18" s="278"/>
      <c r="C18" s="278"/>
      <c r="D18" s="278"/>
      <c r="E18" s="278"/>
      <c r="F18" s="278"/>
      <c r="G18" s="278"/>
      <c r="H18" s="278"/>
      <c r="I18" s="279"/>
      <c r="J18" s="279"/>
      <c r="K18" s="280"/>
    </row>
    <row r="19" spans="1:11" ht="16.5" customHeight="1">
      <c r="A19" s="281"/>
      <c r="B19" s="282"/>
      <c r="C19" s="282"/>
      <c r="D19" s="283"/>
      <c r="E19" s="284"/>
      <c r="F19" s="282"/>
      <c r="G19" s="282"/>
      <c r="H19" s="283"/>
      <c r="I19" s="285"/>
      <c r="J19" s="286"/>
      <c r="K19" s="287"/>
    </row>
    <row r="20" spans="1:11" ht="16.5" customHeight="1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1"/>
    </row>
    <row r="21" spans="1:11" ht="16.5" customHeight="1">
      <c r="A21" s="272" t="s">
        <v>115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spans="1:11" ht="16.5" customHeight="1">
      <c r="A22" s="273" t="s">
        <v>116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ht="16.5" customHeight="1">
      <c r="A23" s="194" t="s">
        <v>117</v>
      </c>
      <c r="B23" s="195"/>
      <c r="C23" s="69" t="s">
        <v>63</v>
      </c>
      <c r="D23" s="69" t="s">
        <v>64</v>
      </c>
      <c r="E23" s="263"/>
      <c r="F23" s="263"/>
      <c r="G23" s="263"/>
      <c r="H23" s="263"/>
      <c r="I23" s="263"/>
      <c r="J23" s="263"/>
      <c r="K23" s="264"/>
    </row>
    <row r="24" spans="1:11" ht="16.5" customHeight="1">
      <c r="A24" s="265" t="s">
        <v>143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</row>
    <row r="25" spans="1:11" ht="16.5" customHeight="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6"/>
    </row>
    <row r="26" spans="1:11" ht="16.5" customHeight="1">
      <c r="A26" s="268" t="s">
        <v>121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>
      <c r="A27" s="56" t="s">
        <v>122</v>
      </c>
      <c r="B27" s="66" t="s">
        <v>89</v>
      </c>
      <c r="C27" s="66" t="s">
        <v>90</v>
      </c>
      <c r="D27" s="66" t="s">
        <v>82</v>
      </c>
      <c r="E27" s="57" t="s">
        <v>123</v>
      </c>
      <c r="F27" s="66" t="s">
        <v>89</v>
      </c>
      <c r="G27" s="66" t="s">
        <v>90</v>
      </c>
      <c r="H27" s="66" t="s">
        <v>82</v>
      </c>
      <c r="I27" s="57" t="s">
        <v>124</v>
      </c>
      <c r="J27" s="66" t="s">
        <v>89</v>
      </c>
      <c r="K27" s="85" t="s">
        <v>90</v>
      </c>
    </row>
    <row r="28" spans="1:11" ht="16.5" customHeight="1">
      <c r="A28" s="72" t="s">
        <v>81</v>
      </c>
      <c r="B28" s="69" t="s">
        <v>89</v>
      </c>
      <c r="C28" s="69" t="s">
        <v>90</v>
      </c>
      <c r="D28" s="69" t="s">
        <v>82</v>
      </c>
      <c r="E28" s="80" t="s">
        <v>88</v>
      </c>
      <c r="F28" s="69" t="s">
        <v>89</v>
      </c>
      <c r="G28" s="69" t="s">
        <v>90</v>
      </c>
      <c r="H28" s="69" t="s">
        <v>82</v>
      </c>
      <c r="I28" s="80" t="s">
        <v>99</v>
      </c>
      <c r="J28" s="69" t="s">
        <v>89</v>
      </c>
      <c r="K28" s="83" t="s">
        <v>90</v>
      </c>
    </row>
    <row r="29" spans="1:11" ht="16.5" customHeight="1">
      <c r="A29" s="218" t="s">
        <v>92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9"/>
    </row>
    <row r="30" spans="1:11" ht="16.5" customHeight="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</row>
    <row r="31" spans="1:11" ht="16.5" customHeight="1">
      <c r="A31" s="250" t="s">
        <v>144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pans="1:11" ht="17.25" customHeight="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7.25" customHeight="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8"/>
    </row>
    <row r="34" spans="1:11" ht="17.25" customHeight="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8"/>
    </row>
    <row r="35" spans="1:11" ht="17.25" customHeight="1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8"/>
    </row>
    <row r="36" spans="1:11" ht="17.25" customHeight="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7.25" customHeight="1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7.25" customHeight="1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7.25" customHeight="1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7.25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7.25" customHeight="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7.25" customHeight="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7.25" customHeight="1">
      <c r="A43" s="179" t="s">
        <v>120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6.5" customHeight="1">
      <c r="A44" s="250" t="s">
        <v>145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pans="1:11" ht="18" customHeight="1">
      <c r="A45" s="251" t="s">
        <v>118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3"/>
    </row>
    <row r="46" spans="1:11" ht="18" customHeight="1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53"/>
    </row>
    <row r="47" spans="1:11" ht="18" customHeight="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56"/>
    </row>
    <row r="48" spans="1:11" ht="21" customHeight="1">
      <c r="A48" s="73" t="s">
        <v>126</v>
      </c>
      <c r="B48" s="246" t="s">
        <v>127</v>
      </c>
      <c r="C48" s="246"/>
      <c r="D48" s="74" t="s">
        <v>128</v>
      </c>
      <c r="E48" s="81"/>
      <c r="F48" s="74" t="s">
        <v>129</v>
      </c>
      <c r="G48" s="82"/>
      <c r="H48" s="247" t="s">
        <v>130</v>
      </c>
      <c r="I48" s="247"/>
      <c r="J48" s="246"/>
      <c r="K48" s="257"/>
    </row>
    <row r="49" spans="1:11" ht="16.5" customHeight="1">
      <c r="A49" s="237" t="s">
        <v>131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6.5" customHeight="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6.5" customHeight="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21" customHeight="1">
      <c r="A52" s="73" t="s">
        <v>126</v>
      </c>
      <c r="B52" s="246" t="s">
        <v>127</v>
      </c>
      <c r="C52" s="246"/>
      <c r="D52" s="74" t="s">
        <v>128</v>
      </c>
      <c r="E52" s="74"/>
      <c r="F52" s="74" t="s">
        <v>129</v>
      </c>
      <c r="G52" s="74"/>
      <c r="H52" s="247" t="s">
        <v>130</v>
      </c>
      <c r="I52" s="247"/>
      <c r="J52" s="248"/>
      <c r="K52" s="24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zoomScale="125" zoomScaleNormal="125" workbookViewId="0">
      <selection activeCell="A22" sqref="A22:K22"/>
    </sheetView>
  </sheetViews>
  <sheetFormatPr defaultColWidth="10.125" defaultRowHeight="14.25"/>
  <cols>
    <col min="1" max="1" width="9.625" style="30" customWidth="1"/>
    <col min="2" max="2" width="11.125" style="30" customWidth="1"/>
    <col min="3" max="3" width="9.125" style="30" customWidth="1"/>
    <col min="4" max="4" width="9.5" style="30" customWidth="1"/>
    <col min="5" max="5" width="9.125" style="30" customWidth="1"/>
    <col min="6" max="6" width="10.375" style="30" customWidth="1"/>
    <col min="7" max="7" width="9.5" style="30" customWidth="1"/>
    <col min="8" max="8" width="9.125" style="30" customWidth="1"/>
    <col min="9" max="9" width="8.125" style="30" customWidth="1"/>
    <col min="10" max="10" width="10.5" style="30" customWidth="1"/>
    <col min="11" max="11" width="12.125" style="30" customWidth="1"/>
    <col min="12" max="16384" width="10.125" style="30"/>
  </cols>
  <sheetData>
    <row r="1" spans="1:11" ht="25.5">
      <c r="A1" s="345" t="s">
        <v>146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>
      <c r="A2" s="31" t="s">
        <v>54</v>
      </c>
      <c r="B2" s="346" t="s">
        <v>147</v>
      </c>
      <c r="C2" s="346"/>
      <c r="D2" s="32" t="s">
        <v>60</v>
      </c>
      <c r="E2" s="347" t="s">
        <v>260</v>
      </c>
      <c r="F2" s="348"/>
      <c r="G2" s="349" t="s">
        <v>261</v>
      </c>
      <c r="H2" s="350"/>
      <c r="I2" s="49" t="s">
        <v>56</v>
      </c>
      <c r="J2" s="351" t="s">
        <v>254</v>
      </c>
      <c r="K2" s="352"/>
    </row>
    <row r="3" spans="1:11">
      <c r="A3" s="33" t="s">
        <v>71</v>
      </c>
      <c r="B3" s="335">
        <v>600</v>
      </c>
      <c r="C3" s="335"/>
      <c r="D3" s="34" t="s">
        <v>148</v>
      </c>
      <c r="E3" s="342">
        <v>44762</v>
      </c>
      <c r="F3" s="343"/>
      <c r="G3" s="343"/>
      <c r="H3" s="263" t="s">
        <v>149</v>
      </c>
      <c r="I3" s="263"/>
      <c r="J3" s="263"/>
      <c r="K3" s="264"/>
    </row>
    <row r="4" spans="1:11">
      <c r="A4" s="35" t="s">
        <v>68</v>
      </c>
      <c r="B4" s="36">
        <v>2</v>
      </c>
      <c r="C4" s="36">
        <v>6</v>
      </c>
      <c r="D4" s="37" t="s">
        <v>150</v>
      </c>
      <c r="E4" s="344" t="s">
        <v>255</v>
      </c>
      <c r="F4" s="343"/>
      <c r="G4" s="343"/>
      <c r="H4" s="195" t="s">
        <v>151</v>
      </c>
      <c r="I4" s="195"/>
      <c r="J4" s="44" t="s">
        <v>63</v>
      </c>
      <c r="K4" s="52" t="s">
        <v>64</v>
      </c>
    </row>
    <row r="5" spans="1:11">
      <c r="A5" s="35" t="s">
        <v>152</v>
      </c>
      <c r="B5" s="335">
        <v>2</v>
      </c>
      <c r="C5" s="335"/>
      <c r="D5" s="34"/>
      <c r="E5" s="34"/>
      <c r="F5" s="34"/>
      <c r="G5" s="34"/>
      <c r="H5" s="195" t="s">
        <v>153</v>
      </c>
      <c r="I5" s="195"/>
      <c r="J5" s="44" t="s">
        <v>63</v>
      </c>
      <c r="K5" s="52" t="s">
        <v>64</v>
      </c>
    </row>
    <row r="6" spans="1:11" ht="39.950000000000003" customHeight="1">
      <c r="A6" s="38" t="s">
        <v>154</v>
      </c>
      <c r="B6" s="336">
        <v>80</v>
      </c>
      <c r="C6" s="337"/>
      <c r="D6" s="39" t="s">
        <v>155</v>
      </c>
      <c r="E6" s="338">
        <v>569</v>
      </c>
      <c r="F6" s="339"/>
      <c r="G6" s="340"/>
      <c r="H6" s="341" t="s">
        <v>156</v>
      </c>
      <c r="I6" s="341"/>
      <c r="J6" s="46" t="s">
        <v>63</v>
      </c>
      <c r="K6" s="53" t="s">
        <v>64</v>
      </c>
    </row>
    <row r="7" spans="1:11">
      <c r="A7" s="40"/>
      <c r="B7" s="41"/>
      <c r="C7" s="41"/>
      <c r="D7" s="40"/>
      <c r="E7" s="41"/>
      <c r="F7" s="51"/>
      <c r="G7" s="40"/>
      <c r="H7" s="51"/>
      <c r="I7" s="41"/>
      <c r="J7" s="41"/>
      <c r="K7" s="41"/>
    </row>
    <row r="8" spans="1:11">
      <c r="A8" s="42" t="s">
        <v>157</v>
      </c>
      <c r="B8" s="43" t="s">
        <v>158</v>
      </c>
      <c r="C8" s="43" t="s">
        <v>159</v>
      </c>
      <c r="D8" s="43" t="s">
        <v>160</v>
      </c>
      <c r="E8" s="43" t="s">
        <v>161</v>
      </c>
      <c r="F8" s="43" t="s">
        <v>162</v>
      </c>
      <c r="G8" s="329"/>
      <c r="H8" s="330"/>
      <c r="I8" s="330"/>
      <c r="J8" s="330"/>
      <c r="K8" s="331"/>
    </row>
    <row r="9" spans="1:11">
      <c r="A9" s="194" t="s">
        <v>163</v>
      </c>
      <c r="B9" s="195"/>
      <c r="C9" s="44" t="s">
        <v>63</v>
      </c>
      <c r="D9" s="44" t="s">
        <v>64</v>
      </c>
      <c r="E9" s="34" t="s">
        <v>164</v>
      </c>
      <c r="F9" s="45" t="s">
        <v>165</v>
      </c>
      <c r="G9" s="332"/>
      <c r="H9" s="333"/>
      <c r="I9" s="333"/>
      <c r="J9" s="333"/>
      <c r="K9" s="334"/>
    </row>
    <row r="10" spans="1:11">
      <c r="A10" s="194" t="s">
        <v>166</v>
      </c>
      <c r="B10" s="195"/>
      <c r="C10" s="44" t="s">
        <v>63</v>
      </c>
      <c r="D10" s="44" t="s">
        <v>64</v>
      </c>
      <c r="E10" s="34" t="s">
        <v>167</v>
      </c>
      <c r="F10" s="45" t="s">
        <v>168</v>
      </c>
      <c r="G10" s="332" t="s">
        <v>169</v>
      </c>
      <c r="H10" s="333"/>
      <c r="I10" s="333"/>
      <c r="J10" s="333"/>
      <c r="K10" s="334"/>
    </row>
    <row r="11" spans="1:11">
      <c r="A11" s="325" t="s">
        <v>140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7"/>
    </row>
    <row r="12" spans="1:11">
      <c r="A12" s="33" t="s">
        <v>83</v>
      </c>
      <c r="B12" s="44" t="s">
        <v>79</v>
      </c>
      <c r="C12" s="44" t="s">
        <v>80</v>
      </c>
      <c r="D12" s="45"/>
      <c r="E12" s="34" t="s">
        <v>81</v>
      </c>
      <c r="F12" s="44" t="s">
        <v>79</v>
      </c>
      <c r="G12" s="44" t="s">
        <v>80</v>
      </c>
      <c r="H12" s="44"/>
      <c r="I12" s="34" t="s">
        <v>170</v>
      </c>
      <c r="J12" s="44" t="s">
        <v>79</v>
      </c>
      <c r="K12" s="52" t="s">
        <v>80</v>
      </c>
    </row>
    <row r="13" spans="1:11">
      <c r="A13" s="33" t="s">
        <v>86</v>
      </c>
      <c r="B13" s="44" t="s">
        <v>79</v>
      </c>
      <c r="C13" s="44" t="s">
        <v>80</v>
      </c>
      <c r="D13" s="45"/>
      <c r="E13" s="34" t="s">
        <v>91</v>
      </c>
      <c r="F13" s="44" t="s">
        <v>79</v>
      </c>
      <c r="G13" s="44" t="s">
        <v>80</v>
      </c>
      <c r="H13" s="44"/>
      <c r="I13" s="34" t="s">
        <v>171</v>
      </c>
      <c r="J13" s="44" t="s">
        <v>79</v>
      </c>
      <c r="K13" s="52" t="s">
        <v>80</v>
      </c>
    </row>
    <row r="14" spans="1:11">
      <c r="A14" s="38" t="s">
        <v>172</v>
      </c>
      <c r="B14" s="46" t="s">
        <v>79</v>
      </c>
      <c r="C14" s="46" t="s">
        <v>80</v>
      </c>
      <c r="D14" s="47"/>
      <c r="E14" s="39" t="s">
        <v>173</v>
      </c>
      <c r="F14" s="46" t="s">
        <v>79</v>
      </c>
      <c r="G14" s="46" t="s">
        <v>80</v>
      </c>
      <c r="H14" s="46"/>
      <c r="I14" s="39" t="s">
        <v>174</v>
      </c>
      <c r="J14" s="46" t="s">
        <v>79</v>
      </c>
      <c r="K14" s="53" t="s">
        <v>80</v>
      </c>
    </row>
    <row r="15" spans="1:11">
      <c r="A15" s="40"/>
      <c r="B15" s="48"/>
      <c r="C15" s="48"/>
      <c r="D15" s="41"/>
      <c r="E15" s="40"/>
      <c r="F15" s="48"/>
      <c r="G15" s="48"/>
      <c r="H15" s="48"/>
      <c r="I15" s="40"/>
      <c r="J15" s="48"/>
      <c r="K15" s="48"/>
    </row>
    <row r="16" spans="1:11" s="28" customFormat="1">
      <c r="A16" s="273" t="s">
        <v>175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>
      <c r="A17" s="298" t="s">
        <v>256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97"/>
    </row>
    <row r="18" spans="1:11">
      <c r="A18" s="194" t="s">
        <v>176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97"/>
    </row>
    <row r="19" spans="1:11">
      <c r="A19" s="328" t="s">
        <v>331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>
      <c r="A20" s="318" t="s">
        <v>332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>
      <c r="A21" s="321"/>
      <c r="B21" s="319"/>
      <c r="C21" s="319"/>
      <c r="D21" s="319"/>
      <c r="E21" s="319"/>
      <c r="F21" s="319"/>
      <c r="G21" s="319"/>
      <c r="H21" s="319"/>
      <c r="I21" s="319"/>
      <c r="J21" s="319"/>
      <c r="K21" s="320"/>
    </row>
    <row r="22" spans="1:11">
      <c r="A22" s="322"/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>
      <c r="A23" s="321"/>
      <c r="B23" s="319"/>
      <c r="C23" s="319"/>
      <c r="D23" s="319"/>
      <c r="E23" s="319"/>
      <c r="F23" s="319"/>
      <c r="G23" s="319"/>
      <c r="H23" s="319"/>
      <c r="I23" s="319"/>
      <c r="J23" s="319"/>
      <c r="K23" s="320"/>
    </row>
    <row r="24" spans="1:11">
      <c r="A24" s="194" t="s">
        <v>117</v>
      </c>
      <c r="B24" s="195"/>
      <c r="C24" s="44" t="s">
        <v>63</v>
      </c>
      <c r="D24" s="44" t="s">
        <v>64</v>
      </c>
      <c r="E24" s="263"/>
      <c r="F24" s="263"/>
      <c r="G24" s="263"/>
      <c r="H24" s="263"/>
      <c r="I24" s="263"/>
      <c r="J24" s="263"/>
      <c r="K24" s="264"/>
    </row>
    <row r="25" spans="1:11">
      <c r="A25" s="50" t="s">
        <v>177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>
      <c r="A27" s="315" t="s">
        <v>178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>
      <c r="A28" s="305" t="s">
        <v>262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7"/>
    </row>
    <row r="29" spans="1:11">
      <c r="A29" s="305" t="s">
        <v>263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>
      <c r="A30" s="305" t="s">
        <v>259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>
      <c r="A31" s="305" t="s">
        <v>264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7"/>
    </row>
    <row r="32" spans="1:11">
      <c r="A32" s="308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3" ht="23.1" customHeight="1">
      <c r="A33" s="308"/>
      <c r="B33" s="306"/>
      <c r="C33" s="306"/>
      <c r="D33" s="306"/>
      <c r="E33" s="306"/>
      <c r="F33" s="306"/>
      <c r="G33" s="306"/>
      <c r="H33" s="306"/>
      <c r="I33" s="306"/>
      <c r="J33" s="306"/>
      <c r="K33" s="307"/>
    </row>
    <row r="34" spans="1:13" ht="18.75" customHeight="1">
      <c r="A34" s="309" t="s">
        <v>179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1"/>
    </row>
    <row r="35" spans="1:13" s="29" customFormat="1" ht="18.75" customHeight="1">
      <c r="A35" s="194" t="s">
        <v>180</v>
      </c>
      <c r="B35" s="195"/>
      <c r="C35" s="195"/>
      <c r="D35" s="263" t="s">
        <v>181</v>
      </c>
      <c r="E35" s="263"/>
      <c r="F35" s="303" t="s">
        <v>182</v>
      </c>
      <c r="G35" s="304"/>
      <c r="H35" s="195" t="s">
        <v>183</v>
      </c>
      <c r="I35" s="195"/>
      <c r="J35" s="195" t="s">
        <v>184</v>
      </c>
      <c r="K35" s="297"/>
    </row>
    <row r="36" spans="1:13" ht="18.75" customHeight="1">
      <c r="A36" s="35" t="s">
        <v>118</v>
      </c>
      <c r="B36" s="195"/>
      <c r="C36" s="195"/>
      <c r="D36" s="195"/>
      <c r="E36" s="195"/>
      <c r="F36" s="195"/>
      <c r="G36" s="195"/>
      <c r="H36" s="195"/>
      <c r="I36" s="195"/>
      <c r="J36" s="195"/>
      <c r="K36" s="297"/>
      <c r="M36" s="29"/>
    </row>
    <row r="37" spans="1:13" ht="30.95" customHeight="1">
      <c r="A37" s="298" t="s">
        <v>265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97"/>
    </row>
    <row r="38" spans="1:13" ht="18.7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297"/>
    </row>
    <row r="39" spans="1:13" ht="32.1" customHeight="1">
      <c r="A39" s="38" t="s">
        <v>126</v>
      </c>
      <c r="B39" s="299" t="s">
        <v>185</v>
      </c>
      <c r="C39" s="299"/>
      <c r="D39" s="39" t="s">
        <v>186</v>
      </c>
      <c r="E39" s="136" t="s">
        <v>257</v>
      </c>
      <c r="F39" s="39" t="s">
        <v>129</v>
      </c>
      <c r="G39" s="137">
        <v>44774</v>
      </c>
      <c r="H39" s="300" t="s">
        <v>130</v>
      </c>
      <c r="I39" s="300"/>
      <c r="J39" s="301" t="s">
        <v>258</v>
      </c>
      <c r="K39" s="302"/>
    </row>
    <row r="40" spans="1:13" ht="16.5" customHeight="1"/>
    <row r="41" spans="1:13" ht="16.5" customHeight="1"/>
    <row r="42" spans="1:13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6"/>
  <sheetViews>
    <sheetView workbookViewId="0">
      <selection activeCell="O16" sqref="O16"/>
    </sheetView>
  </sheetViews>
  <sheetFormatPr defaultColWidth="9.75" defaultRowHeight="30" customHeight="1"/>
  <cols>
    <col min="1" max="1" width="16.875" style="27" customWidth="1"/>
    <col min="2" max="7" width="10.625" style="27" customWidth="1"/>
    <col min="8" max="8" width="8.25" style="27" customWidth="1"/>
    <col min="9" max="9" width="1.5" style="27" customWidth="1"/>
    <col min="10" max="15" width="11" style="27" customWidth="1"/>
    <col min="16" max="16382" width="9.75" style="27" customWidth="1"/>
    <col min="16383" max="16384" width="9.75" style="26"/>
  </cols>
  <sheetData>
    <row r="1" spans="1:16382" ht="44.1" customHeight="1">
      <c r="A1" s="354" t="s">
        <v>187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  <c r="XFA1" s="26"/>
      <c r="XFB1" s="26"/>
    </row>
    <row r="2" spans="1:16382" ht="30" customHeight="1">
      <c r="A2" s="149" t="s">
        <v>60</v>
      </c>
      <c r="B2" s="347" t="s">
        <v>260</v>
      </c>
      <c r="C2" s="347"/>
      <c r="D2" s="150" t="s">
        <v>65</v>
      </c>
      <c r="E2" s="347" t="s">
        <v>261</v>
      </c>
      <c r="F2" s="347"/>
      <c r="G2" s="347"/>
      <c r="H2" s="347"/>
      <c r="I2" s="138"/>
      <c r="J2" s="355"/>
      <c r="K2" s="355"/>
      <c r="L2" s="355"/>
      <c r="M2" s="355"/>
      <c r="N2" s="355"/>
      <c r="O2" s="355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</row>
    <row r="3" spans="1:16382" ht="30" customHeight="1">
      <c r="A3" s="152"/>
      <c r="B3" s="355" t="s">
        <v>286</v>
      </c>
      <c r="C3" s="355"/>
      <c r="D3" s="355"/>
      <c r="E3" s="355"/>
      <c r="F3" s="355"/>
      <c r="G3" s="355"/>
      <c r="H3" s="355"/>
      <c r="J3" s="355" t="s">
        <v>287</v>
      </c>
      <c r="K3" s="355"/>
      <c r="L3" s="355"/>
      <c r="M3" s="355"/>
      <c r="N3" s="355"/>
      <c r="O3" s="355"/>
    </row>
    <row r="4" spans="1:16382" ht="30" customHeight="1">
      <c r="A4" s="140" t="s">
        <v>266</v>
      </c>
      <c r="B4" s="141"/>
      <c r="C4" s="141"/>
      <c r="D4" s="141"/>
      <c r="E4" s="141"/>
      <c r="F4" s="141"/>
      <c r="G4" s="154" t="s">
        <v>267</v>
      </c>
      <c r="H4" s="153"/>
      <c r="J4" s="153" t="s">
        <v>288</v>
      </c>
      <c r="K4" s="153" t="s">
        <v>300</v>
      </c>
      <c r="L4" s="153" t="s">
        <v>288</v>
      </c>
      <c r="M4" s="153" t="s">
        <v>300</v>
      </c>
      <c r="N4" s="153" t="s">
        <v>288</v>
      </c>
      <c r="O4" s="153" t="s">
        <v>300</v>
      </c>
    </row>
    <row r="5" spans="1:16382" ht="30" customHeight="1">
      <c r="A5" s="142" t="s">
        <v>268</v>
      </c>
      <c r="B5" s="143" t="s">
        <v>269</v>
      </c>
      <c r="C5" s="143" t="s">
        <v>270</v>
      </c>
      <c r="D5" s="143" t="s">
        <v>271</v>
      </c>
      <c r="E5" s="143" t="s">
        <v>272</v>
      </c>
      <c r="F5" s="143" t="s">
        <v>273</v>
      </c>
      <c r="G5" s="143" t="s">
        <v>274</v>
      </c>
      <c r="H5" s="153"/>
      <c r="J5" s="143" t="s">
        <v>269</v>
      </c>
      <c r="K5" s="143" t="s">
        <v>270</v>
      </c>
      <c r="L5" s="143" t="s">
        <v>271</v>
      </c>
      <c r="M5" s="143" t="s">
        <v>272</v>
      </c>
      <c r="N5" s="143" t="s">
        <v>273</v>
      </c>
      <c r="O5" s="143" t="s">
        <v>274</v>
      </c>
    </row>
    <row r="6" spans="1:16382" ht="30" customHeight="1">
      <c r="A6" s="144" t="s">
        <v>275</v>
      </c>
      <c r="B6" s="145">
        <f>C6-5</f>
        <v>71</v>
      </c>
      <c r="C6" s="145">
        <v>76</v>
      </c>
      <c r="D6" s="145">
        <f>C6+6</f>
        <v>82</v>
      </c>
      <c r="E6" s="145">
        <f>D6+6</f>
        <v>88</v>
      </c>
      <c r="F6" s="145">
        <f>E6+6</f>
        <v>94</v>
      </c>
      <c r="G6" s="145">
        <f>F6+6</f>
        <v>100</v>
      </c>
      <c r="H6" s="153"/>
      <c r="J6" s="155" t="s">
        <v>301</v>
      </c>
      <c r="K6" s="155" t="s">
        <v>302</v>
      </c>
      <c r="L6" s="155" t="s">
        <v>303</v>
      </c>
      <c r="M6" s="155" t="s">
        <v>290</v>
      </c>
      <c r="N6" s="155" t="s">
        <v>305</v>
      </c>
      <c r="O6" s="155" t="s">
        <v>304</v>
      </c>
    </row>
    <row r="7" spans="1:16382" ht="30" customHeight="1">
      <c r="A7" s="151" t="s">
        <v>276</v>
      </c>
      <c r="B7" s="145">
        <f>C7-3</f>
        <v>53</v>
      </c>
      <c r="C7" s="145">
        <v>56</v>
      </c>
      <c r="D7" s="145">
        <f>C7+3</f>
        <v>59</v>
      </c>
      <c r="E7" s="145">
        <f>D7+3</f>
        <v>62</v>
      </c>
      <c r="F7" s="145">
        <f>E7+4</f>
        <v>66</v>
      </c>
      <c r="G7" s="145">
        <f>F7+4</f>
        <v>70</v>
      </c>
      <c r="H7" s="153"/>
      <c r="J7" s="155" t="s">
        <v>302</v>
      </c>
      <c r="K7" s="155" t="s">
        <v>302</v>
      </c>
      <c r="L7" s="155" t="s">
        <v>290</v>
      </c>
      <c r="M7" s="155" t="s">
        <v>306</v>
      </c>
      <c r="N7" s="155" t="s">
        <v>307</v>
      </c>
      <c r="O7" s="155" t="s">
        <v>308</v>
      </c>
    </row>
    <row r="8" spans="1:16382" ht="30" customHeight="1">
      <c r="A8" s="151" t="s">
        <v>277</v>
      </c>
      <c r="B8" s="145">
        <f>C8-5</f>
        <v>73</v>
      </c>
      <c r="C8" s="145">
        <v>78</v>
      </c>
      <c r="D8" s="145">
        <f t="shared" ref="D8:F9" si="0">C8+6</f>
        <v>84</v>
      </c>
      <c r="E8" s="145">
        <f t="shared" si="0"/>
        <v>90</v>
      </c>
      <c r="F8" s="145">
        <f t="shared" si="0"/>
        <v>96</v>
      </c>
      <c r="G8" s="145">
        <f>F8+4</f>
        <v>100</v>
      </c>
      <c r="H8" s="153"/>
      <c r="J8" s="155" t="s">
        <v>291</v>
      </c>
      <c r="K8" s="155" t="s">
        <v>290</v>
      </c>
      <c r="L8" s="155" t="s">
        <v>291</v>
      </c>
      <c r="M8" s="155" t="s">
        <v>309</v>
      </c>
      <c r="N8" s="155" t="s">
        <v>292</v>
      </c>
      <c r="O8" s="155" t="s">
        <v>310</v>
      </c>
    </row>
    <row r="9" spans="1:16382" ht="30" customHeight="1">
      <c r="A9" s="144" t="s">
        <v>278</v>
      </c>
      <c r="B9" s="145">
        <f>C9-5</f>
        <v>77</v>
      </c>
      <c r="C9" s="145">
        <v>82</v>
      </c>
      <c r="D9" s="145">
        <f t="shared" si="0"/>
        <v>88</v>
      </c>
      <c r="E9" s="145">
        <f t="shared" si="0"/>
        <v>94</v>
      </c>
      <c r="F9" s="145">
        <f t="shared" si="0"/>
        <v>100</v>
      </c>
      <c r="G9" s="145">
        <f>F9+4</f>
        <v>104</v>
      </c>
      <c r="H9" s="153"/>
      <c r="J9" s="155" t="s">
        <v>289</v>
      </c>
      <c r="K9" s="155" t="s">
        <v>307</v>
      </c>
      <c r="L9" s="155" t="s">
        <v>289</v>
      </c>
      <c r="M9" s="155" t="s">
        <v>302</v>
      </c>
      <c r="N9" s="155" t="s">
        <v>311</v>
      </c>
      <c r="O9" s="155" t="s">
        <v>307</v>
      </c>
    </row>
    <row r="10" spans="1:16382" ht="30" customHeight="1">
      <c r="A10" s="146" t="s">
        <v>279</v>
      </c>
      <c r="B10" s="147">
        <f>C10-1.6</f>
        <v>23.4</v>
      </c>
      <c r="C10" s="147">
        <v>25</v>
      </c>
      <c r="D10" s="147">
        <f>C10+1.9</f>
        <v>26.9</v>
      </c>
      <c r="E10" s="147">
        <f>C10+3.8</f>
        <v>28.8</v>
      </c>
      <c r="F10" s="147">
        <f>C10+5.7</f>
        <v>30.7</v>
      </c>
      <c r="G10" s="147">
        <f>C10+7</f>
        <v>32</v>
      </c>
      <c r="H10" s="153"/>
      <c r="J10" s="155" t="s">
        <v>312</v>
      </c>
      <c r="K10" s="155" t="s">
        <v>313</v>
      </c>
      <c r="L10" s="155" t="s">
        <v>314</v>
      </c>
      <c r="M10" s="155" t="s">
        <v>315</v>
      </c>
      <c r="N10" s="155" t="s">
        <v>294</v>
      </c>
      <c r="O10" s="155" t="s">
        <v>294</v>
      </c>
    </row>
    <row r="11" spans="1:16382" ht="30" customHeight="1">
      <c r="A11" s="144" t="s">
        <v>280</v>
      </c>
      <c r="B11" s="145">
        <f>C11-1</f>
        <v>18.5</v>
      </c>
      <c r="C11" s="147">
        <v>19.5</v>
      </c>
      <c r="D11" s="145">
        <f>C11+1.2</f>
        <v>20.7</v>
      </c>
      <c r="E11" s="145">
        <f>D11+1.2</f>
        <v>21.9</v>
      </c>
      <c r="F11" s="145">
        <f>E11+1.2</f>
        <v>23.099999999999998</v>
      </c>
      <c r="G11" s="145">
        <f>F11+0.7</f>
        <v>23.799999999999997</v>
      </c>
      <c r="H11" s="153"/>
      <c r="J11" s="155" t="s">
        <v>295</v>
      </c>
      <c r="K11" s="155" t="s">
        <v>293</v>
      </c>
      <c r="L11" s="155" t="s">
        <v>296</v>
      </c>
      <c r="M11" s="155" t="s">
        <v>297</v>
      </c>
      <c r="N11" s="155" t="s">
        <v>298</v>
      </c>
      <c r="O11" s="155" t="s">
        <v>296</v>
      </c>
    </row>
    <row r="12" spans="1:16382" ht="30" customHeight="1">
      <c r="A12" s="144" t="s">
        <v>281</v>
      </c>
      <c r="B12" s="145">
        <f>C12-0.5</f>
        <v>14.5</v>
      </c>
      <c r="C12" s="147">
        <v>15</v>
      </c>
      <c r="D12" s="145">
        <f t="shared" ref="D12:G13" si="1">C12+0.5</f>
        <v>15.5</v>
      </c>
      <c r="E12" s="145">
        <f t="shared" si="1"/>
        <v>16</v>
      </c>
      <c r="F12" s="145">
        <f t="shared" si="1"/>
        <v>16.5</v>
      </c>
      <c r="G12" s="145">
        <f t="shared" si="1"/>
        <v>17</v>
      </c>
      <c r="H12" s="153"/>
      <c r="J12" s="155" t="s">
        <v>316</v>
      </c>
      <c r="K12" s="155" t="s">
        <v>316</v>
      </c>
      <c r="L12" s="155" t="s">
        <v>317</v>
      </c>
      <c r="M12" s="155" t="s">
        <v>318</v>
      </c>
      <c r="N12" s="155" t="s">
        <v>319</v>
      </c>
      <c r="O12" s="155" t="s">
        <v>320</v>
      </c>
    </row>
    <row r="13" spans="1:16382" ht="30" customHeight="1">
      <c r="A13" s="144" t="s">
        <v>282</v>
      </c>
      <c r="B13" s="145">
        <f>C13-0.5</f>
        <v>11.5</v>
      </c>
      <c r="C13" s="147">
        <v>12</v>
      </c>
      <c r="D13" s="145">
        <f t="shared" si="1"/>
        <v>12.5</v>
      </c>
      <c r="E13" s="145">
        <f t="shared" si="1"/>
        <v>13</v>
      </c>
      <c r="F13" s="145">
        <f t="shared" si="1"/>
        <v>13.5</v>
      </c>
      <c r="G13" s="145">
        <f t="shared" si="1"/>
        <v>14</v>
      </c>
      <c r="H13" s="153"/>
      <c r="J13" s="155" t="s">
        <v>321</v>
      </c>
      <c r="K13" s="155" t="s">
        <v>293</v>
      </c>
      <c r="L13" s="155" t="s">
        <v>296</v>
      </c>
      <c r="M13" s="155" t="s">
        <v>322</v>
      </c>
      <c r="N13" s="155" t="s">
        <v>323</v>
      </c>
      <c r="O13" s="155" t="s">
        <v>324</v>
      </c>
    </row>
    <row r="14" spans="1:16382" ht="30" customHeight="1">
      <c r="A14" s="144" t="s">
        <v>283</v>
      </c>
      <c r="B14" s="145">
        <f>C14-1.5</f>
        <v>21.5</v>
      </c>
      <c r="C14" s="148">
        <v>23</v>
      </c>
      <c r="D14" s="145">
        <f>C14+1.7</f>
        <v>24.7</v>
      </c>
      <c r="E14" s="145">
        <f>D14+1.7</f>
        <v>26.4</v>
      </c>
      <c r="F14" s="145">
        <f>E14+1.7</f>
        <v>28.099999999999998</v>
      </c>
      <c r="G14" s="145">
        <f>F14+1.6</f>
        <v>29.7</v>
      </c>
      <c r="H14" s="153"/>
      <c r="J14" s="155" t="s">
        <v>321</v>
      </c>
      <c r="K14" s="155" t="s">
        <v>299</v>
      </c>
      <c r="L14" s="155" t="s">
        <v>315</v>
      </c>
      <c r="M14" s="155" t="s">
        <v>320</v>
      </c>
      <c r="N14" s="155" t="s">
        <v>325</v>
      </c>
      <c r="O14" s="155" t="s">
        <v>321</v>
      </c>
    </row>
    <row r="15" spans="1:16382" ht="30" customHeight="1">
      <c r="A15" s="144" t="s">
        <v>284</v>
      </c>
      <c r="B15" s="145">
        <f>C15-1.8</f>
        <v>33.200000000000003</v>
      </c>
      <c r="C15" s="148">
        <v>35</v>
      </c>
      <c r="D15" s="145">
        <f>C15+2.25</f>
        <v>37.25</v>
      </c>
      <c r="E15" s="145">
        <f>D15+2.25</f>
        <v>39.5</v>
      </c>
      <c r="F15" s="145">
        <f>E15+2.25</f>
        <v>41.75</v>
      </c>
      <c r="G15" s="145">
        <f>F15+2</f>
        <v>43.75</v>
      </c>
      <c r="H15" s="153"/>
      <c r="J15" s="155" t="s">
        <v>326</v>
      </c>
      <c r="K15" s="155" t="s">
        <v>327</v>
      </c>
      <c r="L15" s="155" t="s">
        <v>328</v>
      </c>
      <c r="M15" s="155" t="s">
        <v>329</v>
      </c>
      <c r="N15" s="155" t="s">
        <v>330</v>
      </c>
      <c r="O15" s="155" t="s">
        <v>327</v>
      </c>
    </row>
    <row r="16" spans="1:16382" ht="30" customHeight="1">
      <c r="A16" s="144" t="s">
        <v>285</v>
      </c>
      <c r="B16" s="353">
        <v>13</v>
      </c>
      <c r="C16" s="353"/>
      <c r="D16" s="353">
        <v>14</v>
      </c>
      <c r="E16" s="353"/>
      <c r="F16" s="353">
        <v>15.5</v>
      </c>
      <c r="G16" s="353"/>
      <c r="H16" s="153"/>
      <c r="J16" s="139"/>
      <c r="K16" s="139"/>
      <c r="L16" s="139"/>
      <c r="M16" s="139"/>
      <c r="N16" s="139"/>
      <c r="O16" s="139"/>
    </row>
  </sheetData>
  <mergeCells count="9">
    <mergeCell ref="B16:C16"/>
    <mergeCell ref="D16:E16"/>
    <mergeCell ref="F16:G16"/>
    <mergeCell ref="A1:O1"/>
    <mergeCell ref="B2:C2"/>
    <mergeCell ref="E2:H2"/>
    <mergeCell ref="J2:O2"/>
    <mergeCell ref="B3:H3"/>
    <mergeCell ref="J3:O3"/>
  </mergeCells>
  <phoneticPr fontId="32" type="noConversion"/>
  <pageMargins left="0.15625" right="0.118055555555556" top="0.235416666666667" bottom="0.15625" header="0.27500000000000002" footer="0.196527777777778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G1" zoomScale="125" zoomScaleNormal="125" workbookViewId="0">
      <selection activeCell="K14" sqref="K14:N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56" t="s">
        <v>188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7"/>
      <c r="Q1" s="357"/>
      <c r="R1" s="357"/>
      <c r="S1" s="357"/>
      <c r="T1" s="357"/>
      <c r="U1" s="357"/>
      <c r="V1" s="356"/>
      <c r="W1" s="356"/>
    </row>
    <row r="2" spans="1:23" s="1" customFormat="1" ht="16.5">
      <c r="A2" s="366" t="s">
        <v>189</v>
      </c>
      <c r="B2" s="367" t="s">
        <v>190</v>
      </c>
      <c r="C2" s="367" t="s">
        <v>191</v>
      </c>
      <c r="D2" s="367" t="s">
        <v>192</v>
      </c>
      <c r="E2" s="367" t="s">
        <v>193</v>
      </c>
      <c r="F2" s="367" t="s">
        <v>194</v>
      </c>
      <c r="G2" s="367" t="s">
        <v>195</v>
      </c>
      <c r="H2" s="367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" t="s">
        <v>202</v>
      </c>
      <c r="O2" s="24" t="s">
        <v>203</v>
      </c>
      <c r="P2" s="3" t="s">
        <v>204</v>
      </c>
      <c r="Q2" s="3" t="s">
        <v>205</v>
      </c>
      <c r="R2" s="4" t="s">
        <v>206</v>
      </c>
      <c r="S2" s="4" t="s">
        <v>207</v>
      </c>
      <c r="T2" s="4" t="s">
        <v>208</v>
      </c>
      <c r="U2" s="4" t="s">
        <v>209</v>
      </c>
      <c r="V2" s="367" t="s">
        <v>210</v>
      </c>
      <c r="W2" s="367" t="s">
        <v>211</v>
      </c>
    </row>
    <row r="3" spans="1:23" s="1" customFormat="1" ht="27.95" customHeight="1">
      <c r="A3" s="366"/>
      <c r="B3" s="368"/>
      <c r="C3" s="368"/>
      <c r="D3" s="368"/>
      <c r="E3" s="368"/>
      <c r="F3" s="368"/>
      <c r="G3" s="368"/>
      <c r="H3" s="368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" t="s">
        <v>212</v>
      </c>
      <c r="O3" s="18" t="s">
        <v>212</v>
      </c>
      <c r="P3" s="3" t="s">
        <v>212</v>
      </c>
      <c r="Q3" s="3" t="s">
        <v>212</v>
      </c>
      <c r="R3" s="3" t="s">
        <v>212</v>
      </c>
      <c r="S3" s="3" t="s">
        <v>212</v>
      </c>
      <c r="T3" s="3" t="s">
        <v>212</v>
      </c>
      <c r="U3" s="3" t="s">
        <v>212</v>
      </c>
      <c r="V3" s="368"/>
      <c r="W3" s="368"/>
    </row>
    <row r="4" spans="1:23">
      <c r="A4" s="5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7"/>
      <c r="Q4" s="17"/>
      <c r="R4" s="6"/>
      <c r="S4" s="6"/>
      <c r="T4" s="6"/>
      <c r="U4" s="6"/>
      <c r="V4" s="6"/>
      <c r="W4" s="6"/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"/>
      <c r="Q6" s="17"/>
      <c r="R6" s="17"/>
      <c r="S6" s="17"/>
      <c r="T6" s="17"/>
      <c r="U6" s="17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58" t="s">
        <v>213</v>
      </c>
      <c r="B14" s="359"/>
      <c r="C14" s="359"/>
      <c r="D14" s="360"/>
      <c r="E14" s="361"/>
      <c r="F14" s="362"/>
      <c r="G14" s="362"/>
      <c r="H14" s="362"/>
      <c r="I14" s="363"/>
      <c r="J14" s="16"/>
      <c r="K14" s="358" t="s">
        <v>214</v>
      </c>
      <c r="L14" s="359"/>
      <c r="M14" s="359"/>
      <c r="N14" s="360"/>
      <c r="O14" s="7"/>
      <c r="P14" s="7"/>
      <c r="Q14" s="7"/>
      <c r="R14" s="7"/>
      <c r="S14" s="7"/>
      <c r="T14" s="7"/>
      <c r="U14" s="7"/>
      <c r="V14" s="7"/>
      <c r="W14" s="6" t="s">
        <v>215</v>
      </c>
    </row>
    <row r="15" spans="1:23" ht="16.5">
      <c r="A15" s="364" t="s">
        <v>216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32" type="noConversion"/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D1" zoomScale="125" zoomScaleNormal="125" workbookViewId="0">
      <selection activeCell="M6" sqref="M6:M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217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6" t="s">
        <v>189</v>
      </c>
      <c r="B2" s="367" t="s">
        <v>194</v>
      </c>
      <c r="C2" s="367" t="s">
        <v>190</v>
      </c>
      <c r="D2" s="367" t="s">
        <v>191</v>
      </c>
      <c r="E2" s="367" t="s">
        <v>192</v>
      </c>
      <c r="F2" s="367" t="s">
        <v>193</v>
      </c>
      <c r="G2" s="366" t="s">
        <v>218</v>
      </c>
      <c r="H2" s="366"/>
      <c r="I2" s="366" t="s">
        <v>219</v>
      </c>
      <c r="J2" s="366"/>
      <c r="K2" s="370" t="s">
        <v>220</v>
      </c>
      <c r="L2" s="372" t="s">
        <v>221</v>
      </c>
      <c r="M2" s="374" t="s">
        <v>222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223</v>
      </c>
      <c r="H3" s="3" t="s">
        <v>224</v>
      </c>
      <c r="I3" s="3" t="s">
        <v>223</v>
      </c>
      <c r="J3" s="3" t="s">
        <v>224</v>
      </c>
      <c r="K3" s="371"/>
      <c r="L3" s="373"/>
      <c r="M3" s="375"/>
    </row>
    <row r="4" spans="1:13">
      <c r="A4" s="6"/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13" s="2" customFormat="1" ht="18.75">
      <c r="A13" s="358" t="s">
        <v>213</v>
      </c>
      <c r="B13" s="359"/>
      <c r="C13" s="359"/>
      <c r="D13" s="359"/>
      <c r="E13" s="360"/>
      <c r="F13" s="361"/>
      <c r="G13" s="363"/>
      <c r="H13" s="358" t="s">
        <v>214</v>
      </c>
      <c r="I13" s="359"/>
      <c r="J13" s="359"/>
      <c r="K13" s="360"/>
      <c r="L13" s="376"/>
      <c r="M13" s="377"/>
    </row>
    <row r="14" spans="1:13" ht="16.5">
      <c r="A14" s="369" t="s">
        <v>225</v>
      </c>
      <c r="B14" s="369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K1" zoomScale="125" zoomScaleNormal="125" workbookViewId="0">
      <selection activeCell="V10" sqref="V10:W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226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7" t="s">
        <v>227</v>
      </c>
      <c r="B2" s="367" t="s">
        <v>194</v>
      </c>
      <c r="C2" s="367" t="s">
        <v>190</v>
      </c>
      <c r="D2" s="367" t="s">
        <v>191</v>
      </c>
      <c r="E2" s="367" t="s">
        <v>192</v>
      </c>
      <c r="F2" s="367" t="s">
        <v>193</v>
      </c>
      <c r="G2" s="385" t="s">
        <v>228</v>
      </c>
      <c r="H2" s="386"/>
      <c r="I2" s="387"/>
      <c r="J2" s="385" t="s">
        <v>229</v>
      </c>
      <c r="K2" s="386"/>
      <c r="L2" s="387"/>
      <c r="M2" s="385" t="s">
        <v>230</v>
      </c>
      <c r="N2" s="386"/>
      <c r="O2" s="387"/>
      <c r="P2" s="385" t="s">
        <v>231</v>
      </c>
      <c r="Q2" s="386"/>
      <c r="R2" s="387"/>
      <c r="S2" s="386" t="s">
        <v>232</v>
      </c>
      <c r="T2" s="386"/>
      <c r="U2" s="387"/>
      <c r="V2" s="388" t="s">
        <v>233</v>
      </c>
      <c r="W2" s="388" t="s">
        <v>211</v>
      </c>
    </row>
    <row r="3" spans="1:23" s="1" customFormat="1" ht="16.5">
      <c r="A3" s="368"/>
      <c r="B3" s="380"/>
      <c r="C3" s="380"/>
      <c r="D3" s="380"/>
      <c r="E3" s="380"/>
      <c r="F3" s="380"/>
      <c r="G3" s="3" t="s">
        <v>234</v>
      </c>
      <c r="H3" s="3" t="s">
        <v>65</v>
      </c>
      <c r="I3" s="3" t="s">
        <v>194</v>
      </c>
      <c r="J3" s="3" t="s">
        <v>234</v>
      </c>
      <c r="K3" s="3" t="s">
        <v>65</v>
      </c>
      <c r="L3" s="3" t="s">
        <v>194</v>
      </c>
      <c r="M3" s="3" t="s">
        <v>234</v>
      </c>
      <c r="N3" s="3" t="s">
        <v>65</v>
      </c>
      <c r="O3" s="3" t="s">
        <v>194</v>
      </c>
      <c r="P3" s="3" t="s">
        <v>234</v>
      </c>
      <c r="Q3" s="3" t="s">
        <v>65</v>
      </c>
      <c r="R3" s="3" t="s">
        <v>194</v>
      </c>
      <c r="S3" s="3" t="s">
        <v>234</v>
      </c>
      <c r="T3" s="3" t="s">
        <v>65</v>
      </c>
      <c r="U3" s="3" t="s">
        <v>194</v>
      </c>
      <c r="V3" s="389"/>
      <c r="W3" s="389"/>
    </row>
    <row r="4" spans="1:23">
      <c r="A4" s="381"/>
      <c r="B4" s="378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2"/>
      <c r="B5" s="384"/>
      <c r="C5" s="11"/>
      <c r="D5" s="6"/>
      <c r="E5" s="6"/>
      <c r="F5" s="6"/>
      <c r="G5" s="385"/>
      <c r="H5" s="386"/>
      <c r="I5" s="387"/>
      <c r="J5" s="385"/>
      <c r="K5" s="386"/>
      <c r="L5" s="387"/>
      <c r="M5" s="385"/>
      <c r="N5" s="386"/>
      <c r="O5" s="387"/>
      <c r="P5" s="385"/>
      <c r="Q5" s="386"/>
      <c r="R5" s="387"/>
      <c r="S5" s="386"/>
      <c r="T5" s="386"/>
      <c r="U5" s="387"/>
      <c r="V5" s="6"/>
      <c r="W5" s="6"/>
    </row>
    <row r="6" spans="1:23" ht="16.5">
      <c r="A6" s="382"/>
      <c r="B6" s="384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83"/>
      <c r="B7" s="379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8"/>
      <c r="B8" s="378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9"/>
      <c r="B9" s="384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8"/>
      <c r="B10" s="384"/>
      <c r="C10" s="378"/>
      <c r="D10" s="378"/>
      <c r="E10" s="378"/>
      <c r="F10" s="37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9"/>
      <c r="B11" s="379"/>
      <c r="C11" s="379"/>
      <c r="D11" s="379"/>
      <c r="E11" s="379"/>
      <c r="F11" s="37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8"/>
      <c r="B12" s="378"/>
      <c r="C12" s="378"/>
      <c r="D12" s="378"/>
      <c r="E12" s="378"/>
      <c r="F12" s="37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9"/>
      <c r="B13" s="379"/>
      <c r="C13" s="379"/>
      <c r="D13" s="379"/>
      <c r="E13" s="379"/>
      <c r="F13" s="37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8"/>
      <c r="B14" s="378"/>
      <c r="C14" s="378"/>
      <c r="D14" s="378"/>
      <c r="E14" s="378"/>
      <c r="F14" s="3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9"/>
      <c r="B15" s="379"/>
      <c r="C15" s="379"/>
      <c r="D15" s="379"/>
      <c r="E15" s="379"/>
      <c r="F15" s="37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8" t="s">
        <v>213</v>
      </c>
      <c r="B17" s="359"/>
      <c r="C17" s="359"/>
      <c r="D17" s="359"/>
      <c r="E17" s="360"/>
      <c r="F17" s="361"/>
      <c r="G17" s="363"/>
      <c r="H17" s="16"/>
      <c r="I17" s="16"/>
      <c r="J17" s="358" t="s">
        <v>214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10"/>
    </row>
    <row r="18" spans="1:23" ht="16.5">
      <c r="A18" s="364" t="s">
        <v>235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2020-03-11T09:34:00Z</dcterms:created>
  <dcterms:modified xsi:type="dcterms:W3CDTF">2022-08-02T13:26:54Z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