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D:\桌面文件\即发22FW\TADDAK91430\7-26尾期\"/>
    </mc:Choice>
  </mc:AlternateContent>
  <xr:revisionPtr revIDLastSave="0" documentId="13_ncr:1_{1953C6E6-20A0-426D-988E-A542CF2D9B08}" xr6:coauthVersionLast="47" xr6:coauthVersionMax="47" xr10:uidLastSave="{00000000-0000-0000-0000-000000000000}"/>
  <bookViews>
    <workbookView xWindow="-120" yWindow="-120" windowWidth="20730" windowHeight="11160" tabRatio="855" firstSheet="2" activeTab="7" xr2:uid="{00000000-000D-0000-FFFF-FFFF00000000}"/>
  </bookViews>
  <sheets>
    <sheet name="工作内容" sheetId="1" r:id="rId1"/>
    <sheet name="AQL2.5验货" sheetId="2" r:id="rId2"/>
    <sheet name="验货尺寸表 " sheetId="13" r:id="rId3"/>
    <sheet name="首期" sheetId="17" r:id="rId4"/>
    <sheet name="中期" sheetId="4" r:id="rId5"/>
    <sheet name="验货尺寸表 （中期洗水）" sheetId="14" r:id="rId6"/>
    <sheet name="中期验货尺寸表" sheetId="16" r:id="rId7"/>
    <sheet name="尾期" sheetId="5" r:id="rId8"/>
    <sheet name="验货尺寸表" sheetId="18" r:id="rId9"/>
    <sheet name="Sheet1" sheetId="15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8" l="1"/>
  <c r="F21" i="18"/>
  <c r="E21" i="18"/>
  <c r="C21" i="18"/>
  <c r="B21" i="18" s="1"/>
  <c r="E20" i="18"/>
  <c r="F20" i="18" s="1"/>
  <c r="G20" i="18" s="1"/>
  <c r="C20" i="18"/>
  <c r="B20" i="18" s="1"/>
  <c r="E19" i="18"/>
  <c r="F19" i="18" s="1"/>
  <c r="G19" i="18" s="1"/>
  <c r="C19" i="18"/>
  <c r="B19" i="18" s="1"/>
  <c r="F18" i="18"/>
  <c r="G18" i="18" s="1"/>
  <c r="E18" i="18"/>
  <c r="C18" i="18"/>
  <c r="B18" i="18" s="1"/>
  <c r="E17" i="18"/>
  <c r="F17" i="18" s="1"/>
  <c r="G17" i="18" s="1"/>
  <c r="C17" i="18"/>
  <c r="B17" i="18" s="1"/>
  <c r="E16" i="18"/>
  <c r="F16" i="18" s="1"/>
  <c r="G16" i="18" s="1"/>
  <c r="C16" i="18"/>
  <c r="B16" i="18" s="1"/>
  <c r="E15" i="18"/>
  <c r="F15" i="18" s="1"/>
  <c r="G15" i="18" s="1"/>
  <c r="C15" i="18"/>
  <c r="B15" i="18" s="1"/>
  <c r="E14" i="18"/>
  <c r="F14" i="18" s="1"/>
  <c r="G14" i="18" s="1"/>
  <c r="C14" i="18"/>
  <c r="B14" i="18" s="1"/>
  <c r="F13" i="18"/>
  <c r="G13" i="18" s="1"/>
  <c r="E13" i="18"/>
  <c r="C13" i="18"/>
  <c r="B13" i="18" s="1"/>
  <c r="E12" i="18"/>
  <c r="F12" i="18" s="1"/>
  <c r="G12" i="18" s="1"/>
  <c r="C12" i="18"/>
  <c r="B12" i="18" s="1"/>
  <c r="E11" i="18"/>
  <c r="F11" i="18" s="1"/>
  <c r="G11" i="18" s="1"/>
  <c r="C11" i="18"/>
  <c r="B11" i="18" s="1"/>
  <c r="F10" i="18"/>
  <c r="G10" i="18" s="1"/>
  <c r="E10" i="18"/>
  <c r="C10" i="18"/>
  <c r="B10" i="18" s="1"/>
  <c r="F9" i="18"/>
  <c r="G9" i="18" s="1"/>
  <c r="E9" i="18"/>
  <c r="C9" i="18"/>
  <c r="B9" i="18" s="1"/>
  <c r="E8" i="18"/>
  <c r="F8" i="18" s="1"/>
  <c r="G8" i="18" s="1"/>
  <c r="C8" i="18"/>
  <c r="B8" i="18" s="1"/>
  <c r="E7" i="18"/>
  <c r="F7" i="18" s="1"/>
  <c r="G7" i="18" s="1"/>
  <c r="C7" i="18"/>
  <c r="B7" i="18" s="1"/>
  <c r="F6" i="18"/>
  <c r="G6" i="18" s="1"/>
  <c r="E6" i="18"/>
  <c r="C6" i="18"/>
  <c r="B6" i="18" s="1"/>
  <c r="F21" i="14" l="1"/>
  <c r="G21" i="14" s="1"/>
  <c r="E21" i="14"/>
  <c r="C21" i="14"/>
  <c r="B21" i="14" s="1"/>
  <c r="E20" i="14"/>
  <c r="F20" i="14" s="1"/>
  <c r="G20" i="14" s="1"/>
  <c r="C20" i="14"/>
  <c r="B20" i="14" s="1"/>
  <c r="E19" i="14"/>
  <c r="F19" i="14" s="1"/>
  <c r="G19" i="14" s="1"/>
  <c r="C19" i="14"/>
  <c r="B19" i="14" s="1"/>
  <c r="F18" i="14"/>
  <c r="G18" i="14" s="1"/>
  <c r="E18" i="14"/>
  <c r="C18" i="14"/>
  <c r="B18" i="14" s="1"/>
  <c r="F17" i="14"/>
  <c r="G17" i="14" s="1"/>
  <c r="E17" i="14"/>
  <c r="C17" i="14"/>
  <c r="B17" i="14" s="1"/>
  <c r="E16" i="14"/>
  <c r="F16" i="14" s="1"/>
  <c r="G16" i="14" s="1"/>
  <c r="C16" i="14"/>
  <c r="B16" i="14" s="1"/>
  <c r="E15" i="14"/>
  <c r="F15" i="14" s="1"/>
  <c r="G15" i="14" s="1"/>
  <c r="C15" i="14"/>
  <c r="B15" i="14" s="1"/>
  <c r="E14" i="14"/>
  <c r="F14" i="14" s="1"/>
  <c r="G14" i="14" s="1"/>
  <c r="C14" i="14"/>
  <c r="B14" i="14" s="1"/>
  <c r="E13" i="14"/>
  <c r="F13" i="14" s="1"/>
  <c r="G13" i="14" s="1"/>
  <c r="C13" i="14"/>
  <c r="B13" i="14" s="1"/>
  <c r="E12" i="14"/>
  <c r="F12" i="14" s="1"/>
  <c r="G12" i="14" s="1"/>
  <c r="C12" i="14"/>
  <c r="B12" i="14" s="1"/>
  <c r="E11" i="14"/>
  <c r="F11" i="14" s="1"/>
  <c r="G11" i="14" s="1"/>
  <c r="C11" i="14"/>
  <c r="B11" i="14" s="1"/>
  <c r="F10" i="14"/>
  <c r="G10" i="14" s="1"/>
  <c r="E10" i="14"/>
  <c r="C10" i="14"/>
  <c r="B10" i="14" s="1"/>
  <c r="F9" i="14"/>
  <c r="G9" i="14" s="1"/>
  <c r="E9" i="14"/>
  <c r="C9" i="14"/>
  <c r="B9" i="14" s="1"/>
  <c r="E8" i="14"/>
  <c r="F8" i="14" s="1"/>
  <c r="G8" i="14" s="1"/>
  <c r="C8" i="14"/>
  <c r="B8" i="14" s="1"/>
  <c r="E7" i="14"/>
  <c r="F7" i="14" s="1"/>
  <c r="G7" i="14" s="1"/>
  <c r="C7" i="14"/>
  <c r="B7" i="14" s="1"/>
  <c r="F6" i="14"/>
  <c r="G6" i="14" s="1"/>
  <c r="E6" i="14"/>
  <c r="C6" i="14"/>
  <c r="B6" i="14" s="1"/>
  <c r="F21" i="13"/>
  <c r="G21" i="13" s="1"/>
  <c r="E21" i="13"/>
  <c r="C21" i="13"/>
  <c r="B21" i="13" s="1"/>
  <c r="E20" i="13"/>
  <c r="F20" i="13" s="1"/>
  <c r="G20" i="13" s="1"/>
  <c r="C20" i="13"/>
  <c r="B20" i="13" s="1"/>
  <c r="E19" i="13"/>
  <c r="F19" i="13" s="1"/>
  <c r="G19" i="13" s="1"/>
  <c r="C19" i="13"/>
  <c r="B19" i="13" s="1"/>
  <c r="F18" i="13"/>
  <c r="G18" i="13" s="1"/>
  <c r="E18" i="13"/>
  <c r="C18" i="13"/>
  <c r="B18" i="13" s="1"/>
  <c r="F17" i="13"/>
  <c r="G17" i="13" s="1"/>
  <c r="E17" i="13"/>
  <c r="C17" i="13"/>
  <c r="B17" i="13" s="1"/>
  <c r="E16" i="13"/>
  <c r="F16" i="13" s="1"/>
  <c r="G16" i="13" s="1"/>
  <c r="C16" i="13"/>
  <c r="B16" i="13" s="1"/>
  <c r="E15" i="13"/>
  <c r="F15" i="13" s="1"/>
  <c r="G15" i="13" s="1"/>
  <c r="C15" i="13"/>
  <c r="B15" i="13" s="1"/>
  <c r="F14" i="13"/>
  <c r="G14" i="13" s="1"/>
  <c r="E14" i="13"/>
  <c r="C14" i="13"/>
  <c r="B14" i="13" s="1"/>
  <c r="F13" i="13"/>
  <c r="G13" i="13" s="1"/>
  <c r="E13" i="13"/>
  <c r="C13" i="13"/>
  <c r="B13" i="13" s="1"/>
  <c r="E12" i="13"/>
  <c r="F12" i="13" s="1"/>
  <c r="G12" i="13" s="1"/>
  <c r="C12" i="13"/>
  <c r="B12" i="13" s="1"/>
  <c r="E11" i="13"/>
  <c r="F11" i="13" s="1"/>
  <c r="G11" i="13" s="1"/>
  <c r="C11" i="13"/>
  <c r="B11" i="13" s="1"/>
  <c r="F10" i="13"/>
  <c r="G10" i="13" s="1"/>
  <c r="E10" i="13"/>
  <c r="C10" i="13"/>
  <c r="B10" i="13" s="1"/>
  <c r="F9" i="13"/>
  <c r="G9" i="13" s="1"/>
  <c r="E9" i="13"/>
  <c r="C9" i="13"/>
  <c r="B9" i="13" s="1"/>
  <c r="E8" i="13"/>
  <c r="F8" i="13" s="1"/>
  <c r="G8" i="13" s="1"/>
  <c r="C8" i="13"/>
  <c r="B8" i="13" s="1"/>
  <c r="E7" i="13"/>
  <c r="C7" i="13"/>
  <c r="B7" i="13" s="1"/>
  <c r="F6" i="13"/>
  <c r="G6" i="13" s="1"/>
  <c r="E6" i="13"/>
  <c r="C6" i="13"/>
  <c r="B6" i="13" s="1"/>
  <c r="F7" i="13" l="1"/>
  <c r="G7" i="13" s="1"/>
</calcChain>
</file>

<file path=xl/sharedStrings.xml><?xml version="1.0" encoding="utf-8"?>
<sst xmlns="http://schemas.openxmlformats.org/spreadsheetml/2006/main" count="1003" uniqueCount="471">
  <si>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</si>
  <si>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</si>
  <si>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</si>
  <si>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</si>
  <si>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</si>
  <si>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</si>
  <si>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</si>
  <si>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</si>
  <si>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</si>
  <si>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</si>
  <si>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</si>
  <si>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</si>
  <si>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</si>
  <si>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</si>
  <si>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</si>
  <si>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</si>
  <si>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</si>
  <si>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</si>
  <si>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</si>
  <si>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</si>
  <si>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</si>
  <si>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</si>
  <si>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</si>
  <si>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</si>
  <si>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</si>
  <si>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</si>
  <si>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</si>
  <si>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</si>
  <si>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</si>
  <si>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</si>
  <si>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</si>
  <si>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</si>
  <si>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</si>
  <si>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</si>
  <si>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</si>
  <si>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</si>
  <si>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</si>
  <si>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</si>
  <si>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</si>
  <si>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</si>
  <si>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</si>
  <si>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</si>
  <si>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</si>
  <si>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</si>
  <si>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</si>
  <si>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</si>
  <si>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</si>
  <si>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</si>
  <si>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</si>
  <si>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</si>
  <si>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</si>
  <si>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</si>
  <si>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</si>
  <si>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</si>
  <si>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</si>
  <si>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</si>
  <si>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</si>
  <si>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</si>
  <si>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</si>
  <si>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</si>
  <si>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</si>
  <si>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</si>
  <si>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</si>
  <si>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</si>
  <si>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</si>
  <si>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</si>
  <si>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</si>
  <si>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</si>
  <si>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</si>
  <si>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</si>
  <si>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</si>
  <si>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</si>
  <si>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</si>
  <si>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</si>
  <si>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</si>
  <si>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</si>
  <si>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</si>
  <si>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</si>
  <si>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</si>
  <si>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</si>
  <si>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</si>
  <si>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</si>
  <si>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</si>
  <si>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</si>
  <si>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</si>
  <si>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</si>
  <si>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</si>
  <si>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</si>
  <si>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</si>
  <si>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</si>
  <si>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</si>
  <si>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</si>
  <si>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</si>
  <si>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</si>
  <si>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</si>
  <si>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</si>
  <si>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</si>
  <si>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</si>
  <si>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</si>
  <si>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</si>
  <si>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</si>
  <si>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</si>
  <si>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</si>
  <si>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</si>
  <si>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</si>
  <si>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</si>
  <si>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</si>
  <si>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</si>
  <si>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</si>
  <si>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</si>
  <si>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</si>
  <si>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</si>
  <si>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</si>
  <si>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</si>
  <si>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</si>
  <si>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</si>
  <si>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</si>
  <si>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</si>
  <si>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</si>
  <si>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</si>
  <si>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</si>
  <si>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</si>
  <si>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</si>
  <si>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</si>
  <si>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</si>
  <si>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</si>
  <si>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</si>
  <si>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</si>
  <si>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</si>
  <si>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</si>
  <si>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</si>
  <si>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</si>
  <si>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</si>
  <si>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</si>
  <si>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</si>
  <si>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</si>
  <si>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</si>
  <si>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</si>
  <si>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</si>
  <si>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</si>
  <si>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</si>
  <si>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</si>
  <si>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</si>
  <si>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</si>
  <si>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</si>
  <si>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</si>
  <si>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</si>
  <si>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</si>
  <si>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</si>
  <si>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</si>
  <si>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</si>
  <si>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</si>
  <si>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</si>
  <si>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</si>
  <si>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</si>
  <si>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</si>
  <si>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</si>
  <si>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</si>
  <si>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</si>
  <si>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</si>
  <si>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</si>
  <si>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</si>
  <si>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</si>
  <si>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</si>
  <si>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</si>
  <si>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</si>
  <si>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</si>
  <si>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</si>
  <si>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</si>
  <si>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</si>
  <si>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</si>
  <si>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</si>
  <si>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</si>
  <si>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</si>
  <si>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</si>
  <si>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</si>
  <si>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</si>
  <si>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</si>
  <si>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</si>
  <si>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</si>
  <si>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</si>
  <si>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</si>
  <si>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</si>
  <si>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</si>
  <si>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</si>
  <si>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</si>
  <si>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</si>
  <si>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</si>
  <si>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</si>
  <si>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</si>
  <si>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</si>
  <si>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</si>
  <si>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</si>
  <si>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</si>
  <si>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</si>
  <si>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</si>
  <si>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</si>
  <si>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</si>
  <si>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</si>
  <si>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</si>
  <si>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</si>
  <si>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</si>
  <si>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</si>
  <si>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</si>
  <si>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</si>
  <si>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</si>
  <si>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</si>
  <si>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</si>
  <si>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</si>
  <si>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</si>
  <si>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</si>
  <si>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</si>
  <si>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</si>
  <si>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</si>
  <si>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</si>
  <si>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</si>
  <si>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</si>
  <si>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</si>
  <si>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</si>
  <si>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</si>
  <si>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</si>
  <si>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</si>
  <si>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</si>
  <si>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</si>
  <si>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</si>
  <si>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</si>
  <si>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</si>
  <si>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</si>
  <si>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</si>
  <si>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</si>
  <si>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</si>
  <si>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</si>
  <si>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</si>
  <si>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</si>
  <si>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</si>
  <si>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</si>
  <si>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</si>
  <si>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</si>
  <si>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</si>
  <si>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</si>
  <si>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</si>
  <si>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</si>
  <si>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</si>
  <si>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</si>
  <si>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</si>
  <si>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</si>
  <si>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</si>
  <si>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</si>
  <si>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</si>
  <si>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</si>
  <si>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</si>
  <si>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</si>
  <si>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</si>
  <si>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</si>
  <si>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</si>
  <si>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</si>
  <si>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</si>
  <si>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</si>
  <si>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</si>
  <si>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</si>
  <si>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S洗前/后</t>
    <phoneticPr fontId="31" type="noConversion"/>
  </si>
  <si>
    <t>M洗前/后</t>
    <phoneticPr fontId="31" type="noConversion"/>
  </si>
  <si>
    <t>L洗前/后</t>
    <phoneticPr fontId="31" type="noConversion"/>
  </si>
  <si>
    <t>XL洗前/后</t>
    <phoneticPr fontId="31" type="noConversion"/>
  </si>
  <si>
    <t>XXL洗前/后</t>
    <phoneticPr fontId="31" type="noConversion"/>
  </si>
  <si>
    <t>合格证首期未核对，洗唛成分未核对</t>
    <phoneticPr fontId="31" type="noConversion"/>
  </si>
  <si>
    <t>中国红全码各3件</t>
    <phoneticPr fontId="31" type="noConversion"/>
  </si>
  <si>
    <t>白色全码各3件</t>
    <phoneticPr fontId="31" type="noConversion"/>
  </si>
  <si>
    <t>黑色S,L各1件</t>
    <phoneticPr fontId="31" type="noConversion"/>
  </si>
  <si>
    <t>中国红M.XL各1件</t>
    <phoneticPr fontId="31" type="noConversion"/>
  </si>
  <si>
    <t>白色XXL,XXXL,各1件</t>
    <phoneticPr fontId="31" type="noConversion"/>
  </si>
  <si>
    <t>说明：正常</t>
    <phoneticPr fontId="31" type="noConversion"/>
  </si>
  <si>
    <t>入天津库</t>
    <phoneticPr fontId="31" type="noConversion"/>
  </si>
  <si>
    <t>TOREAD-首期（首期）检验报告书</t>
    <phoneticPr fontId="31" type="noConversion"/>
  </si>
  <si>
    <t>青岛即发龙山</t>
    <phoneticPr fontId="31" type="noConversion"/>
  </si>
  <si>
    <t>藏青色</t>
    <phoneticPr fontId="31" type="noConversion"/>
  </si>
  <si>
    <t>大货首件</t>
    <phoneticPr fontId="31" type="noConversion"/>
  </si>
  <si>
    <t>以上问题请及时改正。请大货要加强改善！！！</t>
    <phoneticPr fontId="31" type="noConversion"/>
  </si>
  <si>
    <t>165/88B</t>
    <phoneticPr fontId="24" type="noConversion"/>
  </si>
  <si>
    <t>170/92B</t>
    <phoneticPr fontId="24" type="noConversion"/>
  </si>
  <si>
    <t>插手袋长</t>
    <phoneticPr fontId="43" type="noConversion"/>
  </si>
  <si>
    <t>验货时间：5-18</t>
    <phoneticPr fontId="31" type="noConversion"/>
  </si>
  <si>
    <t>跟单QC:周云涌</t>
    <phoneticPr fontId="31" type="noConversion"/>
  </si>
  <si>
    <t>工厂负责人：王伟芳</t>
    <phoneticPr fontId="31" type="noConversion"/>
  </si>
  <si>
    <t>法比克</t>
    <phoneticPr fontId="31" type="noConversion"/>
  </si>
  <si>
    <t>有</t>
    <phoneticPr fontId="31" type="noConversion"/>
  </si>
  <si>
    <t>合格</t>
    <phoneticPr fontId="31" type="noConversion"/>
  </si>
  <si>
    <r>
      <t>Y</t>
    </r>
    <r>
      <rPr>
        <sz val="12"/>
        <color theme="1"/>
        <rFont val="宋体"/>
        <family val="3"/>
        <charset val="134"/>
        <scheme val="minor"/>
      </rPr>
      <t>ES</t>
    </r>
    <phoneticPr fontId="31" type="noConversion"/>
  </si>
  <si>
    <r>
      <rPr>
        <b/>
        <sz val="10"/>
        <color theme="1"/>
        <rFont val="微软雅黑"/>
        <family val="2"/>
        <charset val="134"/>
      </rPr>
      <t>测试要求：面料到厂第一时间放缩，根据面料实际情况，每缸抽取1-2米测试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  <phoneticPr fontId="31" type="noConversion"/>
  </si>
  <si>
    <t>前胸</t>
    <phoneticPr fontId="31" type="noConversion"/>
  </si>
  <si>
    <t>转移印</t>
    <phoneticPr fontId="31" type="noConversion"/>
  </si>
  <si>
    <t>洗前</t>
    <phoneticPr fontId="24" type="noConversion"/>
  </si>
  <si>
    <t>洗后</t>
    <phoneticPr fontId="31" type="noConversion"/>
  </si>
  <si>
    <t>工厂负责人：王伟芳</t>
    <phoneticPr fontId="31" type="noConversion"/>
  </si>
  <si>
    <t>成人期货</t>
    <phoneticPr fontId="31" type="noConversion"/>
  </si>
  <si>
    <t>胶州美纺美特</t>
    <phoneticPr fontId="31" type="noConversion"/>
  </si>
  <si>
    <t>确认资料缺失内容说明：</t>
    <phoneticPr fontId="31" type="noConversion"/>
  </si>
  <si>
    <t>S</t>
    <phoneticPr fontId="24" type="noConversion"/>
  </si>
  <si>
    <t>M</t>
    <phoneticPr fontId="24" type="noConversion"/>
  </si>
  <si>
    <t>L</t>
    <phoneticPr fontId="24" type="noConversion"/>
  </si>
  <si>
    <t>XL</t>
    <phoneticPr fontId="24" type="noConversion"/>
  </si>
  <si>
    <t>XXL</t>
    <phoneticPr fontId="24" type="noConversion"/>
  </si>
  <si>
    <t>XXXL</t>
    <phoneticPr fontId="24" type="noConversion"/>
  </si>
  <si>
    <t>180/100B</t>
    <phoneticPr fontId="24" type="noConversion"/>
  </si>
  <si>
    <t>185/104B</t>
    <phoneticPr fontId="24" type="noConversion"/>
  </si>
  <si>
    <t>190/108B</t>
    <phoneticPr fontId="24" type="noConversion"/>
  </si>
  <si>
    <t>黄静</t>
    <phoneticPr fontId="31" type="noConversion"/>
  </si>
  <si>
    <t>藏青</t>
    <phoneticPr fontId="31" type="noConversion"/>
  </si>
  <si>
    <t>制表时间：6-8</t>
    <phoneticPr fontId="31" type="noConversion"/>
  </si>
  <si>
    <t>制表时间：6-8</t>
    <phoneticPr fontId="31" type="noConversion"/>
  </si>
  <si>
    <t>制表时间：6-8</t>
    <phoneticPr fontId="31" type="noConversion"/>
  </si>
  <si>
    <t>TAKKAK91430</t>
    <phoneticPr fontId="31" type="noConversion"/>
  </si>
  <si>
    <t>男式跑步训练羽绒服</t>
    <phoneticPr fontId="31" type="noConversion"/>
  </si>
  <si>
    <t>后中长</t>
    <phoneticPr fontId="43" type="noConversion"/>
  </si>
  <si>
    <t>前中拉链长</t>
    <phoneticPr fontId="43" type="noConversion"/>
  </si>
  <si>
    <t>胸围</t>
    <phoneticPr fontId="43" type="noConversion"/>
  </si>
  <si>
    <t>腰围</t>
    <phoneticPr fontId="43" type="noConversion"/>
  </si>
  <si>
    <t>摆围（平量）</t>
    <phoneticPr fontId="43" type="noConversion"/>
  </si>
  <si>
    <t>肩宽</t>
    <phoneticPr fontId="43" type="noConversion"/>
  </si>
  <si>
    <t>前领高</t>
    <phoneticPr fontId="43" type="noConversion"/>
  </si>
  <si>
    <t>下领围</t>
    <phoneticPr fontId="43" type="noConversion"/>
  </si>
  <si>
    <t>肩点袖长</t>
    <phoneticPr fontId="43" type="noConversion"/>
  </si>
  <si>
    <t>袖肥/2（参考值）</t>
    <phoneticPr fontId="43" type="noConversion"/>
  </si>
  <si>
    <t>袖肘围/2</t>
    <phoneticPr fontId="43" type="noConversion"/>
  </si>
  <si>
    <t>袖口围/2(松量)</t>
    <phoneticPr fontId="43" type="noConversion"/>
  </si>
  <si>
    <t>袖口围/2(拉量)</t>
    <phoneticPr fontId="43" type="noConversion"/>
  </si>
  <si>
    <t>帽高</t>
    <phoneticPr fontId="43" type="noConversion"/>
  </si>
  <si>
    <t>帽宽</t>
    <phoneticPr fontId="43" type="noConversion"/>
  </si>
  <si>
    <t>灰鸭绒</t>
    <phoneticPr fontId="31" type="noConversion"/>
  </si>
  <si>
    <t>175/96B</t>
    <phoneticPr fontId="24" type="noConversion"/>
  </si>
  <si>
    <t>TADDAK91430</t>
    <phoneticPr fontId="31" type="noConversion"/>
  </si>
  <si>
    <t>胶州美纺美特</t>
    <phoneticPr fontId="31" type="noConversion"/>
  </si>
  <si>
    <t>CF2X藏青色</t>
    <phoneticPr fontId="31" type="noConversion"/>
  </si>
  <si>
    <t>G01X黑色</t>
    <phoneticPr fontId="31" type="noConversion"/>
  </si>
  <si>
    <t>ok</t>
    <phoneticPr fontId="31" type="noConversion"/>
  </si>
  <si>
    <t>王伟芳</t>
    <phoneticPr fontId="31" type="noConversion"/>
  </si>
  <si>
    <t>4890#</t>
    <phoneticPr fontId="31" type="noConversion"/>
  </si>
  <si>
    <t xml:space="preserve">50D消光T8 </t>
    <phoneticPr fontId="31" type="noConversion"/>
  </si>
  <si>
    <t>TADDAK91430</t>
    <phoneticPr fontId="31" type="noConversion"/>
  </si>
  <si>
    <t>4891#</t>
    <phoneticPr fontId="31" type="noConversion"/>
  </si>
  <si>
    <t>黑色</t>
    <phoneticPr fontId="31" type="noConversion"/>
  </si>
  <si>
    <r>
      <t>0</t>
    </r>
    <r>
      <rPr>
        <sz val="12"/>
        <color theme="1"/>
        <rFont val="宋体"/>
        <family val="3"/>
        <charset val="134"/>
        <scheme val="minor"/>
      </rPr>
      <t>207#</t>
    </r>
    <phoneticPr fontId="31" type="noConversion"/>
  </si>
  <si>
    <r>
      <t>3</t>
    </r>
    <r>
      <rPr>
        <sz val="12"/>
        <color theme="1"/>
        <rFont val="宋体"/>
        <family val="3"/>
        <charset val="134"/>
        <scheme val="minor"/>
      </rPr>
      <t>00T半光春亚纺</t>
    </r>
    <phoneticPr fontId="31" type="noConversion"/>
  </si>
  <si>
    <t>藏青色</t>
    <phoneticPr fontId="31" type="noConversion"/>
  </si>
  <si>
    <t>藏青</t>
    <phoneticPr fontId="31" type="noConversion"/>
  </si>
  <si>
    <r>
      <t>6</t>
    </r>
    <r>
      <rPr>
        <sz val="12"/>
        <color theme="1"/>
        <rFont val="宋体"/>
        <family val="3"/>
        <charset val="134"/>
        <scheme val="minor"/>
      </rPr>
      <t>746#</t>
    </r>
    <phoneticPr fontId="31" type="noConversion"/>
  </si>
  <si>
    <t>黑色</t>
    <phoneticPr fontId="31" type="noConversion"/>
  </si>
  <si>
    <t>测试人签名：王伟芳</t>
    <phoneticPr fontId="31" type="noConversion"/>
  </si>
  <si>
    <t>法比克</t>
    <phoneticPr fontId="31" type="noConversion"/>
  </si>
  <si>
    <t>50D消光T8</t>
    <phoneticPr fontId="31" type="noConversion"/>
  </si>
  <si>
    <t>6746#</t>
    <phoneticPr fontId="31" type="noConversion"/>
  </si>
  <si>
    <t>300T半光春亚纺</t>
    <phoneticPr fontId="31" type="noConversion"/>
  </si>
  <si>
    <t>0.6/1</t>
    <phoneticPr fontId="31" type="noConversion"/>
  </si>
  <si>
    <t>4890#</t>
    <phoneticPr fontId="31" type="noConversion"/>
  </si>
  <si>
    <t>0.8/1.1</t>
    <phoneticPr fontId="31" type="noConversion"/>
  </si>
  <si>
    <t>0207#</t>
    <phoneticPr fontId="31" type="noConversion"/>
  </si>
  <si>
    <t>300T半光春亚纺</t>
    <phoneticPr fontId="31" type="noConversion"/>
  </si>
  <si>
    <t>0.6/0.7</t>
    <phoneticPr fontId="31" type="noConversion"/>
  </si>
  <si>
    <t>法比克</t>
    <phoneticPr fontId="31" type="noConversion"/>
  </si>
  <si>
    <r>
      <t>4</t>
    </r>
    <r>
      <rPr>
        <sz val="12"/>
        <color theme="1"/>
        <rFont val="宋体"/>
        <family val="3"/>
        <charset val="134"/>
        <scheme val="minor"/>
      </rPr>
      <t>890#</t>
    </r>
    <phoneticPr fontId="31" type="noConversion"/>
  </si>
  <si>
    <t>测试人签名：</t>
    <phoneticPr fontId="31" type="noConversion"/>
  </si>
  <si>
    <t>珠海卓尚</t>
    <phoneticPr fontId="31" type="noConversion"/>
  </si>
  <si>
    <t>成品</t>
    <phoneticPr fontId="31" type="noConversion"/>
  </si>
  <si>
    <t>针织片</t>
    <phoneticPr fontId="31" type="noConversion"/>
  </si>
  <si>
    <r>
      <t>1</t>
    </r>
    <r>
      <rPr>
        <sz val="12"/>
        <color theme="1"/>
        <rFont val="宋体"/>
        <family val="3"/>
        <charset val="134"/>
        <scheme val="minor"/>
      </rPr>
      <t>.7/2</t>
    </r>
    <phoneticPr fontId="31" type="noConversion"/>
  </si>
  <si>
    <r>
      <t>1</t>
    </r>
    <r>
      <rPr>
        <sz val="12"/>
        <color theme="1"/>
        <rFont val="宋体"/>
        <family val="3"/>
        <charset val="134"/>
        <scheme val="minor"/>
      </rPr>
      <t>.6/1.9</t>
    </r>
    <phoneticPr fontId="31" type="noConversion"/>
  </si>
  <si>
    <t>帽沿</t>
    <phoneticPr fontId="31" type="noConversion"/>
  </si>
  <si>
    <t>1》全身缝份一定要防止针洞，明线部分不能接线、断线、跳针、透绒现象出现。</t>
    <phoneticPr fontId="31" type="noConversion"/>
  </si>
  <si>
    <t>2》水洗不能有漏绒的情况</t>
    <phoneticPr fontId="31" type="noConversion"/>
  </si>
  <si>
    <t>3》全身拉链要保证做够容量，表面不能起浪，面料不能有死折，效果要平整、 饱满。</t>
    <phoneticPr fontId="31" type="noConversion"/>
  </si>
  <si>
    <t>4》充绒量请严格按照要求进行。</t>
    <phoneticPr fontId="31" type="noConversion"/>
  </si>
  <si>
    <t>5》帽口帽绳外露尺寸，以帽子平服状态下，帽绳对折后长短一厘米左右为准</t>
    <phoneticPr fontId="31" type="noConversion"/>
  </si>
  <si>
    <t>6》针织袖子和身侧蒸汽烫会有锁紧的现象，请控制最终大货尺寸。</t>
    <phoneticPr fontId="31" type="noConversion"/>
  </si>
  <si>
    <t>-0.5</t>
    <phoneticPr fontId="31" type="noConversion"/>
  </si>
  <si>
    <t>+0.5</t>
    <phoneticPr fontId="31" type="noConversion"/>
  </si>
  <si>
    <t>0</t>
    <phoneticPr fontId="31" type="noConversion"/>
  </si>
  <si>
    <t>-0.2</t>
    <phoneticPr fontId="31" type="noConversion"/>
  </si>
  <si>
    <t>+1</t>
    <phoneticPr fontId="31" type="noConversion"/>
  </si>
  <si>
    <t>+1.5</t>
    <phoneticPr fontId="31" type="noConversion"/>
  </si>
  <si>
    <t>+0.8</t>
    <phoneticPr fontId="31" type="noConversion"/>
  </si>
  <si>
    <t>-0.3</t>
    <phoneticPr fontId="31" type="noConversion"/>
  </si>
  <si>
    <t>+0.3</t>
    <phoneticPr fontId="31" type="noConversion"/>
  </si>
  <si>
    <t>跟单QC:黄静</t>
    <phoneticPr fontId="31" type="noConversion"/>
  </si>
  <si>
    <t>成人期货</t>
    <phoneticPr fontId="31" type="noConversion"/>
  </si>
  <si>
    <t>TADDAK91430</t>
    <phoneticPr fontId="31" type="noConversion"/>
  </si>
  <si>
    <t>男式跑步训练羽绒服</t>
    <phoneticPr fontId="31" type="noConversion"/>
  </si>
  <si>
    <t>胶州美纺美特服饰有限公司</t>
    <phoneticPr fontId="31" type="noConversion"/>
  </si>
  <si>
    <t>M洗前/后</t>
    <phoneticPr fontId="31" type="noConversion"/>
  </si>
  <si>
    <t>TADDAK91430</t>
    <phoneticPr fontId="31" type="noConversion"/>
  </si>
  <si>
    <t>L洗前/后</t>
    <phoneticPr fontId="31" type="noConversion"/>
  </si>
  <si>
    <t>XL洗前/后</t>
    <phoneticPr fontId="31" type="noConversion"/>
  </si>
  <si>
    <t>XXL洗前/后</t>
    <phoneticPr fontId="31" type="noConversion"/>
  </si>
  <si>
    <t>XXXL洗前/后</t>
    <phoneticPr fontId="31" type="noConversion"/>
  </si>
  <si>
    <t>165/88B</t>
    <phoneticPr fontId="24" type="noConversion"/>
  </si>
  <si>
    <t>170/92B</t>
    <phoneticPr fontId="24" type="noConversion"/>
  </si>
  <si>
    <t>175/96B</t>
    <phoneticPr fontId="24" type="noConversion"/>
  </si>
  <si>
    <t>180/100B</t>
    <phoneticPr fontId="24" type="noConversion"/>
  </si>
  <si>
    <t>185/104B</t>
    <phoneticPr fontId="24" type="noConversion"/>
  </si>
  <si>
    <t>190/108B</t>
    <phoneticPr fontId="24" type="noConversion"/>
  </si>
  <si>
    <t>后中长</t>
    <phoneticPr fontId="43" type="noConversion"/>
  </si>
  <si>
    <t>前中拉链长</t>
    <phoneticPr fontId="43" type="noConversion"/>
  </si>
  <si>
    <t>胸围</t>
    <phoneticPr fontId="43" type="noConversion"/>
  </si>
  <si>
    <t>腰围</t>
    <phoneticPr fontId="43" type="noConversion"/>
  </si>
  <si>
    <t>摆围（平量）</t>
    <phoneticPr fontId="43" type="noConversion"/>
  </si>
  <si>
    <t>肩宽</t>
    <phoneticPr fontId="43" type="noConversion"/>
  </si>
  <si>
    <t>前领高</t>
    <phoneticPr fontId="43" type="noConversion"/>
  </si>
  <si>
    <t>下领围</t>
    <phoneticPr fontId="43" type="noConversion"/>
  </si>
  <si>
    <t>肩点袖长</t>
    <phoneticPr fontId="43" type="noConversion"/>
  </si>
  <si>
    <t>袖肥/2（参考值）</t>
    <phoneticPr fontId="43" type="noConversion"/>
  </si>
  <si>
    <t>袖肘围/2</t>
    <phoneticPr fontId="43" type="noConversion"/>
  </si>
  <si>
    <t>袖口围/2(松量)</t>
    <phoneticPr fontId="43" type="noConversion"/>
  </si>
  <si>
    <t>袖口围/2(拉量)</t>
    <phoneticPr fontId="43" type="noConversion"/>
  </si>
  <si>
    <t>帽高</t>
    <phoneticPr fontId="43" type="noConversion"/>
  </si>
  <si>
    <t>帽宽</t>
    <phoneticPr fontId="43" type="noConversion"/>
  </si>
  <si>
    <t>插手袋长</t>
    <phoneticPr fontId="43" type="noConversion"/>
  </si>
  <si>
    <t>灰鸭绒</t>
    <phoneticPr fontId="31" type="noConversion"/>
  </si>
  <si>
    <t>验货时间：2022.7.25</t>
    <phoneticPr fontId="31" type="noConversion"/>
  </si>
  <si>
    <t>跟单QC:李波</t>
    <phoneticPr fontId="31" type="noConversion"/>
  </si>
  <si>
    <t>工厂负责人：王伟芳</t>
    <phoneticPr fontId="31" type="noConversion"/>
  </si>
  <si>
    <t>①成品完成比例（%）：95%</t>
    <phoneticPr fontId="31" type="noConversion"/>
  </si>
  <si>
    <t>②检验明细：</t>
    <phoneticPr fontId="31" type="noConversion"/>
  </si>
  <si>
    <t>【检验时成品完成情况及检验明细】</t>
    <phoneticPr fontId="31" type="noConversion"/>
  </si>
  <si>
    <t>采购凭证编号：CGDD22042200498</t>
    <phoneticPr fontId="31" type="noConversion"/>
  </si>
  <si>
    <t>李波</t>
    <phoneticPr fontId="31" type="noConversion"/>
  </si>
  <si>
    <t>2022.7.25</t>
    <phoneticPr fontId="31" type="noConversion"/>
  </si>
  <si>
    <t>王伟芳</t>
    <phoneticPr fontId="31" type="noConversion"/>
  </si>
  <si>
    <t>藏青色CF2X：6#箱、27#箱、28#箱，10件/箱</t>
    <phoneticPr fontId="31" type="noConversion"/>
  </si>
  <si>
    <t>黑色G01X ： 32#箱、40#箱、62#箱、63#箱，10件/箱</t>
    <phoneticPr fontId="31" type="noConversion"/>
  </si>
  <si>
    <t>165/88B 藏青色</t>
    <phoneticPr fontId="24" type="noConversion"/>
  </si>
  <si>
    <t>170/92B 藏青色</t>
    <phoneticPr fontId="24" type="noConversion"/>
  </si>
  <si>
    <t>175/96B 藏青色</t>
    <phoneticPr fontId="24" type="noConversion"/>
  </si>
  <si>
    <t>180/100B 黑色</t>
    <phoneticPr fontId="24" type="noConversion"/>
  </si>
  <si>
    <t>185/104B 黑色</t>
    <phoneticPr fontId="24" type="noConversion"/>
  </si>
  <si>
    <t>190/108B 黑色</t>
    <phoneticPr fontId="24" type="noConversion"/>
  </si>
  <si>
    <t>-1/-1</t>
    <phoneticPr fontId="31" type="noConversion"/>
  </si>
  <si>
    <t>0/0</t>
    <phoneticPr fontId="31" type="noConversion"/>
  </si>
  <si>
    <t>+1/+0.5</t>
    <phoneticPr fontId="31" type="noConversion"/>
  </si>
  <si>
    <t>+1/+1</t>
    <phoneticPr fontId="31" type="noConversion"/>
  </si>
  <si>
    <t>-1.5/-1</t>
    <phoneticPr fontId="31" type="noConversion"/>
  </si>
  <si>
    <t>+0.3/0</t>
    <phoneticPr fontId="31" type="noConversion"/>
  </si>
  <si>
    <t>-0.3/-0.5</t>
    <phoneticPr fontId="31" type="noConversion"/>
  </si>
  <si>
    <t>0/+0.5</t>
    <phoneticPr fontId="31" type="noConversion"/>
  </si>
  <si>
    <t>0/-0.5</t>
    <phoneticPr fontId="31" type="noConversion"/>
  </si>
  <si>
    <t>+0.4/0</t>
    <phoneticPr fontId="31" type="noConversion"/>
  </si>
  <si>
    <t>-0.5/-0.5</t>
    <phoneticPr fontId="31" type="noConversion"/>
  </si>
  <si>
    <t>0/-1</t>
    <phoneticPr fontId="31" type="noConversion"/>
  </si>
  <si>
    <t>+0.5/-0.4</t>
    <phoneticPr fontId="31" type="noConversion"/>
  </si>
  <si>
    <t>-1.5/-1.5</t>
    <phoneticPr fontId="31" type="noConversion"/>
  </si>
  <si>
    <t>+0.5/+0.5</t>
    <phoneticPr fontId="31" type="noConversion"/>
  </si>
  <si>
    <t>-0.5/-1</t>
    <phoneticPr fontId="31" type="noConversion"/>
  </si>
  <si>
    <t>0/+1</t>
    <phoneticPr fontId="31" type="noConversion"/>
  </si>
  <si>
    <t>+1/0</t>
    <phoneticPr fontId="31" type="noConversion"/>
  </si>
  <si>
    <t>-0.7/-0.5</t>
    <phoneticPr fontId="31" type="noConversion"/>
  </si>
  <si>
    <t>+0.5/+1</t>
    <phoneticPr fontId="31" type="noConversion"/>
  </si>
  <si>
    <t>-0.5/-1.5</t>
    <phoneticPr fontId="31" type="noConversion"/>
  </si>
  <si>
    <t>+0.8/+0.7</t>
    <phoneticPr fontId="31" type="noConversion"/>
  </si>
  <si>
    <t>0/-0.2</t>
    <phoneticPr fontId="31" type="noConversion"/>
  </si>
  <si>
    <t>-1/-0.8</t>
    <phoneticPr fontId="31" type="noConversion"/>
  </si>
  <si>
    <t>-0.6/-0.4</t>
    <phoneticPr fontId="31" type="noConversion"/>
  </si>
  <si>
    <t>+0.6/0.8</t>
    <phoneticPr fontId="31" type="noConversion"/>
  </si>
  <si>
    <t>-0.3/-0.3</t>
    <phoneticPr fontId="31" type="noConversion"/>
  </si>
  <si>
    <t>+0.5/0</t>
    <phoneticPr fontId="31" type="noConversion"/>
  </si>
  <si>
    <t>+0.7/0</t>
    <phoneticPr fontId="31" type="noConversion"/>
  </si>
  <si>
    <t>-1/-0.5</t>
    <phoneticPr fontId="31" type="noConversion"/>
  </si>
  <si>
    <t>0/+0.3</t>
    <phoneticPr fontId="31" type="noConversion"/>
  </si>
  <si>
    <t>-0.5/-0.4</t>
    <phoneticPr fontId="31" type="noConversion"/>
  </si>
  <si>
    <t>1.全身线毛清理干净</t>
    <phoneticPr fontId="31" type="noConversion"/>
  </si>
  <si>
    <t>2.帽子㩟点开线</t>
    <phoneticPr fontId="31" type="noConversion"/>
  </si>
  <si>
    <t>3.袖子㩟点错位</t>
    <phoneticPr fontId="31" type="noConversion"/>
  </si>
  <si>
    <t>4.注意脏污</t>
    <phoneticPr fontId="31" type="noConversion"/>
  </si>
  <si>
    <t>此次出货634件抽验80件，不良品4件，未超标，正常接收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</si>
</sst>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9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  <scheme val="major"/>
    </font>
    <font>
      <sz val="9"/>
      <name val="宋体"/>
      <family val="2"/>
      <charset val="134"/>
      <scheme val="minor"/>
    </font>
    <font>
      <b/>
      <sz val="10"/>
      <color indexed="8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2"/>
      <name val="宋体"/>
      <family val="3"/>
      <charset val="134"/>
      <scheme val="maj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3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6" fillId="0" borderId="0"/>
    <xf numFmtId="0" fontId="39" fillId="0" borderId="0">
      <alignment horizontal="center" vertical="center"/>
    </xf>
    <xf numFmtId="0" fontId="39" fillId="0" borderId="0">
      <alignment horizontal="center" vertical="top"/>
    </xf>
    <xf numFmtId="0" fontId="40" fillId="0" borderId="0">
      <alignment horizontal="center" vertical="center"/>
    </xf>
    <xf numFmtId="0" fontId="41" fillId="0" borderId="0">
      <alignment vertical="center"/>
    </xf>
    <xf numFmtId="0" fontId="14" fillId="0" borderId="0" applyProtection="0">
      <alignment vertical="center"/>
    </xf>
    <xf numFmtId="0" fontId="41" fillId="0" borderId="0">
      <alignment vertical="center"/>
    </xf>
    <xf numFmtId="0" fontId="14" fillId="0" borderId="0">
      <alignment vertical="center"/>
    </xf>
  </cellStyleXfs>
  <cellXfs count="46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 applyAlignment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vertical="center"/>
    </xf>
    <xf numFmtId="0" fontId="16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9" xfId="2" applyFont="1" applyFill="1" applyBorder="1" applyAlignment="1">
      <alignment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58" fontId="17" fillId="0" borderId="33" xfId="2" applyNumberFormat="1" applyFont="1" applyFill="1" applyBorder="1" applyAlignment="1">
      <alignment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1" fillId="0" borderId="3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0" fontId="11" fillId="0" borderId="31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3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4" fillId="0" borderId="30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14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58" fontId="14" fillId="0" borderId="53" xfId="2" applyNumberFormat="1" applyFont="1" applyBorder="1" applyAlignment="1">
      <alignment vertical="center"/>
    </xf>
    <xf numFmtId="0" fontId="12" fillId="0" borderId="45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5" xfId="2" applyFont="1" applyBorder="1" applyAlignment="1">
      <alignment vertical="center"/>
    </xf>
    <xf numFmtId="0" fontId="14" fillId="0" borderId="56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4" fillId="0" borderId="56" xfId="2" applyFont="1" applyBorder="1" applyAlignment="1">
      <alignment vertical="center"/>
    </xf>
    <xf numFmtId="0" fontId="11" fillId="0" borderId="56" xfId="2" applyFont="1" applyBorder="1" applyAlignment="1">
      <alignment vertical="center"/>
    </xf>
    <xf numFmtId="0" fontId="11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22" fillId="0" borderId="62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66" xfId="2" applyFont="1" applyBorder="1" applyAlignment="1">
      <alignment vertical="center"/>
    </xf>
    <xf numFmtId="0" fontId="18" fillId="0" borderId="66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2" fillId="0" borderId="60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5" xfId="2" applyFont="1" applyBorder="1" applyAlignment="1">
      <alignment horizontal="left" vertical="center" wrapText="1"/>
    </xf>
    <xf numFmtId="0" fontId="24" fillId="0" borderId="45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26" fillId="0" borderId="72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6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32" fillId="3" borderId="2" xfId="3" applyFont="1" applyFill="1" applyBorder="1" applyAlignment="1" applyProtection="1">
      <alignment horizontal="center" vertical="center"/>
    </xf>
    <xf numFmtId="0" fontId="33" fillId="3" borderId="2" xfId="4" applyFont="1" applyFill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9" fillId="3" borderId="2" xfId="3" applyFont="1" applyFill="1" applyBorder="1" applyAlignment="1">
      <alignment horizontal="center"/>
    </xf>
    <xf numFmtId="0" fontId="11" fillId="0" borderId="13" xfId="2" applyNumberFormat="1" applyFont="1" applyBorder="1" applyAlignment="1">
      <alignment horizontal="center" vertical="center"/>
    </xf>
    <xf numFmtId="0" fontId="37" fillId="0" borderId="13" xfId="2" applyNumberFormat="1" applyFont="1" applyBorder="1" applyAlignment="1">
      <alignment horizontal="center" vertical="center"/>
    </xf>
    <xf numFmtId="0" fontId="38" fillId="0" borderId="45" xfId="2" applyFont="1" applyBorder="1" applyAlignment="1">
      <alignment horizontal="left" vertical="center"/>
    </xf>
    <xf numFmtId="0" fontId="42" fillId="0" borderId="2" xfId="12" applyFont="1" applyBorder="1" applyAlignment="1">
      <alignment horizontal="center"/>
    </xf>
    <xf numFmtId="0" fontId="42" fillId="0" borderId="2" xfId="12" applyFont="1" applyBorder="1" applyAlignment="1">
      <alignment horizontal="left"/>
    </xf>
    <xf numFmtId="49" fontId="9" fillId="3" borderId="3" xfId="4" applyNumberFormat="1" applyFont="1" applyFill="1" applyBorder="1" applyAlignment="1">
      <alignment horizontal="center" vertical="center"/>
    </xf>
    <xf numFmtId="49" fontId="9" fillId="3" borderId="80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0" fontId="0" fillId="3" borderId="2" xfId="4" applyFont="1" applyFill="1" applyBorder="1">
      <alignment vertical="center"/>
    </xf>
    <xf numFmtId="0" fontId="10" fillId="3" borderId="2" xfId="3" applyFont="1" applyFill="1" applyBorder="1"/>
    <xf numFmtId="0" fontId="9" fillId="3" borderId="2" xfId="3" applyFont="1" applyFill="1" applyBorder="1"/>
    <xf numFmtId="0" fontId="36" fillId="0" borderId="2" xfId="0" applyFont="1" applyBorder="1" applyAlignment="1">
      <alignment horizontal="center"/>
    </xf>
    <xf numFmtId="0" fontId="36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12" fontId="36" fillId="0" borderId="2" xfId="0" applyNumberFormat="1" applyFont="1" applyBorder="1" applyAlignment="1">
      <alignment horizontal="center"/>
    </xf>
    <xf numFmtId="0" fontId="36" fillId="0" borderId="2" xfId="0" applyFont="1" applyBorder="1"/>
    <xf numFmtId="49" fontId="36" fillId="0" borderId="2" xfId="0" applyNumberFormat="1" applyFont="1" applyBorder="1" applyAlignment="1">
      <alignment horizontal="center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0" fillId="3" borderId="2" xfId="4" applyFont="1" applyFill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2" fillId="7" borderId="2" xfId="12" applyFont="1" applyFill="1" applyBorder="1" applyAlignment="1">
      <alignment horizontal="left"/>
    </xf>
    <xf numFmtId="0" fontId="42" fillId="7" borderId="2" xfId="12" applyFont="1" applyFill="1" applyBorder="1" applyAlignment="1">
      <alignment horizontal="center"/>
    </xf>
    <xf numFmtId="0" fontId="42" fillId="0" borderId="2" xfId="12" applyFont="1" applyBorder="1" applyAlignment="1">
      <alignment horizontal="center" vertical="center"/>
    </xf>
    <xf numFmtId="0" fontId="46" fillId="0" borderId="2" xfId="12" applyFont="1" applyBorder="1" applyAlignment="1">
      <alignment horizontal="center" vertical="center"/>
    </xf>
    <xf numFmtId="0" fontId="36" fillId="0" borderId="2" xfId="0" applyFont="1" applyBorder="1" applyAlignment="1">
      <alignment wrapText="1"/>
    </xf>
    <xf numFmtId="0" fontId="42" fillId="0" borderId="2" xfId="12" applyFont="1" applyFill="1" applyBorder="1" applyAlignment="1">
      <alignment horizontal="left"/>
    </xf>
    <xf numFmtId="0" fontId="42" fillId="0" borderId="2" xfId="12" applyFont="1" applyFill="1" applyBorder="1" applyAlignment="1">
      <alignment horizontal="center"/>
    </xf>
    <xf numFmtId="0" fontId="12" fillId="0" borderId="13" xfId="2" applyFont="1" applyFill="1" applyBorder="1" applyAlignment="1">
      <alignment horizontal="center" vertical="center"/>
    </xf>
    <xf numFmtId="176" fontId="36" fillId="3" borderId="2" xfId="5" applyNumberFormat="1" applyFont="1" applyFill="1" applyBorder="1" applyAlignment="1">
      <alignment horizontal="center"/>
    </xf>
    <xf numFmtId="176" fontId="11" fillId="3" borderId="2" xfId="5" applyNumberFormat="1" applyFont="1" applyFill="1" applyBorder="1" applyAlignment="1">
      <alignment horizontal="center"/>
    </xf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5" xfId="3" applyFont="1" applyFill="1" applyBorder="1" applyAlignment="1">
      <alignment horizontal="center" vertical="center"/>
    </xf>
    <xf numFmtId="0" fontId="10" fillId="3" borderId="6" xfId="3" applyFont="1" applyFill="1" applyBorder="1" applyAlignment="1">
      <alignment horizontal="center" vertical="center"/>
    </xf>
    <xf numFmtId="0" fontId="10" fillId="3" borderId="7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20" xfId="3" applyFont="1" applyFill="1" applyBorder="1" applyAlignment="1" applyProtection="1">
      <alignment horizontal="center" vertical="center"/>
    </xf>
    <xf numFmtId="0" fontId="10" fillId="3" borderId="81" xfId="3" applyFont="1" applyFill="1" applyBorder="1" applyAlignment="1" applyProtection="1">
      <alignment horizontal="center" vertical="center"/>
    </xf>
    <xf numFmtId="0" fontId="10" fillId="3" borderId="82" xfId="3" applyFont="1" applyFill="1" applyBorder="1" applyAlignment="1" applyProtection="1">
      <alignment horizontal="center" vertical="center"/>
    </xf>
    <xf numFmtId="0" fontId="10" fillId="3" borderId="83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79" xfId="3" applyFont="1" applyFill="1" applyBorder="1" applyAlignment="1">
      <alignment horizont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14" fontId="12" fillId="0" borderId="13" xfId="2" applyNumberFormat="1" applyFont="1" applyFill="1" applyBorder="1" applyAlignment="1">
      <alignment horizontal="center" vertical="center"/>
    </xf>
    <xf numFmtId="14" fontId="12" fillId="0" borderId="45" xfId="2" applyNumberFormat="1" applyFont="1" applyFill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2" fillId="0" borderId="36" xfId="2" applyNumberFormat="1" applyFont="1" applyBorder="1" applyAlignment="1">
      <alignment horizontal="left" vertical="center"/>
    </xf>
    <xf numFmtId="0" fontId="12" fillId="0" borderId="48" xfId="2" applyNumberFormat="1" applyFont="1" applyBorder="1" applyAlignment="1">
      <alignment horizontal="left" vertical="center"/>
    </xf>
    <xf numFmtId="0" fontId="12" fillId="0" borderId="36" xfId="2" applyNumberFormat="1" applyFont="1" applyBorder="1" applyAlignment="1">
      <alignment horizontal="center" vertical="center"/>
    </xf>
    <xf numFmtId="0" fontId="12" fillId="0" borderId="48" xfId="2" applyNumberFormat="1" applyFont="1" applyBorder="1" applyAlignment="1">
      <alignment horizontal="center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8" fillId="0" borderId="54" xfId="5" applyFont="1" applyBorder="1" applyAlignment="1">
      <alignment horizontal="left" vertical="center"/>
    </xf>
    <xf numFmtId="0" fontId="18" fillId="0" borderId="53" xfId="5" applyFont="1" applyBorder="1" applyAlignment="1">
      <alignment horizontal="left" vertical="center"/>
    </xf>
    <xf numFmtId="0" fontId="18" fillId="0" borderId="59" xfId="5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49" xfId="2" applyNumberFormat="1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2" fillId="0" borderId="33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1" fillId="0" borderId="46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 wrapText="1"/>
    </xf>
    <xf numFmtId="0" fontId="11" fillId="0" borderId="55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14" fontId="12" fillId="0" borderId="33" xfId="2" applyNumberFormat="1" applyFont="1" applyFill="1" applyBorder="1" applyAlignment="1">
      <alignment horizontal="center" vertical="center"/>
    </xf>
    <xf numFmtId="14" fontId="12" fillId="0" borderId="46" xfId="2" applyNumberFormat="1" applyFont="1" applyFill="1" applyBorder="1" applyAlignment="1">
      <alignment horizontal="center" vertical="center"/>
    </xf>
    <xf numFmtId="0" fontId="18" fillId="0" borderId="39" xfId="2" applyFont="1" applyFill="1" applyBorder="1" applyAlignment="1">
      <alignment horizontal="left" vertical="center"/>
    </xf>
    <xf numFmtId="0" fontId="37" fillId="0" borderId="38" xfId="2" applyFont="1" applyFill="1" applyBorder="1" applyAlignment="1">
      <alignment horizontal="left" vertical="center"/>
    </xf>
    <xf numFmtId="0" fontId="37" fillId="0" borderId="37" xfId="2" applyFont="1" applyFill="1" applyBorder="1" applyAlignment="1">
      <alignment horizontal="left" vertical="center"/>
    </xf>
    <xf numFmtId="0" fontId="37" fillId="0" borderId="48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63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37" fillId="0" borderId="64" xfId="2" applyFont="1" applyFill="1" applyBorder="1" applyAlignment="1">
      <alignment horizontal="left" vertical="center"/>
    </xf>
    <xf numFmtId="0" fontId="37" fillId="0" borderId="65" xfId="2" applyFont="1" applyFill="1" applyBorder="1" applyAlignment="1">
      <alignment horizontal="left" vertical="center"/>
    </xf>
    <xf numFmtId="0" fontId="37" fillId="0" borderId="68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60" xfId="2" applyFont="1" applyFill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23" fillId="0" borderId="53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69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37" fillId="0" borderId="41" xfId="2" applyFont="1" applyFill="1" applyBorder="1" applyAlignment="1">
      <alignment horizontal="left" vertical="center"/>
    </xf>
    <xf numFmtId="0" fontId="37" fillId="0" borderId="42" xfId="2" applyFont="1" applyFill="1" applyBorder="1" applyAlignment="1">
      <alignment horizontal="left" vertical="center"/>
    </xf>
    <xf numFmtId="0" fontId="37" fillId="0" borderId="49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68" xfId="2" applyFont="1" applyFill="1" applyBorder="1" applyAlignment="1">
      <alignment horizontal="left" vertical="center"/>
    </xf>
    <xf numFmtId="0" fontId="18" fillId="0" borderId="54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60" xfId="2" applyFont="1" applyFill="1" applyBorder="1" applyAlignment="1">
      <alignment horizontal="center" vertical="center"/>
    </xf>
    <xf numFmtId="0" fontId="18" fillId="0" borderId="32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8" fillId="0" borderId="46" xfId="2" applyFont="1" applyFill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16" fillId="0" borderId="13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35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34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34" fillId="0" borderId="31" xfId="2" applyFont="1" applyBorder="1" applyAlignment="1">
      <alignment horizontal="left" vertical="center"/>
    </xf>
    <xf numFmtId="14" fontId="12" fillId="0" borderId="33" xfId="2" applyNumberFormat="1" applyFont="1" applyBorder="1" applyAlignment="1">
      <alignment horizontal="center" vertical="center"/>
    </xf>
    <xf numFmtId="14" fontId="12" fillId="0" borderId="46" xfId="2" applyNumberFormat="1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top"/>
    </xf>
    <xf numFmtId="0" fontId="9" fillId="3" borderId="18" xfId="3" applyFont="1" applyFill="1" applyBorder="1" applyAlignment="1">
      <alignment horizont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4" fillId="0" borderId="38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4" fillId="0" borderId="33" xfId="2" applyFill="1" applyBorder="1" applyAlignment="1">
      <alignment horizontal="center" vertical="center"/>
    </xf>
    <xf numFmtId="0" fontId="14" fillId="0" borderId="46" xfId="2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7" fillId="0" borderId="38" xfId="2" applyFont="1" applyBorder="1">
      <alignment vertical="center"/>
    </xf>
    <xf numFmtId="0" fontId="17" fillId="0" borderId="37" xfId="2" applyFont="1" applyBorder="1">
      <alignment vertical="center"/>
    </xf>
    <xf numFmtId="0" fontId="17" fillId="0" borderId="48" xfId="2" applyFont="1" applyBorder="1">
      <alignment vertical="center"/>
    </xf>
    <xf numFmtId="0" fontId="17" fillId="0" borderId="48" xfId="2" applyFont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 wrapText="1"/>
    </xf>
    <xf numFmtId="0" fontId="17" fillId="0" borderId="13" xfId="2" applyFont="1" applyFill="1" applyBorder="1" applyAlignment="1">
      <alignment horizontal="left" vertical="center" wrapText="1"/>
    </xf>
    <xf numFmtId="0" fontId="17" fillId="0" borderId="45" xfId="2" applyFont="1" applyFill="1" applyBorder="1" applyAlignment="1">
      <alignment horizontal="left" vertical="center" wrapText="1"/>
    </xf>
    <xf numFmtId="0" fontId="11" fillId="0" borderId="3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12" fillId="0" borderId="63" xfId="2" applyFont="1" applyFill="1" applyBorder="1" applyAlignment="1">
      <alignment horizontal="center" vertical="center"/>
    </xf>
    <xf numFmtId="0" fontId="12" fillId="0" borderId="84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center" vertical="top"/>
    </xf>
    <xf numFmtId="0" fontId="12" fillId="0" borderId="3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58" fontId="17" fillId="0" borderId="13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6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6" fillId="0" borderId="8" xfId="0" applyFont="1" applyBorder="1" applyAlignment="1">
      <alignment horizontal="center" wrapText="1"/>
    </xf>
    <xf numFmtId="0" fontId="36" fillId="0" borderId="4" xfId="0" applyFont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3">
    <cellStyle name="S10" xfId="6" xr:uid="{00000000-0005-0000-0000-000000000000}"/>
    <cellStyle name="S11" xfId="7" xr:uid="{00000000-0005-0000-0000-000001000000}"/>
    <cellStyle name="S15" xfId="8" xr:uid="{00000000-0005-0000-0000-000002000000}"/>
    <cellStyle name="常规" xfId="0" builtinId="0"/>
    <cellStyle name="常规 10 10" xfId="9" xr:uid="{00000000-0005-0000-0000-000004000000}"/>
    <cellStyle name="常规 2" xfId="2" xr:uid="{00000000-0005-0000-0000-000005000000}"/>
    <cellStyle name="常规 2 2 2" xfId="10" xr:uid="{00000000-0005-0000-0000-000006000000}"/>
    <cellStyle name="常规 2 2 3" xfId="11" xr:uid="{00000000-0005-0000-0000-000007000000}"/>
    <cellStyle name="常规 23" xfId="12" xr:uid="{00000000-0005-0000-0000-000008000000}"/>
    <cellStyle name="常规 3" xfId="3" xr:uid="{00000000-0005-0000-0000-000009000000}"/>
    <cellStyle name="常规 4" xfId="4" xr:uid="{00000000-0005-0000-0000-00000A000000}"/>
    <cellStyle name="常规 40" xfId="1" xr:uid="{00000000-0005-0000-0000-00000B000000}"/>
    <cellStyle name="常规 5" xfId="5" xr:uid="{00000000-0005-0000-0000-00000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892969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892969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892969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892969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892969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87BBBC93-CC8E-BB49-0B28-9460063DDC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304800</xdr:colOff>
          <xdr:row>52</xdr:row>
          <xdr:rowOff>95250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9DD963F4-104B-FFB4-24B3-4F66E96983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2303B1EE-B0A0-6F54-DAA5-D891D94344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59F3D2FB-DDD7-363F-2070-5C102B0756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FA7C7AC7-5ECC-8F1F-1C68-6D05BB7A51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CB66CE7E-8430-579C-751B-48D1B32828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390525</xdr:colOff>
          <xdr:row>53</xdr:row>
          <xdr:rowOff>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810B511E-D8E2-7B4F-D61A-569991AB53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E7C2D63-0E6F-D2BB-B281-F074ACA5AA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10</xdr:row>
          <xdr:rowOff>171450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94BD70C-6A8D-568E-91E7-F465F5D0C7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636316D8-2006-62E2-11A4-895F8E4AE3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A440435C-F21A-CBFF-3073-D1F725FB13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EA11D1FF-19E4-7608-36F4-10C1029FD8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14E8A55E-2113-0518-A01A-B568E8A6EF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E3204505-5169-4F25-CAF6-BAF664FF3A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A00D9B63-D541-133C-D339-E8185D091F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74335ED5-2EFA-7E02-C5CC-F09DE0CB48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B752AD7E-614C-60C7-CE33-520B61B9FE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CDC3E0AE-C1AD-07FC-DD35-3C589FDE31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F1EB0247-E275-5CB0-62FB-4E39EA5CE7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20AA0277-38DB-313F-4110-EDD77E3179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25545740-F510-056F-5053-C326D8AD22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56D8F737-8BE5-561C-656A-DBDF042D92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EF569E00-2E9D-8024-FEF7-649DCE6A64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BFD65607-9600-C616-586F-632356D94A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72FA51-772E-C9C8-788E-4D8630DA34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DA13E866-D4D8-9531-BC88-B5DDE04E84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9525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CEA0EC3D-B55A-B503-6CA7-707FF4E1CF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A77F070F-8AAD-3A6B-9CF7-54A49957DB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9525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A2756A38-FAE3-57DC-A5DA-340C521790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152400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83DFD9D6-720E-0713-171B-F1B45D4656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2631170F-1FD8-F7E9-7DC8-AFCF5EA680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6B97D918-931D-1CA1-1646-D2EE6F395F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4</xdr:row>
          <xdr:rowOff>171450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3D6EDA7E-8E45-603B-D44D-C9A488B0B9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FD5BF8B1-D43B-188E-D93C-6BD0F2ACA5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1AFD469C-CC8A-57B2-D4B8-8403B14989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7</xdr:row>
          <xdr:rowOff>180975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FC938585-899A-4DF0-95AA-2E70EE70F3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8651FA2B-4406-94C6-80C2-9FB2358DC5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4CFA2680-93AD-2142-F42C-C5C95112DB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2F25AEBF-E39B-4B3D-3739-C15399AFE9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CB17BB8D-9C0A-CCAE-3157-414409D40A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BEB908B1-770D-1E65-16AE-6F1C571C92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9525</xdr:rowOff>
        </xdr:from>
        <xdr:to>
          <xdr:col>1</xdr:col>
          <xdr:colOff>590550</xdr:colOff>
          <xdr:row>48</xdr:row>
          <xdr:rowOff>19050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155D555A-53AF-EE2A-0C67-B8B8CDC3F0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48</xdr:row>
          <xdr:rowOff>0</xdr:rowOff>
        </xdr:from>
        <xdr:to>
          <xdr:col>1</xdr:col>
          <xdr:colOff>590550</xdr:colOff>
          <xdr:row>49</xdr:row>
          <xdr:rowOff>9525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F8621238-100E-4E00-49D3-22867840F8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48</xdr:row>
          <xdr:rowOff>0</xdr:rowOff>
        </xdr:from>
        <xdr:to>
          <xdr:col>2</xdr:col>
          <xdr:colOff>590550</xdr:colOff>
          <xdr:row>49</xdr:row>
          <xdr:rowOff>0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D2E1F6F8-7AB1-12A6-F962-3B0D2DE6A8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590550</xdr:colOff>
          <xdr:row>48</xdr:row>
          <xdr:rowOff>9525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  <a:ext uri="{FF2B5EF4-FFF2-40B4-BE49-F238E27FC236}">
                  <a16:creationId xmlns:a16="http://schemas.microsoft.com/office/drawing/2014/main" id="{AA38970C-965A-58CB-E850-34E2878465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0</xdr:rowOff>
        </xdr:from>
        <xdr:to>
          <xdr:col>5</xdr:col>
          <xdr:colOff>628650</xdr:colOff>
          <xdr:row>49</xdr:row>
          <xdr:rowOff>9525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999042C3-35D1-346B-83B7-D144231E52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0</xdr:rowOff>
        </xdr:from>
        <xdr:to>
          <xdr:col>5</xdr:col>
          <xdr:colOff>619125</xdr:colOff>
          <xdr:row>48</xdr:row>
          <xdr:rowOff>0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720902E6-04CD-B424-630D-7A23734E98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EC997F7E-AAD0-5D81-5B06-BE9FAEC414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  <a:ext uri="{FF2B5EF4-FFF2-40B4-BE49-F238E27FC236}">
                  <a16:creationId xmlns:a16="http://schemas.microsoft.com/office/drawing/2014/main" id="{59E05D26-793D-7D3F-233A-B8C16FB45C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9</xdr:col>
          <xdr:colOff>590550</xdr:colOff>
          <xdr:row>49</xdr:row>
          <xdr:rowOff>9525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9E504EB8-8D35-6399-1C32-08BD057D54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48</xdr:row>
          <xdr:rowOff>0</xdr:rowOff>
        </xdr:from>
        <xdr:to>
          <xdr:col>10</xdr:col>
          <xdr:colOff>609600</xdr:colOff>
          <xdr:row>49</xdr:row>
          <xdr:rowOff>9525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A7496987-B2F9-543A-63CB-3F728D3254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9</xdr:col>
          <xdr:colOff>581025</xdr:colOff>
          <xdr:row>48</xdr:row>
          <xdr:rowOff>0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8743F0A4-08B0-AA8E-0B2E-D04419A06A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47</xdr:row>
          <xdr:rowOff>0</xdr:rowOff>
        </xdr:from>
        <xdr:to>
          <xdr:col>10</xdr:col>
          <xdr:colOff>609600</xdr:colOff>
          <xdr:row>48</xdr:row>
          <xdr:rowOff>0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  <a:ext uri="{FF2B5EF4-FFF2-40B4-BE49-F238E27FC236}">
                  <a16:creationId xmlns:a16="http://schemas.microsoft.com/office/drawing/2014/main" id="{487881FA-D3C0-87B4-B222-3EB2CFE42E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  <a:ext uri="{FF2B5EF4-FFF2-40B4-BE49-F238E27FC236}">
                  <a16:creationId xmlns:a16="http://schemas.microsoft.com/office/drawing/2014/main" id="{3BFBADEF-3D0A-2917-40F3-16C7949D53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  <a:ext uri="{FF2B5EF4-FFF2-40B4-BE49-F238E27FC236}">
                  <a16:creationId xmlns:a16="http://schemas.microsoft.com/office/drawing/2014/main" id="{729EAEDB-9841-4BC0-4D80-00EA698FBF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48</xdr:row>
          <xdr:rowOff>0</xdr:rowOff>
        </xdr:from>
        <xdr:to>
          <xdr:col>4</xdr:col>
          <xdr:colOff>190500</xdr:colOff>
          <xdr:row>49</xdr:row>
          <xdr:rowOff>9525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F224F950-D3A0-91DB-4C09-BF849ADA1E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78D1CC53-78AC-FFDD-33EE-4073674A5B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56C40381-F5E9-8C74-8B7D-D45AD748BE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205E35A6-FBDD-C2FA-E618-FFAAF00C6C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5D8E367F-E01C-3A6E-C6B6-55846A0A81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:a16="http://schemas.microsoft.com/office/drawing/2014/main" id="{2A2DE456-A352-C467-787F-5D12D35F09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3A278C58-4DB2-CBB0-D969-9D92ED78EB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0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E9BD340-ED3C-75D2-5A1F-AFF6A9467B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33</xdr:row>
          <xdr:rowOff>180975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25D0C12-8858-33F3-39EE-1A371A0CDC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FC820E2F-3818-33B9-1C3A-7BF93B007A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3AD5D698-9BF6-B40B-21BF-4FE4EA8EC6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4B45C815-1B03-817A-4A8B-2D03019C4A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14B86A40-FB52-FBE6-8C4D-A5CFDE1987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E70C162F-D988-8296-E973-0CB7894573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6052C694-83B5-8C45-C6C7-00A6D61F1F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634D9D7F-FE30-3F9B-39B6-6D967278FF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FC7EFA23-EE2C-B031-31E1-FD979C78C9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C141C1F-F304-D234-397B-5011A57AA5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3FD67F78-4C45-2E2A-A87D-2F1906268B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81000AA2-B8DA-B3E0-3951-E96DBAB885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538F9716-8A4A-7B79-70D1-B3B432FEE6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79E054B-EF2D-235B-E15B-0694373D06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97222E55-66DB-F740-682A-D1D49DE4AB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A69408AC-58CF-D779-6E64-1E5BE53011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275ADEF2-CF4F-928D-186C-B6ADEC5327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C42F3077-4DBD-144B-BAF4-E506ED61FC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FE11C77E-E1DD-E183-AD03-1CA07FB40C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BC8C1375-8136-BDD3-3786-8AF64A9557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A7DDE1A8-3AFE-9644-8437-569A3BA531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F8C2E061-2F39-4FD2-E796-5ED156DA07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69E0BAD9-C3E9-3098-710F-DB3720249F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F131C6D4-8D21-030B-4AD8-14A60A2287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CC12FE0A-65E4-9F83-3FA5-E1A865FC2E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5286D7ED-68E1-B158-61A7-63A8C1D832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15843B14-1B77-D3C2-5F33-80249A5339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96682E3F-BC2E-7F75-48DA-8C7C4565A5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C213B0DD-2661-9F2E-B7D4-F6E5D8900D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EC342C2B-D7A5-48A5-2656-BEC52845DE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16C799F4-525A-0D4C-5ED3-5C8D68B201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4F34737C-314A-3DF6-E1E4-9AC70E97C1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A79FFC4B-51F3-F21A-F805-D400537FD0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25BD5E51-34FD-0BDC-690B-41EB564A3B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EAD7234B-F448-37CE-6631-99C336A4CC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EAFD573A-970C-1A8C-3424-CBD972378F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80294E30-7AE6-5718-C82E-405F751BB7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917CAB70-9AE6-8C31-84BD-3208D1D8FD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84666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84666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84666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84666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84666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3C956549-A489-9CAD-F264-812F54351D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C47223A7-8D4F-141B-72CC-507691F9FB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219075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55DE3E9F-550C-3FE6-2569-8C733EC42E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6FFACCAB-4167-6379-64F5-1CA5FF07C3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4CAE6156-0B8C-B6BF-CE5F-4D3BBE8349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F18C69C9-6D55-F356-D7C2-7DD73159E1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504825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E86C7C57-8D04-8151-7450-470DFD8474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3310F315-0111-2E08-C4E0-A2322C9C6B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B572D61D-7489-3946-2B65-463422E39D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BBB3813E-EE24-DFC5-4462-F6A35B5271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8DFF5161-9A00-1F52-2AA1-4EA222A3A6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8696D80C-7CAB-053A-0A7F-FD2E2239BC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A394B8EE-E5E0-B404-A985-5E530139C5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F0A2219F-8930-A4A1-1D0A-138E1C6B5E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A18F84FD-1094-B6E6-4354-21C9A9F595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68256BEF-1195-C383-DCB3-CD69636D23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3B227D0B-EAA1-E7A2-B13A-00032B3DDC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37CED7D2-650C-553D-5984-EAF9196886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5F327317-BAC3-02B2-A0AE-AECE947126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1171BE4B-7C63-F2FD-5220-4FA8D78B12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E6D30813-2154-6808-F819-26E6CFA3C3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F71E63C3-0EEC-C7A2-9A37-8ABAEA7B47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228600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7320B6AE-4F73-1216-9B64-C4B5F29800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91272285-A52F-C27B-F5CF-CE39A5F3F0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AF4E52BF-C67F-6D3B-785C-960FE2EE03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A0CAEE1-1AFE-2BB2-6707-0F669A7EC4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34B11CC1-D9DC-9D3A-F083-630D0D37DE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498308A4-5B65-718D-FF0C-CDEE7460AD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4189B462-7380-9A52-C7C3-63138E0C79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BE510C1A-B477-BE9D-91EF-70B824769D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5D834DDD-266B-64EA-9674-84AA259680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266700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3E291B3A-8FB8-80BB-C5AC-C3571FABB2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542925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73C13E6B-50E0-6C64-9DE6-5B5235C8F3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EA2319C6-3DA9-54D3-3683-53F03C96A2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371475</xdr:colOff>
          <xdr:row>13</xdr:row>
          <xdr:rowOff>200025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2AC4E489-DD09-9298-BB98-D424A014E6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371475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363538D2-54C2-9BCD-25D0-FC792B0621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ABE7C2FC-33DC-C5EB-2865-6D1AE7F603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161925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226084F7-4757-3FBE-22FD-EB7023B080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123825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58541250-AE36-0E22-CAC6-8C37E81622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0" workbookViewId="0">
      <selection activeCell="B21" sqref="B21"/>
    </sheetView>
  </sheetViews>
  <sheetFormatPr defaultColWidth="11" defaultRowHeight="14.25"/>
  <cols>
    <col min="1" max="1" width="5.5" customWidth="1"/>
    <col min="2" max="2" width="96.375" style="146" customWidth="1"/>
    <col min="3" max="3" width="10.125" customWidth="1"/>
  </cols>
  <sheetData>
    <row r="1" spans="1:2" ht="21" customHeight="1">
      <c r="A1" s="147"/>
      <c r="B1" s="148" t="s">
        <v>0</v>
      </c>
    </row>
    <row r="2" spans="1:2">
      <c r="A2" s="5">
        <v>1</v>
      </c>
      <c r="B2" s="149" t="s">
        <v>1</v>
      </c>
    </row>
    <row r="3" spans="1:2">
      <c r="A3" s="5">
        <v>2</v>
      </c>
      <c r="B3" s="149" t="s">
        <v>2</v>
      </c>
    </row>
    <row r="4" spans="1:2">
      <c r="A4" s="5">
        <v>3</v>
      </c>
      <c r="B4" s="149" t="s">
        <v>3</v>
      </c>
    </row>
    <row r="5" spans="1:2">
      <c r="A5" s="5">
        <v>4</v>
      </c>
      <c r="B5" s="149" t="s">
        <v>4</v>
      </c>
    </row>
    <row r="6" spans="1:2">
      <c r="A6" s="5">
        <v>5</v>
      </c>
      <c r="B6" s="149" t="s">
        <v>5</v>
      </c>
    </row>
    <row r="7" spans="1:2">
      <c r="A7" s="5">
        <v>6</v>
      </c>
      <c r="B7" s="149" t="s">
        <v>6</v>
      </c>
    </row>
    <row r="8" spans="1:2" s="145" customFormat="1" ht="15" customHeight="1">
      <c r="A8" s="150">
        <v>7</v>
      </c>
      <c r="B8" s="151" t="s">
        <v>7</v>
      </c>
    </row>
    <row r="9" spans="1:2" ht="18.95" customHeight="1">
      <c r="A9" s="147"/>
      <c r="B9" s="152" t="s">
        <v>8</v>
      </c>
    </row>
    <row r="10" spans="1:2" ht="15.95" customHeight="1">
      <c r="A10" s="5">
        <v>1</v>
      </c>
      <c r="B10" s="153" t="s">
        <v>9</v>
      </c>
    </row>
    <row r="11" spans="1:2">
      <c r="A11" s="5">
        <v>2</v>
      </c>
      <c r="B11" s="149" t="s">
        <v>10</v>
      </c>
    </row>
    <row r="12" spans="1:2">
      <c r="A12" s="5">
        <v>3</v>
      </c>
      <c r="B12" s="151" t="s">
        <v>11</v>
      </c>
    </row>
    <row r="13" spans="1:2">
      <c r="A13" s="5">
        <v>4</v>
      </c>
      <c r="B13" s="149" t="s">
        <v>12</v>
      </c>
    </row>
    <row r="14" spans="1:2">
      <c r="A14" s="5">
        <v>5</v>
      </c>
      <c r="B14" s="149" t="s">
        <v>13</v>
      </c>
    </row>
    <row r="15" spans="1:2">
      <c r="A15" s="5">
        <v>6</v>
      </c>
      <c r="B15" s="149" t="s">
        <v>14</v>
      </c>
    </row>
    <row r="16" spans="1:2">
      <c r="A16" s="5">
        <v>7</v>
      </c>
      <c r="B16" s="149" t="s">
        <v>15</v>
      </c>
    </row>
    <row r="17" spans="1:2">
      <c r="A17" s="5">
        <v>8</v>
      </c>
      <c r="B17" s="149" t="s">
        <v>16</v>
      </c>
    </row>
    <row r="18" spans="1:2">
      <c r="A18" s="5">
        <v>9</v>
      </c>
      <c r="B18" s="149" t="s">
        <v>17</v>
      </c>
    </row>
    <row r="19" spans="1:2">
      <c r="A19" s="5"/>
      <c r="B19" s="149"/>
    </row>
    <row r="20" spans="1:2" ht="20.25">
      <c r="A20" s="147"/>
      <c r="B20" s="148" t="s">
        <v>18</v>
      </c>
    </row>
    <row r="21" spans="1:2">
      <c r="A21" s="5">
        <v>1</v>
      </c>
      <c r="B21" s="154" t="s">
        <v>19</v>
      </c>
    </row>
    <row r="22" spans="1:2">
      <c r="A22" s="5">
        <v>2</v>
      </c>
      <c r="B22" s="149" t="s">
        <v>20</v>
      </c>
    </row>
    <row r="23" spans="1:2">
      <c r="A23" s="5">
        <v>3</v>
      </c>
      <c r="B23" s="149" t="s">
        <v>21</v>
      </c>
    </row>
    <row r="24" spans="1:2">
      <c r="A24" s="5">
        <v>4</v>
      </c>
      <c r="B24" s="149" t="s">
        <v>22</v>
      </c>
    </row>
    <row r="25" spans="1:2">
      <c r="A25" s="5">
        <v>5</v>
      </c>
      <c r="B25" s="149" t="s">
        <v>23</v>
      </c>
    </row>
    <row r="26" spans="1:2">
      <c r="A26" s="5">
        <v>6</v>
      </c>
      <c r="B26" s="149" t="s">
        <v>24</v>
      </c>
    </row>
    <row r="27" spans="1:2">
      <c r="A27" s="5">
        <v>7</v>
      </c>
      <c r="B27" s="149" t="s">
        <v>25</v>
      </c>
    </row>
    <row r="28" spans="1:2">
      <c r="A28" s="5"/>
      <c r="B28" s="149"/>
    </row>
    <row r="29" spans="1:2" ht="20.25">
      <c r="A29" s="147"/>
      <c r="B29" s="148" t="s">
        <v>26</v>
      </c>
    </row>
    <row r="30" spans="1:2">
      <c r="A30" s="5">
        <v>1</v>
      </c>
      <c r="B30" s="154" t="s">
        <v>27</v>
      </c>
    </row>
    <row r="31" spans="1:2">
      <c r="A31" s="5">
        <v>2</v>
      </c>
      <c r="B31" s="149" t="s">
        <v>28</v>
      </c>
    </row>
    <row r="32" spans="1:2">
      <c r="A32" s="5">
        <v>3</v>
      </c>
      <c r="B32" s="149" t="s">
        <v>29</v>
      </c>
    </row>
    <row r="33" spans="1:2" ht="28.5">
      <c r="A33" s="5">
        <v>4</v>
      </c>
      <c r="B33" s="149" t="s">
        <v>30</v>
      </c>
    </row>
    <row r="34" spans="1:2">
      <c r="A34" s="5">
        <v>5</v>
      </c>
      <c r="B34" s="149" t="s">
        <v>31</v>
      </c>
    </row>
    <row r="35" spans="1:2">
      <c r="A35" s="5">
        <v>6</v>
      </c>
      <c r="B35" s="149" t="s">
        <v>32</v>
      </c>
    </row>
    <row r="36" spans="1:2">
      <c r="A36" s="5">
        <v>7</v>
      </c>
      <c r="B36" s="149" t="s">
        <v>33</v>
      </c>
    </row>
    <row r="37" spans="1:2">
      <c r="A37" s="5"/>
      <c r="B37" s="149"/>
    </row>
    <row r="39" spans="1:2">
      <c r="A39" s="155" t="s">
        <v>34</v>
      </c>
      <c r="B39" s="156"/>
    </row>
  </sheetData>
  <phoneticPr fontId="31" type="noConversion"/>
  <pageMargins left="0.75" right="0.75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.25"/>
  <sheetData/>
  <phoneticPr fontId="3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3"/>
  <sheetViews>
    <sheetView zoomScaleNormal="100" workbookViewId="0">
      <selection activeCell="F17" sqref="F1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25" t="s">
        <v>194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</row>
    <row r="2" spans="1:15" s="1" customFormat="1" ht="16.5">
      <c r="A2" s="434" t="s">
        <v>195</v>
      </c>
      <c r="B2" s="435" t="s">
        <v>196</v>
      </c>
      <c r="C2" s="435" t="s">
        <v>197</v>
      </c>
      <c r="D2" s="435" t="s">
        <v>198</v>
      </c>
      <c r="E2" s="435" t="s">
        <v>199</v>
      </c>
      <c r="F2" s="435" t="s">
        <v>200</v>
      </c>
      <c r="G2" s="435" t="s">
        <v>201</v>
      </c>
      <c r="H2" s="435" t="s">
        <v>202</v>
      </c>
      <c r="I2" s="3" t="s">
        <v>203</v>
      </c>
      <c r="J2" s="3" t="s">
        <v>204</v>
      </c>
      <c r="K2" s="3" t="s">
        <v>205</v>
      </c>
      <c r="L2" s="3" t="s">
        <v>206</v>
      </c>
      <c r="M2" s="3" t="s">
        <v>207</v>
      </c>
      <c r="N2" s="435" t="s">
        <v>208</v>
      </c>
      <c r="O2" s="435" t="s">
        <v>209</v>
      </c>
    </row>
    <row r="3" spans="1:15" s="1" customFormat="1" ht="16.5">
      <c r="A3" s="434"/>
      <c r="B3" s="436"/>
      <c r="C3" s="436"/>
      <c r="D3" s="436"/>
      <c r="E3" s="436"/>
      <c r="F3" s="436"/>
      <c r="G3" s="436"/>
      <c r="H3" s="436"/>
      <c r="I3" s="3" t="s">
        <v>210</v>
      </c>
      <c r="J3" s="3" t="s">
        <v>210</v>
      </c>
      <c r="K3" s="3" t="s">
        <v>210</v>
      </c>
      <c r="L3" s="3" t="s">
        <v>210</v>
      </c>
      <c r="M3" s="3" t="s">
        <v>210</v>
      </c>
      <c r="N3" s="436"/>
      <c r="O3" s="436"/>
    </row>
    <row r="4" spans="1:15">
      <c r="A4" s="5">
        <v>1</v>
      </c>
      <c r="B4" s="180" t="s">
        <v>336</v>
      </c>
      <c r="C4" s="181" t="s">
        <v>337</v>
      </c>
      <c r="D4" s="181" t="s">
        <v>307</v>
      </c>
      <c r="E4" s="181" t="s">
        <v>338</v>
      </c>
      <c r="F4" s="181" t="s">
        <v>284</v>
      </c>
      <c r="G4" s="181" t="s">
        <v>285</v>
      </c>
      <c r="H4" s="181" t="s">
        <v>286</v>
      </c>
      <c r="I4" s="182">
        <v>1</v>
      </c>
      <c r="J4" s="182"/>
      <c r="K4" s="182">
        <v>1</v>
      </c>
      <c r="L4" s="182"/>
      <c r="M4" s="182">
        <v>1</v>
      </c>
      <c r="N4" s="182">
        <v>3</v>
      </c>
      <c r="O4" s="181" t="s">
        <v>287</v>
      </c>
    </row>
    <row r="5" spans="1:15">
      <c r="A5" s="5">
        <v>2</v>
      </c>
      <c r="B5" s="180" t="s">
        <v>339</v>
      </c>
      <c r="C5" s="181" t="s">
        <v>337</v>
      </c>
      <c r="D5" s="181" t="s">
        <v>340</v>
      </c>
      <c r="E5" s="181" t="s">
        <v>338</v>
      </c>
      <c r="F5" s="181" t="s">
        <v>284</v>
      </c>
      <c r="G5" s="181" t="s">
        <v>285</v>
      </c>
      <c r="H5" s="181" t="s">
        <v>286</v>
      </c>
      <c r="I5" s="182">
        <v>1</v>
      </c>
      <c r="J5" s="182">
        <v>1</v>
      </c>
      <c r="K5" s="182"/>
      <c r="L5" s="182"/>
      <c r="M5" s="182"/>
      <c r="N5" s="182">
        <v>2</v>
      </c>
      <c r="O5" s="181" t="s">
        <v>287</v>
      </c>
    </row>
    <row r="6" spans="1:15" ht="28.5">
      <c r="A6" s="5">
        <v>3</v>
      </c>
      <c r="B6" s="180" t="s">
        <v>341</v>
      </c>
      <c r="C6" s="196" t="s">
        <v>342</v>
      </c>
      <c r="D6" s="181" t="s">
        <v>344</v>
      </c>
      <c r="E6" s="181" t="s">
        <v>338</v>
      </c>
      <c r="F6" s="181" t="s">
        <v>284</v>
      </c>
      <c r="G6" s="181" t="s">
        <v>285</v>
      </c>
      <c r="H6" s="181" t="s">
        <v>286</v>
      </c>
      <c r="I6" s="182">
        <v>1</v>
      </c>
      <c r="J6" s="183"/>
      <c r="K6" s="182"/>
      <c r="L6" s="182">
        <v>1</v>
      </c>
      <c r="M6" s="182"/>
      <c r="N6" s="182">
        <v>2</v>
      </c>
      <c r="O6" s="181" t="s">
        <v>287</v>
      </c>
    </row>
    <row r="7" spans="1:15" ht="28.5">
      <c r="A7" s="5">
        <v>4</v>
      </c>
      <c r="B7" s="180" t="s">
        <v>345</v>
      </c>
      <c r="C7" s="196" t="s">
        <v>342</v>
      </c>
      <c r="D7" s="181" t="s">
        <v>346</v>
      </c>
      <c r="E7" s="181" t="s">
        <v>338</v>
      </c>
      <c r="F7" s="181" t="s">
        <v>284</v>
      </c>
      <c r="G7" s="181" t="s">
        <v>285</v>
      </c>
      <c r="H7" s="181" t="s">
        <v>286</v>
      </c>
      <c r="I7" s="182">
        <v>1</v>
      </c>
      <c r="J7" s="183"/>
      <c r="K7" s="182">
        <v>1</v>
      </c>
      <c r="L7" s="182"/>
      <c r="M7" s="182"/>
      <c r="N7" s="182">
        <v>2</v>
      </c>
      <c r="O7" s="181" t="s">
        <v>287</v>
      </c>
    </row>
    <row r="8" spans="1:15">
      <c r="A8" s="5"/>
      <c r="B8" s="5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</row>
    <row r="9" spans="1:15">
      <c r="A9" s="5"/>
      <c r="B9" s="5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</row>
    <row r="10" spans="1:15">
      <c r="A10" s="5"/>
      <c r="B10" s="5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426" t="s">
        <v>309</v>
      </c>
      <c r="B12" s="427"/>
      <c r="C12" s="427"/>
      <c r="D12" s="428"/>
      <c r="E12" s="429"/>
      <c r="F12" s="430"/>
      <c r="G12" s="430"/>
      <c r="H12" s="430"/>
      <c r="I12" s="431"/>
      <c r="J12" s="426" t="s">
        <v>347</v>
      </c>
      <c r="K12" s="427"/>
      <c r="L12" s="427"/>
      <c r="M12" s="428"/>
      <c r="N12" s="7"/>
      <c r="O12" s="9"/>
    </row>
    <row r="13" spans="1:15" ht="16.5">
      <c r="A13" s="432" t="s">
        <v>213</v>
      </c>
      <c r="B13" s="433"/>
      <c r="C13" s="433"/>
      <c r="D13" s="433"/>
      <c r="E13" s="433"/>
      <c r="F13" s="433"/>
      <c r="G13" s="433"/>
      <c r="H13" s="433"/>
      <c r="I13" s="433"/>
      <c r="J13" s="433"/>
      <c r="K13" s="433"/>
      <c r="L13" s="433"/>
      <c r="M13" s="433"/>
      <c r="N13" s="433"/>
      <c r="O13" s="43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3"/>
  <sheetViews>
    <sheetView zoomScaleNormal="100" workbookViewId="0">
      <selection activeCell="F17" sqref="F1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25" t="s">
        <v>214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</row>
    <row r="2" spans="1:13" s="1" customFormat="1" ht="16.5">
      <c r="A2" s="434" t="s">
        <v>195</v>
      </c>
      <c r="B2" s="435" t="s">
        <v>200</v>
      </c>
      <c r="C2" s="435" t="s">
        <v>196</v>
      </c>
      <c r="D2" s="435" t="s">
        <v>197</v>
      </c>
      <c r="E2" s="435" t="s">
        <v>198</v>
      </c>
      <c r="F2" s="435" t="s">
        <v>199</v>
      </c>
      <c r="G2" s="434" t="s">
        <v>215</v>
      </c>
      <c r="H2" s="434"/>
      <c r="I2" s="434" t="s">
        <v>216</v>
      </c>
      <c r="J2" s="434"/>
      <c r="K2" s="438" t="s">
        <v>217</v>
      </c>
      <c r="L2" s="440" t="s">
        <v>218</v>
      </c>
      <c r="M2" s="442" t="s">
        <v>219</v>
      </c>
    </row>
    <row r="3" spans="1:13" s="1" customFormat="1" ht="16.5">
      <c r="A3" s="434"/>
      <c r="B3" s="436"/>
      <c r="C3" s="436"/>
      <c r="D3" s="436"/>
      <c r="E3" s="436"/>
      <c r="F3" s="436"/>
      <c r="G3" s="3" t="s">
        <v>220</v>
      </c>
      <c r="H3" s="3" t="s">
        <v>221</v>
      </c>
      <c r="I3" s="3" t="s">
        <v>220</v>
      </c>
      <c r="J3" s="3" t="s">
        <v>221</v>
      </c>
      <c r="K3" s="439"/>
      <c r="L3" s="441"/>
      <c r="M3" s="443"/>
    </row>
    <row r="4" spans="1:13">
      <c r="A4" s="5">
        <v>1</v>
      </c>
      <c r="B4" s="180" t="s">
        <v>348</v>
      </c>
      <c r="C4" s="181" t="s">
        <v>339</v>
      </c>
      <c r="D4" s="181" t="s">
        <v>349</v>
      </c>
      <c r="E4" s="181" t="s">
        <v>340</v>
      </c>
      <c r="F4" s="181" t="s">
        <v>338</v>
      </c>
      <c r="G4" s="6">
        <v>0.5</v>
      </c>
      <c r="H4" s="6">
        <v>0.5</v>
      </c>
      <c r="I4" s="6">
        <v>0.3</v>
      </c>
      <c r="J4" s="6">
        <v>0.5</v>
      </c>
      <c r="K4" s="184" t="s">
        <v>352</v>
      </c>
      <c r="L4" s="180" t="s">
        <v>286</v>
      </c>
      <c r="M4" s="180" t="s">
        <v>287</v>
      </c>
    </row>
    <row r="5" spans="1:13" ht="28.5">
      <c r="A5" s="5">
        <v>2</v>
      </c>
      <c r="B5" s="181" t="s">
        <v>348</v>
      </c>
      <c r="C5" s="181" t="s">
        <v>350</v>
      </c>
      <c r="D5" s="181" t="s">
        <v>351</v>
      </c>
      <c r="E5" s="181" t="s">
        <v>340</v>
      </c>
      <c r="F5" s="181" t="s">
        <v>338</v>
      </c>
      <c r="G5" s="6">
        <v>0.3</v>
      </c>
      <c r="H5" s="6">
        <v>0.5</v>
      </c>
      <c r="I5" s="6">
        <v>0.3</v>
      </c>
      <c r="J5" s="6">
        <v>0.5</v>
      </c>
      <c r="K5" s="184" t="s">
        <v>352</v>
      </c>
      <c r="L5" s="180" t="s">
        <v>286</v>
      </c>
      <c r="M5" s="180" t="s">
        <v>287</v>
      </c>
    </row>
    <row r="6" spans="1:13">
      <c r="A6" s="5">
        <v>3</v>
      </c>
      <c r="B6" s="180" t="s">
        <v>348</v>
      </c>
      <c r="C6" s="181" t="s">
        <v>353</v>
      </c>
      <c r="D6" s="181" t="s">
        <v>349</v>
      </c>
      <c r="E6" s="181" t="s">
        <v>343</v>
      </c>
      <c r="F6" s="181" t="s">
        <v>338</v>
      </c>
      <c r="G6" s="6">
        <v>0.3</v>
      </c>
      <c r="H6" s="6">
        <v>0.5</v>
      </c>
      <c r="I6" s="6">
        <v>0.5</v>
      </c>
      <c r="J6" s="6">
        <v>0.6</v>
      </c>
      <c r="K6" s="184" t="s">
        <v>354</v>
      </c>
      <c r="L6" s="180" t="s">
        <v>286</v>
      </c>
      <c r="M6" s="180" t="s">
        <v>287</v>
      </c>
    </row>
    <row r="7" spans="1:13" ht="28.5">
      <c r="A7" s="5">
        <v>4</v>
      </c>
      <c r="B7" s="181" t="s">
        <v>348</v>
      </c>
      <c r="C7" s="181" t="s">
        <v>355</v>
      </c>
      <c r="D7" s="181" t="s">
        <v>356</v>
      </c>
      <c r="E7" s="181" t="s">
        <v>343</v>
      </c>
      <c r="F7" s="181" t="s">
        <v>338</v>
      </c>
      <c r="G7" s="6">
        <v>0.3</v>
      </c>
      <c r="H7" s="6">
        <v>0.3</v>
      </c>
      <c r="I7" s="6">
        <v>0.3</v>
      </c>
      <c r="J7" s="6">
        <v>0.4</v>
      </c>
      <c r="K7" s="184" t="s">
        <v>357</v>
      </c>
      <c r="L7" s="180" t="s">
        <v>286</v>
      </c>
      <c r="M7" s="180" t="s">
        <v>287</v>
      </c>
    </row>
    <row r="8" spans="1:13">
      <c r="A8" s="5">
        <v>5</v>
      </c>
      <c r="B8" s="185" t="s">
        <v>361</v>
      </c>
      <c r="C8" s="180" t="s">
        <v>362</v>
      </c>
      <c r="D8" s="180" t="s">
        <v>363</v>
      </c>
      <c r="E8" s="180" t="s">
        <v>346</v>
      </c>
      <c r="F8" s="180" t="s">
        <v>338</v>
      </c>
      <c r="G8" s="6">
        <v>0.8</v>
      </c>
      <c r="H8" s="6">
        <v>1</v>
      </c>
      <c r="I8" s="6">
        <v>0.9</v>
      </c>
      <c r="J8" s="6">
        <v>1</v>
      </c>
      <c r="K8" s="180" t="s">
        <v>364</v>
      </c>
      <c r="L8" s="180" t="s">
        <v>286</v>
      </c>
      <c r="M8" s="180" t="s">
        <v>287</v>
      </c>
    </row>
    <row r="9" spans="1:13">
      <c r="A9" s="5">
        <v>6</v>
      </c>
      <c r="B9" s="185" t="s">
        <v>361</v>
      </c>
      <c r="C9" s="180" t="s">
        <v>362</v>
      </c>
      <c r="D9" s="180" t="s">
        <v>363</v>
      </c>
      <c r="E9" s="180" t="s">
        <v>343</v>
      </c>
      <c r="F9" s="180" t="s">
        <v>338</v>
      </c>
      <c r="G9" s="6">
        <v>0.7</v>
      </c>
      <c r="H9" s="6">
        <v>0.9</v>
      </c>
      <c r="I9" s="6">
        <v>0.9</v>
      </c>
      <c r="J9" s="6">
        <v>1</v>
      </c>
      <c r="K9" s="180" t="s">
        <v>365</v>
      </c>
      <c r="L9" s="180" t="s">
        <v>286</v>
      </c>
      <c r="M9" s="180" t="s">
        <v>287</v>
      </c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426" t="s">
        <v>308</v>
      </c>
      <c r="B12" s="427"/>
      <c r="C12" s="427"/>
      <c r="D12" s="427"/>
      <c r="E12" s="428"/>
      <c r="F12" s="429"/>
      <c r="G12" s="431"/>
      <c r="H12" s="426" t="s">
        <v>347</v>
      </c>
      <c r="I12" s="427"/>
      <c r="J12" s="427"/>
      <c r="K12" s="428"/>
      <c r="L12" s="444"/>
      <c r="M12" s="445"/>
    </row>
    <row r="13" spans="1:13" ht="16.5">
      <c r="A13" s="437" t="s">
        <v>288</v>
      </c>
      <c r="B13" s="437"/>
      <c r="C13" s="433"/>
      <c r="D13" s="433"/>
      <c r="E13" s="433"/>
      <c r="F13" s="433"/>
      <c r="G13" s="433"/>
      <c r="H13" s="433"/>
      <c r="I13" s="433"/>
      <c r="J13" s="433"/>
      <c r="K13" s="433"/>
      <c r="L13" s="433"/>
      <c r="M13" s="43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8"/>
  <sheetViews>
    <sheetView zoomScale="125" zoomScaleNormal="125" workbookViewId="0">
      <selection activeCell="A18" sqref="A18:W1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25" t="s">
        <v>222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25"/>
      <c r="W1" s="425"/>
    </row>
    <row r="2" spans="1:23" s="1" customFormat="1" ht="15.95" customHeight="1">
      <c r="A2" s="435" t="s">
        <v>223</v>
      </c>
      <c r="B2" s="435" t="s">
        <v>200</v>
      </c>
      <c r="C2" s="435" t="s">
        <v>196</v>
      </c>
      <c r="D2" s="435" t="s">
        <v>197</v>
      </c>
      <c r="E2" s="435" t="s">
        <v>198</v>
      </c>
      <c r="F2" s="435" t="s">
        <v>199</v>
      </c>
      <c r="G2" s="459" t="s">
        <v>224</v>
      </c>
      <c r="H2" s="460"/>
      <c r="I2" s="461"/>
      <c r="J2" s="459" t="s">
        <v>225</v>
      </c>
      <c r="K2" s="460"/>
      <c r="L2" s="461"/>
      <c r="M2" s="459" t="s">
        <v>226</v>
      </c>
      <c r="N2" s="460"/>
      <c r="O2" s="461"/>
      <c r="P2" s="459" t="s">
        <v>227</v>
      </c>
      <c r="Q2" s="460"/>
      <c r="R2" s="461"/>
      <c r="S2" s="460" t="s">
        <v>228</v>
      </c>
      <c r="T2" s="460"/>
      <c r="U2" s="461"/>
      <c r="V2" s="462" t="s">
        <v>229</v>
      </c>
      <c r="W2" s="462" t="s">
        <v>209</v>
      </c>
    </row>
    <row r="3" spans="1:23" s="1" customFormat="1" ht="16.5">
      <c r="A3" s="436"/>
      <c r="B3" s="457"/>
      <c r="C3" s="457"/>
      <c r="D3" s="457"/>
      <c r="E3" s="457"/>
      <c r="F3" s="457"/>
      <c r="G3" s="3" t="s">
        <v>230</v>
      </c>
      <c r="H3" s="3" t="s">
        <v>63</v>
      </c>
      <c r="I3" s="3" t="s">
        <v>200</v>
      </c>
      <c r="J3" s="3" t="s">
        <v>230</v>
      </c>
      <c r="K3" s="3" t="s">
        <v>63</v>
      </c>
      <c r="L3" s="3" t="s">
        <v>200</v>
      </c>
      <c r="M3" s="3" t="s">
        <v>230</v>
      </c>
      <c r="N3" s="3" t="s">
        <v>63</v>
      </c>
      <c r="O3" s="3" t="s">
        <v>200</v>
      </c>
      <c r="P3" s="3" t="s">
        <v>230</v>
      </c>
      <c r="Q3" s="3" t="s">
        <v>63</v>
      </c>
      <c r="R3" s="3" t="s">
        <v>200</v>
      </c>
      <c r="S3" s="3" t="s">
        <v>230</v>
      </c>
      <c r="T3" s="3" t="s">
        <v>63</v>
      </c>
      <c r="U3" s="3" t="s">
        <v>200</v>
      </c>
      <c r="V3" s="463"/>
      <c r="W3" s="463"/>
    </row>
    <row r="4" spans="1:23">
      <c r="A4" s="454" t="s">
        <v>231</v>
      </c>
      <c r="B4" s="449" t="s">
        <v>284</v>
      </c>
      <c r="C4" s="446" t="s">
        <v>339</v>
      </c>
      <c r="D4" s="446" t="s">
        <v>349</v>
      </c>
      <c r="E4" s="446" t="s">
        <v>340</v>
      </c>
      <c r="F4" s="446" t="s">
        <v>338</v>
      </c>
      <c r="G4" s="181"/>
      <c r="H4" s="180"/>
      <c r="I4" s="180"/>
      <c r="J4" s="6"/>
      <c r="K4" s="181"/>
      <c r="L4" s="181"/>
      <c r="M4" s="6"/>
      <c r="N4" s="6"/>
      <c r="O4" s="6"/>
      <c r="P4" s="6"/>
      <c r="Q4" s="6"/>
      <c r="R4" s="6"/>
      <c r="S4" s="6"/>
      <c r="T4" s="6"/>
      <c r="U4" s="6"/>
      <c r="V4" s="180" t="s">
        <v>286</v>
      </c>
      <c r="W4" s="180" t="s">
        <v>287</v>
      </c>
    </row>
    <row r="5" spans="1:23" ht="16.5">
      <c r="A5" s="455"/>
      <c r="B5" s="458"/>
      <c r="C5" s="447"/>
      <c r="D5" s="452"/>
      <c r="E5" s="452"/>
      <c r="F5" s="447"/>
      <c r="G5" s="459" t="s">
        <v>232</v>
      </c>
      <c r="H5" s="460"/>
      <c r="I5" s="461"/>
      <c r="J5" s="459" t="s">
        <v>233</v>
      </c>
      <c r="K5" s="460"/>
      <c r="L5" s="461"/>
      <c r="M5" s="459" t="s">
        <v>234</v>
      </c>
      <c r="N5" s="460"/>
      <c r="O5" s="461"/>
      <c r="P5" s="459" t="s">
        <v>235</v>
      </c>
      <c r="Q5" s="460"/>
      <c r="R5" s="461"/>
      <c r="S5" s="460" t="s">
        <v>236</v>
      </c>
      <c r="T5" s="460"/>
      <c r="U5" s="461"/>
      <c r="V5" s="6"/>
      <c r="W5" s="6"/>
    </row>
    <row r="6" spans="1:23" ht="16.5">
      <c r="A6" s="455"/>
      <c r="B6" s="458"/>
      <c r="C6" s="447"/>
      <c r="D6" s="452"/>
      <c r="E6" s="452"/>
      <c r="F6" s="447"/>
      <c r="G6" s="3" t="s">
        <v>230</v>
      </c>
      <c r="H6" s="3" t="s">
        <v>63</v>
      </c>
      <c r="I6" s="3" t="s">
        <v>200</v>
      </c>
      <c r="J6" s="3" t="s">
        <v>230</v>
      </c>
      <c r="K6" s="3" t="s">
        <v>63</v>
      </c>
      <c r="L6" s="3" t="s">
        <v>200</v>
      </c>
      <c r="M6" s="3" t="s">
        <v>230</v>
      </c>
      <c r="N6" s="3" t="s">
        <v>63</v>
      </c>
      <c r="O6" s="3" t="s">
        <v>200</v>
      </c>
      <c r="P6" s="3" t="s">
        <v>230</v>
      </c>
      <c r="Q6" s="3" t="s">
        <v>63</v>
      </c>
      <c r="R6" s="3" t="s">
        <v>200</v>
      </c>
      <c r="S6" s="3" t="s">
        <v>230</v>
      </c>
      <c r="T6" s="3" t="s">
        <v>63</v>
      </c>
      <c r="U6" s="3" t="s">
        <v>200</v>
      </c>
      <c r="V6" s="6"/>
      <c r="W6" s="6"/>
    </row>
    <row r="7" spans="1:23">
      <c r="A7" s="456"/>
      <c r="B7" s="450"/>
      <c r="C7" s="448"/>
      <c r="D7" s="453"/>
      <c r="E7" s="453"/>
      <c r="F7" s="448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51" t="s">
        <v>237</v>
      </c>
      <c r="B8" s="449" t="s">
        <v>358</v>
      </c>
      <c r="C8" s="449" t="s">
        <v>359</v>
      </c>
      <c r="D8" s="449" t="s">
        <v>349</v>
      </c>
      <c r="E8" s="449" t="s">
        <v>343</v>
      </c>
      <c r="F8" s="449" t="s">
        <v>338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50"/>
      <c r="B9" s="450"/>
      <c r="C9" s="450"/>
      <c r="D9" s="450"/>
      <c r="E9" s="450"/>
      <c r="F9" s="45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51" t="s">
        <v>238</v>
      </c>
      <c r="B10" s="449" t="s">
        <v>361</v>
      </c>
      <c r="C10" s="451"/>
      <c r="D10" s="449" t="s">
        <v>363</v>
      </c>
      <c r="E10" s="449" t="s">
        <v>346</v>
      </c>
      <c r="F10" s="449" t="s">
        <v>338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50"/>
      <c r="B11" s="450"/>
      <c r="C11" s="450"/>
      <c r="D11" s="450"/>
      <c r="E11" s="450"/>
      <c r="F11" s="45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51" t="s">
        <v>239</v>
      </c>
      <c r="B12" s="451"/>
      <c r="C12" s="451"/>
      <c r="D12" s="451"/>
      <c r="E12" s="451"/>
      <c r="F12" s="45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50"/>
      <c r="B13" s="450"/>
      <c r="C13" s="450"/>
      <c r="D13" s="450"/>
      <c r="E13" s="450"/>
      <c r="F13" s="45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51" t="s">
        <v>240</v>
      </c>
      <c r="B14" s="451"/>
      <c r="C14" s="451"/>
      <c r="D14" s="451"/>
      <c r="E14" s="451"/>
      <c r="F14" s="45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50"/>
      <c r="B15" s="450"/>
      <c r="C15" s="450"/>
      <c r="D15" s="450"/>
      <c r="E15" s="450"/>
      <c r="F15" s="45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426" t="s">
        <v>308</v>
      </c>
      <c r="B17" s="427"/>
      <c r="C17" s="427"/>
      <c r="D17" s="427"/>
      <c r="E17" s="428"/>
      <c r="F17" s="429"/>
      <c r="G17" s="431"/>
      <c r="H17" s="14"/>
      <c r="I17" s="14"/>
      <c r="J17" s="426" t="s">
        <v>347</v>
      </c>
      <c r="K17" s="427"/>
      <c r="L17" s="427"/>
      <c r="M17" s="427"/>
      <c r="N17" s="427"/>
      <c r="O17" s="427"/>
      <c r="P17" s="427"/>
      <c r="Q17" s="427"/>
      <c r="R17" s="427"/>
      <c r="S17" s="427"/>
      <c r="T17" s="427"/>
      <c r="U17" s="428"/>
      <c r="V17" s="7"/>
      <c r="W17" s="9"/>
    </row>
    <row r="18" spans="1:23" ht="16.5">
      <c r="A18" s="432" t="s">
        <v>241</v>
      </c>
      <c r="B18" s="432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3"/>
      <c r="N18" s="433"/>
      <c r="O18" s="433"/>
      <c r="P18" s="433"/>
      <c r="Q18" s="433"/>
      <c r="R18" s="433"/>
      <c r="S18" s="433"/>
      <c r="T18" s="433"/>
      <c r="U18" s="433"/>
      <c r="V18" s="433"/>
      <c r="W18" s="433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25" t="s">
        <v>242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</row>
    <row r="2" spans="1:14" s="1" customFormat="1" ht="16.5">
      <c r="A2" s="10" t="s">
        <v>243</v>
      </c>
      <c r="B2" s="11" t="s">
        <v>196</v>
      </c>
      <c r="C2" s="11" t="s">
        <v>197</v>
      </c>
      <c r="D2" s="11" t="s">
        <v>198</v>
      </c>
      <c r="E2" s="11" t="s">
        <v>199</v>
      </c>
      <c r="F2" s="11" t="s">
        <v>200</v>
      </c>
      <c r="G2" s="10" t="s">
        <v>244</v>
      </c>
      <c r="H2" s="10" t="s">
        <v>245</v>
      </c>
      <c r="I2" s="10" t="s">
        <v>246</v>
      </c>
      <c r="J2" s="10" t="s">
        <v>245</v>
      </c>
      <c r="K2" s="10" t="s">
        <v>247</v>
      </c>
      <c r="L2" s="10" t="s">
        <v>245</v>
      </c>
      <c r="M2" s="11" t="s">
        <v>229</v>
      </c>
      <c r="N2" s="11" t="s">
        <v>209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2" t="s">
        <v>243</v>
      </c>
      <c r="B4" s="13" t="s">
        <v>248</v>
      </c>
      <c r="C4" s="13" t="s">
        <v>230</v>
      </c>
      <c r="D4" s="13" t="s">
        <v>198</v>
      </c>
      <c r="E4" s="11" t="s">
        <v>199</v>
      </c>
      <c r="F4" s="11" t="s">
        <v>200</v>
      </c>
      <c r="G4" s="10" t="s">
        <v>244</v>
      </c>
      <c r="H4" s="10" t="s">
        <v>245</v>
      </c>
      <c r="I4" s="10" t="s">
        <v>246</v>
      </c>
      <c r="J4" s="10" t="s">
        <v>245</v>
      </c>
      <c r="K4" s="10" t="s">
        <v>247</v>
      </c>
      <c r="L4" s="10" t="s">
        <v>245</v>
      </c>
      <c r="M4" s="11" t="s">
        <v>229</v>
      </c>
      <c r="N4" s="11" t="s">
        <v>209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26" t="s">
        <v>211</v>
      </c>
      <c r="B11" s="427"/>
      <c r="C11" s="427"/>
      <c r="D11" s="428"/>
      <c r="E11" s="429"/>
      <c r="F11" s="430"/>
      <c r="G11" s="431"/>
      <c r="H11" s="14"/>
      <c r="I11" s="426" t="s">
        <v>212</v>
      </c>
      <c r="J11" s="427"/>
      <c r="K11" s="427"/>
      <c r="L11" s="7"/>
      <c r="M11" s="7"/>
      <c r="N11" s="9"/>
    </row>
    <row r="12" spans="1:14" ht="16.5">
      <c r="A12" s="432" t="s">
        <v>249</v>
      </c>
      <c r="B12" s="433"/>
      <c r="C12" s="433"/>
      <c r="D12" s="433"/>
      <c r="E12" s="433"/>
      <c r="F12" s="433"/>
      <c r="G12" s="433"/>
      <c r="H12" s="433"/>
      <c r="I12" s="433"/>
      <c r="J12" s="433"/>
      <c r="K12" s="433"/>
      <c r="L12" s="433"/>
      <c r="M12" s="433"/>
      <c r="N12" s="433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2"/>
  <sheetViews>
    <sheetView zoomScale="125" zoomScaleNormal="125" workbookViewId="0">
      <selection activeCell="E8" sqref="E8"/>
    </sheetView>
  </sheetViews>
  <sheetFormatPr defaultColWidth="9" defaultRowHeight="14.25"/>
  <cols>
    <col min="1" max="1" width="9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25" t="s">
        <v>250</v>
      </c>
      <c r="B1" s="425"/>
      <c r="C1" s="425"/>
      <c r="D1" s="425"/>
      <c r="E1" s="425"/>
      <c r="F1" s="425"/>
      <c r="G1" s="425"/>
      <c r="H1" s="425"/>
      <c r="I1" s="425"/>
      <c r="J1" s="425"/>
    </row>
    <row r="2" spans="1:12" s="1" customFormat="1" ht="16.5">
      <c r="A2" s="3" t="s">
        <v>223</v>
      </c>
      <c r="B2" s="4" t="s">
        <v>200</v>
      </c>
      <c r="C2" s="4" t="s">
        <v>196</v>
      </c>
      <c r="D2" s="4" t="s">
        <v>197</v>
      </c>
      <c r="E2" s="4" t="s">
        <v>198</v>
      </c>
      <c r="F2" s="4" t="s">
        <v>199</v>
      </c>
      <c r="G2" s="3" t="s">
        <v>251</v>
      </c>
      <c r="H2" s="3" t="s">
        <v>252</v>
      </c>
      <c r="I2" s="3" t="s">
        <v>253</v>
      </c>
      <c r="J2" s="3" t="s">
        <v>254</v>
      </c>
      <c r="K2" s="4" t="s">
        <v>229</v>
      </c>
      <c r="L2" s="4" t="s">
        <v>209</v>
      </c>
    </row>
    <row r="3" spans="1:12">
      <c r="A3" s="5" t="s">
        <v>231</v>
      </c>
      <c r="B3" s="185" t="s">
        <v>284</v>
      </c>
      <c r="C3" s="186" t="s">
        <v>336</v>
      </c>
      <c r="D3" s="181" t="s">
        <v>349</v>
      </c>
      <c r="E3" s="181" t="s">
        <v>275</v>
      </c>
      <c r="F3" s="180" t="s">
        <v>338</v>
      </c>
      <c r="G3" s="180" t="s">
        <v>289</v>
      </c>
      <c r="H3" s="180" t="s">
        <v>290</v>
      </c>
      <c r="I3" s="6"/>
      <c r="J3" s="6"/>
      <c r="K3" s="180" t="s">
        <v>286</v>
      </c>
      <c r="L3" s="180" t="s">
        <v>287</v>
      </c>
    </row>
    <row r="4" spans="1:12">
      <c r="A4" s="5" t="s">
        <v>237</v>
      </c>
      <c r="B4" s="185" t="s">
        <v>284</v>
      </c>
      <c r="C4" s="186" t="s">
        <v>339</v>
      </c>
      <c r="D4" s="181" t="s">
        <v>349</v>
      </c>
      <c r="E4" s="181" t="s">
        <v>340</v>
      </c>
      <c r="F4" s="180" t="s">
        <v>338</v>
      </c>
      <c r="G4" s="180" t="s">
        <v>366</v>
      </c>
      <c r="H4" s="180" t="s">
        <v>290</v>
      </c>
      <c r="I4" s="6"/>
      <c r="J4" s="6"/>
      <c r="K4" s="180" t="s">
        <v>286</v>
      </c>
      <c r="L4" s="180" t="s">
        <v>287</v>
      </c>
    </row>
    <row r="5" spans="1:12">
      <c r="A5" s="5" t="s">
        <v>238</v>
      </c>
      <c r="B5" s="185"/>
      <c r="C5" s="186"/>
      <c r="D5" s="181"/>
      <c r="E5" s="181"/>
      <c r="F5" s="180"/>
      <c r="G5" s="180"/>
      <c r="H5" s="180"/>
      <c r="I5" s="6"/>
      <c r="J5" s="6"/>
      <c r="K5" s="180"/>
      <c r="L5" s="180"/>
    </row>
    <row r="6" spans="1:12">
      <c r="A6" s="5" t="s">
        <v>239</v>
      </c>
      <c r="B6" s="185"/>
      <c r="C6" s="186"/>
      <c r="D6" s="181"/>
      <c r="E6" s="6"/>
      <c r="F6" s="6"/>
      <c r="G6" s="6"/>
      <c r="H6" s="6"/>
      <c r="I6" s="6"/>
      <c r="J6" s="6"/>
      <c r="K6" s="6"/>
      <c r="L6" s="6"/>
    </row>
    <row r="7" spans="1:12">
      <c r="A7" s="5" t="s">
        <v>240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426" t="s">
        <v>310</v>
      </c>
      <c r="B11" s="427"/>
      <c r="C11" s="427"/>
      <c r="D11" s="427"/>
      <c r="E11" s="428"/>
      <c r="F11" s="429"/>
      <c r="G11" s="431"/>
      <c r="H11" s="426" t="s">
        <v>347</v>
      </c>
      <c r="I11" s="427"/>
      <c r="J11" s="427"/>
      <c r="K11" s="7"/>
      <c r="L11" s="9"/>
    </row>
    <row r="12" spans="1:12" ht="16.5">
      <c r="A12" s="432" t="s">
        <v>255</v>
      </c>
      <c r="B12" s="432"/>
      <c r="C12" s="433"/>
      <c r="D12" s="433"/>
      <c r="E12" s="433"/>
      <c r="F12" s="433"/>
      <c r="G12" s="433"/>
      <c r="H12" s="433"/>
      <c r="I12" s="433"/>
      <c r="J12" s="433"/>
      <c r="K12" s="433"/>
      <c r="L12" s="433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3"/>
  <sheetViews>
    <sheetView zoomScale="125" zoomScaleNormal="125" workbookViewId="0">
      <selection activeCell="A13" sqref="A13:I1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25" t="s">
        <v>256</v>
      </c>
      <c r="B1" s="425"/>
      <c r="C1" s="425"/>
      <c r="D1" s="425"/>
      <c r="E1" s="425"/>
      <c r="F1" s="425"/>
      <c r="G1" s="425"/>
      <c r="H1" s="425"/>
      <c r="I1" s="425"/>
    </row>
    <row r="2" spans="1:9" s="1" customFormat="1" ht="16.5">
      <c r="A2" s="434" t="s">
        <v>195</v>
      </c>
      <c r="B2" s="435" t="s">
        <v>200</v>
      </c>
      <c r="C2" s="435" t="s">
        <v>230</v>
      </c>
      <c r="D2" s="435" t="s">
        <v>198</v>
      </c>
      <c r="E2" s="435" t="s">
        <v>199</v>
      </c>
      <c r="F2" s="3" t="s">
        <v>257</v>
      </c>
      <c r="G2" s="3" t="s">
        <v>216</v>
      </c>
      <c r="H2" s="438" t="s">
        <v>217</v>
      </c>
      <c r="I2" s="442" t="s">
        <v>219</v>
      </c>
    </row>
    <row r="3" spans="1:9" s="1" customFormat="1" ht="16.5">
      <c r="A3" s="434"/>
      <c r="B3" s="436"/>
      <c r="C3" s="436"/>
      <c r="D3" s="436"/>
      <c r="E3" s="436"/>
      <c r="F3" s="3" t="s">
        <v>258</v>
      </c>
      <c r="G3" s="3" t="s">
        <v>220</v>
      </c>
      <c r="H3" s="439"/>
      <c r="I3" s="443"/>
    </row>
    <row r="4" spans="1:9">
      <c r="A4" s="5">
        <v>1</v>
      </c>
      <c r="B4" s="185"/>
      <c r="C4" s="180"/>
      <c r="D4" s="180"/>
      <c r="E4" s="180"/>
      <c r="F4" s="6"/>
      <c r="G4" s="6"/>
      <c r="H4" s="6"/>
      <c r="I4" s="180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26" t="s">
        <v>310</v>
      </c>
      <c r="B12" s="427"/>
      <c r="C12" s="427"/>
      <c r="D12" s="428"/>
      <c r="E12" s="8"/>
      <c r="F12" s="426" t="s">
        <v>360</v>
      </c>
      <c r="G12" s="427"/>
      <c r="H12" s="428"/>
      <c r="I12" s="9"/>
    </row>
    <row r="13" spans="1:9" ht="16.5">
      <c r="A13" s="432" t="s">
        <v>259</v>
      </c>
      <c r="B13" s="432"/>
      <c r="C13" s="433"/>
      <c r="D13" s="433"/>
      <c r="E13" s="433"/>
      <c r="F13" s="433"/>
      <c r="G13" s="433"/>
      <c r="H13" s="433"/>
      <c r="I13" s="43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F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02" t="s">
        <v>35</v>
      </c>
      <c r="C2" s="203"/>
      <c r="D2" s="203"/>
      <c r="E2" s="203"/>
      <c r="F2" s="203"/>
      <c r="G2" s="203"/>
      <c r="H2" s="203"/>
      <c r="I2" s="204"/>
    </row>
    <row r="3" spans="2:9" ht="27.95" customHeight="1">
      <c r="B3" s="133"/>
      <c r="C3" s="134"/>
      <c r="D3" s="205" t="s">
        <v>36</v>
      </c>
      <c r="E3" s="206"/>
      <c r="F3" s="207" t="s">
        <v>37</v>
      </c>
      <c r="G3" s="208"/>
      <c r="H3" s="205" t="s">
        <v>38</v>
      </c>
      <c r="I3" s="209"/>
    </row>
    <row r="4" spans="2:9" ht="27.95" customHeight="1">
      <c r="B4" s="133" t="s">
        <v>39</v>
      </c>
      <c r="C4" s="134" t="s">
        <v>40</v>
      </c>
      <c r="D4" s="134" t="s">
        <v>41</v>
      </c>
      <c r="E4" s="134" t="s">
        <v>42</v>
      </c>
      <c r="F4" s="135" t="s">
        <v>41</v>
      </c>
      <c r="G4" s="135" t="s">
        <v>42</v>
      </c>
      <c r="H4" s="134" t="s">
        <v>41</v>
      </c>
      <c r="I4" s="142" t="s">
        <v>42</v>
      </c>
    </row>
    <row r="5" spans="2:9" ht="27.95" customHeight="1">
      <c r="B5" s="136" t="s">
        <v>43</v>
      </c>
      <c r="C5" s="5">
        <v>13</v>
      </c>
      <c r="D5" s="5">
        <v>0</v>
      </c>
      <c r="E5" s="5">
        <v>1</v>
      </c>
      <c r="F5" s="137">
        <v>0</v>
      </c>
      <c r="G5" s="137">
        <v>1</v>
      </c>
      <c r="H5" s="5">
        <v>1</v>
      </c>
      <c r="I5" s="143">
        <v>2</v>
      </c>
    </row>
    <row r="6" spans="2:9" ht="27.95" customHeight="1">
      <c r="B6" s="136" t="s">
        <v>44</v>
      </c>
      <c r="C6" s="5">
        <v>20</v>
      </c>
      <c r="D6" s="5">
        <v>0</v>
      </c>
      <c r="E6" s="5">
        <v>1</v>
      </c>
      <c r="F6" s="137">
        <v>1</v>
      </c>
      <c r="G6" s="137">
        <v>2</v>
      </c>
      <c r="H6" s="5">
        <v>2</v>
      </c>
      <c r="I6" s="143">
        <v>3</v>
      </c>
    </row>
    <row r="7" spans="2:9" ht="27.95" customHeight="1">
      <c r="B7" s="136" t="s">
        <v>45</v>
      </c>
      <c r="C7" s="5">
        <v>32</v>
      </c>
      <c r="D7" s="5">
        <v>0</v>
      </c>
      <c r="E7" s="5">
        <v>1</v>
      </c>
      <c r="F7" s="137">
        <v>2</v>
      </c>
      <c r="G7" s="137">
        <v>3</v>
      </c>
      <c r="H7" s="5">
        <v>3</v>
      </c>
      <c r="I7" s="143">
        <v>4</v>
      </c>
    </row>
    <row r="8" spans="2:9" ht="27.95" customHeight="1">
      <c r="B8" s="136" t="s">
        <v>46</v>
      </c>
      <c r="C8" s="5">
        <v>50</v>
      </c>
      <c r="D8" s="5">
        <v>1</v>
      </c>
      <c r="E8" s="5">
        <v>2</v>
      </c>
      <c r="F8" s="137">
        <v>3</v>
      </c>
      <c r="G8" s="137">
        <v>4</v>
      </c>
      <c r="H8" s="5">
        <v>5</v>
      </c>
      <c r="I8" s="143">
        <v>6</v>
      </c>
    </row>
    <row r="9" spans="2:9" ht="27.95" customHeight="1">
      <c r="B9" s="136" t="s">
        <v>47</v>
      </c>
      <c r="C9" s="5">
        <v>80</v>
      </c>
      <c r="D9" s="5">
        <v>2</v>
      </c>
      <c r="E9" s="5">
        <v>3</v>
      </c>
      <c r="F9" s="137">
        <v>5</v>
      </c>
      <c r="G9" s="137">
        <v>6</v>
      </c>
      <c r="H9" s="5">
        <v>7</v>
      </c>
      <c r="I9" s="143">
        <v>8</v>
      </c>
    </row>
    <row r="10" spans="2:9" ht="27.95" customHeight="1">
      <c r="B10" s="136" t="s">
        <v>48</v>
      </c>
      <c r="C10" s="5">
        <v>125</v>
      </c>
      <c r="D10" s="5">
        <v>3</v>
      </c>
      <c r="E10" s="5">
        <v>4</v>
      </c>
      <c r="F10" s="137">
        <v>7</v>
      </c>
      <c r="G10" s="137">
        <v>8</v>
      </c>
      <c r="H10" s="5">
        <v>10</v>
      </c>
      <c r="I10" s="143">
        <v>11</v>
      </c>
    </row>
    <row r="11" spans="2:9" ht="27.95" customHeight="1">
      <c r="B11" s="136" t="s">
        <v>49</v>
      </c>
      <c r="C11" s="5">
        <v>200</v>
      </c>
      <c r="D11" s="5">
        <v>5</v>
      </c>
      <c r="E11" s="5">
        <v>6</v>
      </c>
      <c r="F11" s="137">
        <v>10</v>
      </c>
      <c r="G11" s="137">
        <v>11</v>
      </c>
      <c r="H11" s="5">
        <v>14</v>
      </c>
      <c r="I11" s="143">
        <v>15</v>
      </c>
    </row>
    <row r="12" spans="2:9" ht="27.95" customHeight="1">
      <c r="B12" s="138" t="s">
        <v>50</v>
      </c>
      <c r="C12" s="139">
        <v>315</v>
      </c>
      <c r="D12" s="139">
        <v>7</v>
      </c>
      <c r="E12" s="139">
        <v>8</v>
      </c>
      <c r="F12" s="140">
        <v>14</v>
      </c>
      <c r="G12" s="140">
        <v>15</v>
      </c>
      <c r="H12" s="139">
        <v>21</v>
      </c>
      <c r="I12" s="144">
        <v>22</v>
      </c>
    </row>
    <row r="14" spans="2:9">
      <c r="B14" s="141" t="s">
        <v>51</v>
      </c>
      <c r="C14" s="141"/>
      <c r="D14" s="141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3"/>
  <sheetViews>
    <sheetView topLeftCell="A5" zoomScale="80" zoomScaleNormal="80" workbookViewId="0">
      <selection activeCell="A6" sqref="A6:G22"/>
    </sheetView>
  </sheetViews>
  <sheetFormatPr defaultColWidth="9" defaultRowHeight="26.1" customHeight="1"/>
  <cols>
    <col min="1" max="1" width="17.125" style="15" customWidth="1"/>
    <col min="2" max="4" width="9.375" style="15" customWidth="1"/>
    <col min="5" max="7" width="10.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>
      <c r="A1" s="210" t="s">
        <v>131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</row>
    <row r="2" spans="1:14" ht="29.1" customHeight="1">
      <c r="A2" s="16" t="s">
        <v>58</v>
      </c>
      <c r="B2" s="212" t="s">
        <v>311</v>
      </c>
      <c r="C2" s="212"/>
      <c r="D2" s="17" t="s">
        <v>63</v>
      </c>
      <c r="E2" s="212" t="s">
        <v>312</v>
      </c>
      <c r="F2" s="212"/>
      <c r="G2" s="212"/>
      <c r="H2" s="222"/>
      <c r="I2" s="38" t="s">
        <v>54</v>
      </c>
      <c r="J2" s="212" t="s">
        <v>295</v>
      </c>
      <c r="K2" s="212"/>
      <c r="L2" s="212"/>
      <c r="M2" s="212"/>
      <c r="N2" s="213"/>
    </row>
    <row r="3" spans="1:14" ht="29.1" customHeight="1">
      <c r="A3" s="219" t="s">
        <v>132</v>
      </c>
      <c r="B3" s="214" t="s">
        <v>133</v>
      </c>
      <c r="C3" s="215"/>
      <c r="D3" s="215"/>
      <c r="E3" s="215"/>
      <c r="F3" s="215"/>
      <c r="G3" s="216"/>
      <c r="H3" s="223"/>
      <c r="I3" s="217" t="s">
        <v>134</v>
      </c>
      <c r="J3" s="217"/>
      <c r="K3" s="217"/>
      <c r="L3" s="217"/>
      <c r="M3" s="217"/>
      <c r="N3" s="218"/>
    </row>
    <row r="4" spans="1:14" ht="29.1" customHeight="1">
      <c r="A4" s="220"/>
      <c r="B4" s="190" t="s">
        <v>297</v>
      </c>
      <c r="C4" s="190" t="s">
        <v>298</v>
      </c>
      <c r="D4" s="191" t="s">
        <v>299</v>
      </c>
      <c r="E4" s="190" t="s">
        <v>300</v>
      </c>
      <c r="F4" s="190" t="s">
        <v>301</v>
      </c>
      <c r="G4" s="190" t="s">
        <v>302</v>
      </c>
      <c r="H4" s="223"/>
      <c r="I4" s="194" t="s">
        <v>291</v>
      </c>
      <c r="J4" s="39" t="s">
        <v>292</v>
      </c>
      <c r="K4" s="39"/>
      <c r="L4" s="39"/>
      <c r="M4" s="39"/>
      <c r="N4" s="40"/>
    </row>
    <row r="5" spans="1:14" ht="29.1" customHeight="1">
      <c r="A5" s="221"/>
      <c r="B5" s="195" t="s">
        <v>278</v>
      </c>
      <c r="C5" s="195" t="s">
        <v>279</v>
      </c>
      <c r="D5" s="195" t="s">
        <v>329</v>
      </c>
      <c r="E5" s="195" t="s">
        <v>303</v>
      </c>
      <c r="F5" s="195" t="s">
        <v>304</v>
      </c>
      <c r="G5" s="195" t="s">
        <v>305</v>
      </c>
      <c r="H5" s="223"/>
      <c r="I5" s="195" t="s">
        <v>303</v>
      </c>
      <c r="J5" s="195" t="s">
        <v>303</v>
      </c>
      <c r="K5" s="41"/>
      <c r="L5" s="41"/>
      <c r="M5" s="41"/>
      <c r="N5" s="42"/>
    </row>
    <row r="6" spans="1:14" ht="24" customHeight="1">
      <c r="A6" s="173" t="s">
        <v>313</v>
      </c>
      <c r="B6" s="172">
        <f>C6-1</f>
        <v>68</v>
      </c>
      <c r="C6" s="172">
        <f>D6-2</f>
        <v>69</v>
      </c>
      <c r="D6" s="172">
        <v>71</v>
      </c>
      <c r="E6" s="172">
        <f>D6+2</f>
        <v>73</v>
      </c>
      <c r="F6" s="172">
        <f>E6+2</f>
        <v>75</v>
      </c>
      <c r="G6" s="172">
        <f>F6+1</f>
        <v>76</v>
      </c>
      <c r="H6" s="223"/>
      <c r="I6" s="43" t="s">
        <v>373</v>
      </c>
      <c r="J6" s="43" t="s">
        <v>373</v>
      </c>
      <c r="K6" s="43"/>
      <c r="L6" s="43"/>
      <c r="M6" s="43"/>
      <c r="N6" s="44"/>
    </row>
    <row r="7" spans="1:14" ht="24" customHeight="1">
      <c r="A7" s="192" t="s">
        <v>314</v>
      </c>
      <c r="B7" s="193">
        <f>C7-1</f>
        <v>-3</v>
      </c>
      <c r="C7" s="193">
        <f>D7-2</f>
        <v>-2</v>
      </c>
      <c r="D7" s="193">
        <v>0</v>
      </c>
      <c r="E7" s="193">
        <f>D7+2</f>
        <v>2</v>
      </c>
      <c r="F7" s="193">
        <f>E7+2</f>
        <v>4</v>
      </c>
      <c r="G7" s="193">
        <f>F7+1</f>
        <v>5</v>
      </c>
      <c r="H7" s="223"/>
      <c r="I7" s="45" t="s">
        <v>373</v>
      </c>
      <c r="J7" s="45" t="s">
        <v>373</v>
      </c>
      <c r="K7" s="45"/>
      <c r="L7" s="45"/>
      <c r="M7" s="45"/>
      <c r="N7" s="46"/>
    </row>
    <row r="8" spans="1:14" ht="24" customHeight="1">
      <c r="A8" s="173" t="s">
        <v>315</v>
      </c>
      <c r="B8" s="172">
        <f t="shared" ref="B8:C10" si="0">C8-4</f>
        <v>108</v>
      </c>
      <c r="C8" s="172">
        <f t="shared" si="0"/>
        <v>112</v>
      </c>
      <c r="D8" s="172">
        <v>116</v>
      </c>
      <c r="E8" s="172">
        <f>D8+4</f>
        <v>120</v>
      </c>
      <c r="F8" s="172">
        <f>E8+4</f>
        <v>124</v>
      </c>
      <c r="G8" s="172">
        <f>F8+6</f>
        <v>130</v>
      </c>
      <c r="H8" s="223"/>
      <c r="I8" s="45" t="s">
        <v>374</v>
      </c>
      <c r="J8" s="45" t="s">
        <v>381</v>
      </c>
      <c r="K8" s="45"/>
      <c r="L8" s="45"/>
      <c r="M8" s="45"/>
      <c r="N8" s="47"/>
    </row>
    <row r="9" spans="1:14" ht="24" customHeight="1">
      <c r="A9" s="173" t="s">
        <v>316</v>
      </c>
      <c r="B9" s="172">
        <f t="shared" si="0"/>
        <v>106</v>
      </c>
      <c r="C9" s="172">
        <f t="shared" si="0"/>
        <v>110</v>
      </c>
      <c r="D9" s="172">
        <v>114</v>
      </c>
      <c r="E9" s="172">
        <f>D9+4</f>
        <v>118</v>
      </c>
      <c r="F9" s="172">
        <f>E9+5</f>
        <v>123</v>
      </c>
      <c r="G9" s="172">
        <f>F9+6</f>
        <v>129</v>
      </c>
      <c r="H9" s="223"/>
      <c r="I9" s="45" t="s">
        <v>375</v>
      </c>
      <c r="J9" s="43" t="s">
        <v>375</v>
      </c>
      <c r="K9" s="43"/>
      <c r="L9" s="43"/>
      <c r="M9" s="43"/>
      <c r="N9" s="48"/>
    </row>
    <row r="10" spans="1:14" ht="24" customHeight="1">
      <c r="A10" s="173" t="s">
        <v>317</v>
      </c>
      <c r="B10" s="172">
        <f t="shared" si="0"/>
        <v>104</v>
      </c>
      <c r="C10" s="172">
        <f t="shared" si="0"/>
        <v>108</v>
      </c>
      <c r="D10" s="172">
        <v>112</v>
      </c>
      <c r="E10" s="172">
        <f>D10+4</f>
        <v>116</v>
      </c>
      <c r="F10" s="172">
        <f>E10+5</f>
        <v>121</v>
      </c>
      <c r="G10" s="172">
        <f>F10+6</f>
        <v>127</v>
      </c>
      <c r="H10" s="223"/>
      <c r="I10" s="45" t="s">
        <v>375</v>
      </c>
      <c r="J10" s="45" t="s">
        <v>375</v>
      </c>
      <c r="K10" s="45"/>
      <c r="L10" s="45"/>
      <c r="M10" s="45"/>
      <c r="N10" s="47"/>
    </row>
    <row r="11" spans="1:14" ht="24" customHeight="1">
      <c r="A11" s="173" t="s">
        <v>318</v>
      </c>
      <c r="B11" s="172">
        <f t="shared" ref="B11:C11" si="1">C11-1.2</f>
        <v>45.599999999999994</v>
      </c>
      <c r="C11" s="172">
        <f t="shared" si="1"/>
        <v>46.8</v>
      </c>
      <c r="D11" s="172">
        <v>48</v>
      </c>
      <c r="E11" s="172">
        <f>D11+1.2</f>
        <v>49.2</v>
      </c>
      <c r="F11" s="172">
        <f t="shared" ref="F11" si="2">E11+1.2</f>
        <v>50.400000000000006</v>
      </c>
      <c r="G11" s="172">
        <f t="shared" ref="G11" si="3">F11+1.4</f>
        <v>51.800000000000004</v>
      </c>
      <c r="H11" s="223"/>
      <c r="I11" s="45" t="s">
        <v>375</v>
      </c>
      <c r="J11" s="45" t="s">
        <v>375</v>
      </c>
      <c r="K11" s="45"/>
      <c r="L11" s="45"/>
      <c r="M11" s="45"/>
      <c r="N11" s="47"/>
    </row>
    <row r="12" spans="1:14" ht="24" customHeight="1">
      <c r="A12" s="173" t="s">
        <v>319</v>
      </c>
      <c r="B12" s="172">
        <f>C12</f>
        <v>8</v>
      </c>
      <c r="C12" s="172">
        <f>D12</f>
        <v>8</v>
      </c>
      <c r="D12" s="172">
        <v>8</v>
      </c>
      <c r="E12" s="172">
        <f>D12</f>
        <v>8</v>
      </c>
      <c r="F12" s="172">
        <f t="shared" ref="F12:G12" si="4">E12</f>
        <v>8</v>
      </c>
      <c r="G12" s="172">
        <f t="shared" si="4"/>
        <v>8</v>
      </c>
      <c r="H12" s="223"/>
      <c r="I12" s="45" t="s">
        <v>376</v>
      </c>
      <c r="J12" s="45" t="s">
        <v>376</v>
      </c>
      <c r="K12" s="45"/>
      <c r="L12" s="45"/>
      <c r="M12" s="45"/>
      <c r="N12" s="47"/>
    </row>
    <row r="13" spans="1:14" ht="24" customHeight="1">
      <c r="A13" s="173" t="s">
        <v>320</v>
      </c>
      <c r="B13" s="172">
        <f>C13-1</f>
        <v>57</v>
      </c>
      <c r="C13" s="172">
        <f>D13-1</f>
        <v>58</v>
      </c>
      <c r="D13" s="172">
        <v>59</v>
      </c>
      <c r="E13" s="172">
        <f>D13+1</f>
        <v>60</v>
      </c>
      <c r="F13" s="172">
        <f>E13+1</f>
        <v>61</v>
      </c>
      <c r="G13" s="172">
        <f>F13+1.5</f>
        <v>62.5</v>
      </c>
      <c r="H13" s="223"/>
      <c r="I13" s="45" t="s">
        <v>373</v>
      </c>
      <c r="J13" s="45" t="s">
        <v>373</v>
      </c>
      <c r="K13" s="45"/>
      <c r="L13" s="45"/>
      <c r="M13" s="45"/>
      <c r="N13" s="47"/>
    </row>
    <row r="14" spans="1:14" ht="24" customHeight="1">
      <c r="A14" s="173" t="s">
        <v>321</v>
      </c>
      <c r="B14" s="172">
        <f>C14-0.6</f>
        <v>61.199999999999996</v>
      </c>
      <c r="C14" s="172">
        <f>D14-1.2</f>
        <v>61.8</v>
      </c>
      <c r="D14" s="172">
        <v>63</v>
      </c>
      <c r="E14" s="172">
        <f>D14+1.2</f>
        <v>64.2</v>
      </c>
      <c r="F14" s="172">
        <f>E14+1.2</f>
        <v>65.400000000000006</v>
      </c>
      <c r="G14" s="172">
        <f>F14+0.6</f>
        <v>66</v>
      </c>
      <c r="H14" s="223"/>
      <c r="I14" s="174" t="s">
        <v>377</v>
      </c>
      <c r="J14" s="174" t="s">
        <v>379</v>
      </c>
      <c r="K14" s="174"/>
      <c r="L14" s="174"/>
      <c r="M14" s="174"/>
      <c r="N14" s="175"/>
    </row>
    <row r="15" spans="1:14" ht="24" customHeight="1">
      <c r="A15" s="173" t="s">
        <v>322</v>
      </c>
      <c r="B15" s="172">
        <f>C15-0.8</f>
        <v>21.4</v>
      </c>
      <c r="C15" s="172">
        <f>D15-0.8</f>
        <v>22.2</v>
      </c>
      <c r="D15" s="193">
        <v>23</v>
      </c>
      <c r="E15" s="172">
        <f>D15+0.8</f>
        <v>23.8</v>
      </c>
      <c r="F15" s="172">
        <f>E15+0.8</f>
        <v>24.6</v>
      </c>
      <c r="G15" s="172">
        <f>F15+1.1</f>
        <v>25.700000000000003</v>
      </c>
      <c r="H15" s="224"/>
      <c r="I15" s="45" t="s">
        <v>378</v>
      </c>
      <c r="J15" s="45" t="s">
        <v>379</v>
      </c>
      <c r="K15" s="45"/>
      <c r="L15" s="176"/>
      <c r="M15" s="176"/>
      <c r="N15" s="176"/>
    </row>
    <row r="16" spans="1:14" ht="24" customHeight="1">
      <c r="A16" s="173" t="s">
        <v>323</v>
      </c>
      <c r="B16" s="172">
        <f>C16-0.6</f>
        <v>16.799999999999997</v>
      </c>
      <c r="C16" s="172">
        <f>D16-0.6</f>
        <v>17.399999999999999</v>
      </c>
      <c r="D16" s="193">
        <v>18</v>
      </c>
      <c r="E16" s="172">
        <f>D16+0.6</f>
        <v>18.600000000000001</v>
      </c>
      <c r="F16" s="172">
        <f>E16+0.6</f>
        <v>19.200000000000003</v>
      </c>
      <c r="G16" s="172">
        <f>F16+0.95</f>
        <v>20.150000000000002</v>
      </c>
      <c r="H16" s="37"/>
      <c r="I16" s="45" t="s">
        <v>379</v>
      </c>
      <c r="J16" s="189">
        <v>0.8</v>
      </c>
      <c r="K16" s="177"/>
      <c r="L16" s="177"/>
      <c r="M16" s="177"/>
      <c r="N16" s="177"/>
    </row>
    <row r="17" spans="1:14" ht="24" customHeight="1">
      <c r="A17" s="173" t="s">
        <v>324</v>
      </c>
      <c r="B17" s="172">
        <f>C17-0.4</f>
        <v>13.2</v>
      </c>
      <c r="C17" s="172">
        <f>D17-0.4</f>
        <v>13.6</v>
      </c>
      <c r="D17" s="193">
        <v>14</v>
      </c>
      <c r="E17" s="172">
        <f>D17+0.4</f>
        <v>14.4</v>
      </c>
      <c r="F17" s="172">
        <f>E17+0.4</f>
        <v>14.8</v>
      </c>
      <c r="G17" s="172">
        <f>F17+0.6</f>
        <v>15.4</v>
      </c>
      <c r="H17" s="37"/>
      <c r="I17" s="45" t="s">
        <v>374</v>
      </c>
      <c r="J17" s="45" t="s">
        <v>381</v>
      </c>
      <c r="K17" s="177"/>
      <c r="L17" s="177"/>
      <c r="M17" s="177"/>
      <c r="N17" s="177"/>
    </row>
    <row r="18" spans="1:14" ht="24" customHeight="1">
      <c r="A18" s="173" t="s">
        <v>325</v>
      </c>
      <c r="B18" s="172">
        <f>C18-0.4</f>
        <v>11.2</v>
      </c>
      <c r="C18" s="172">
        <f>D18-0.4</f>
        <v>11.6</v>
      </c>
      <c r="D18" s="193">
        <v>12</v>
      </c>
      <c r="E18" s="172">
        <f>D18+0.4</f>
        <v>12.4</v>
      </c>
      <c r="F18" s="172">
        <f>E18+0.4</f>
        <v>12.8</v>
      </c>
      <c r="G18" s="172">
        <f>F18+0.6</f>
        <v>13.4</v>
      </c>
      <c r="H18" s="37"/>
      <c r="I18" s="45" t="s">
        <v>375</v>
      </c>
      <c r="J18" s="45" t="s">
        <v>375</v>
      </c>
      <c r="K18" s="178"/>
      <c r="L18" s="178"/>
      <c r="M18" s="178"/>
      <c r="N18" s="179"/>
    </row>
    <row r="19" spans="1:14" ht="24" customHeight="1">
      <c r="A19" s="173" t="s">
        <v>326</v>
      </c>
      <c r="B19" s="172">
        <f t="shared" ref="B19:C20" si="5">C19-0.5</f>
        <v>34</v>
      </c>
      <c r="C19" s="172">
        <f t="shared" si="5"/>
        <v>34.5</v>
      </c>
      <c r="D19" s="172">
        <v>35</v>
      </c>
      <c r="E19" s="172">
        <f t="shared" ref="E19:F20" si="6">D19+0.5</f>
        <v>35.5</v>
      </c>
      <c r="F19" s="172">
        <f t="shared" si="6"/>
        <v>36</v>
      </c>
      <c r="G19" s="172">
        <f>F19+0.5</f>
        <v>36.5</v>
      </c>
      <c r="I19" s="45" t="s">
        <v>376</v>
      </c>
      <c r="J19" s="45" t="s">
        <v>373</v>
      </c>
      <c r="K19" s="179"/>
      <c r="L19" s="179"/>
      <c r="M19" s="179"/>
      <c r="N19" s="179"/>
    </row>
    <row r="20" spans="1:14" ht="24" customHeight="1">
      <c r="A20" s="173" t="s">
        <v>327</v>
      </c>
      <c r="B20" s="172">
        <f t="shared" si="5"/>
        <v>24</v>
      </c>
      <c r="C20" s="172">
        <f t="shared" si="5"/>
        <v>24.5</v>
      </c>
      <c r="D20" s="172">
        <v>25</v>
      </c>
      <c r="E20" s="172">
        <f t="shared" si="6"/>
        <v>25.5</v>
      </c>
      <c r="F20" s="172">
        <f t="shared" si="6"/>
        <v>26</v>
      </c>
      <c r="G20" s="172">
        <f>F20+0.75</f>
        <v>26.75</v>
      </c>
      <c r="I20" s="45" t="s">
        <v>380</v>
      </c>
      <c r="J20" s="45" t="s">
        <v>373</v>
      </c>
      <c r="K20" s="179"/>
      <c r="L20" s="179"/>
      <c r="M20" s="179"/>
      <c r="N20" s="179"/>
    </row>
    <row r="21" spans="1:14" ht="24" customHeight="1">
      <c r="A21" s="173" t="s">
        <v>280</v>
      </c>
      <c r="B21" s="172">
        <f>C21</f>
        <v>16</v>
      </c>
      <c r="C21" s="172">
        <f>D21-1</f>
        <v>16</v>
      </c>
      <c r="D21" s="172">
        <v>17</v>
      </c>
      <c r="E21" s="172">
        <f>D21</f>
        <v>17</v>
      </c>
      <c r="F21" s="172">
        <f>D21+2</f>
        <v>19</v>
      </c>
      <c r="G21" s="172">
        <f t="shared" ref="G21" si="7">F21</f>
        <v>19</v>
      </c>
      <c r="I21" s="45" t="s">
        <v>375</v>
      </c>
      <c r="J21" s="168">
        <v>0</v>
      </c>
      <c r="K21" s="179"/>
      <c r="L21" s="179"/>
      <c r="M21" s="179"/>
      <c r="N21" s="179"/>
    </row>
    <row r="22" spans="1:14" ht="24" customHeight="1">
      <c r="A22" s="173" t="s">
        <v>328</v>
      </c>
      <c r="B22" s="172"/>
      <c r="C22" s="172"/>
      <c r="D22" s="172">
        <v>65</v>
      </c>
      <c r="E22" s="172"/>
      <c r="F22" s="172"/>
      <c r="G22" s="172"/>
      <c r="I22" s="45"/>
      <c r="J22" s="45"/>
      <c r="K22" s="179"/>
      <c r="L22" s="179"/>
      <c r="M22" s="179"/>
      <c r="N22" s="179"/>
    </row>
    <row r="23" spans="1:14" ht="26.1" customHeight="1">
      <c r="I23" s="36" t="s">
        <v>135</v>
      </c>
      <c r="J23" s="53"/>
      <c r="K23" s="36" t="s">
        <v>382</v>
      </c>
      <c r="L23" s="36"/>
      <c r="M23" s="36" t="s">
        <v>293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6"/>
  <sheetViews>
    <sheetView topLeftCell="A34" zoomScale="125" zoomScaleNormal="125" workbookViewId="0">
      <selection activeCell="A44" sqref="A44:K44"/>
    </sheetView>
  </sheetViews>
  <sheetFormatPr defaultColWidth="10.375" defaultRowHeight="16.5" customHeight="1"/>
  <cols>
    <col min="1" max="1" width="11.625" style="81" customWidth="1"/>
    <col min="2" max="9" width="10.375" style="81"/>
    <col min="10" max="10" width="8.875" style="81" customWidth="1"/>
    <col min="11" max="11" width="12" style="81" customWidth="1"/>
    <col min="12" max="16384" width="10.375" style="81"/>
  </cols>
  <sheetData>
    <row r="1" spans="1:11" ht="21" thickBot="1">
      <c r="A1" s="231" t="s">
        <v>273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spans="1:11" ht="15" thickBot="1">
      <c r="A2" s="82" t="s">
        <v>52</v>
      </c>
      <c r="B2" s="232" t="s">
        <v>294</v>
      </c>
      <c r="C2" s="232"/>
      <c r="D2" s="233" t="s">
        <v>53</v>
      </c>
      <c r="E2" s="233"/>
      <c r="F2" s="232" t="s">
        <v>274</v>
      </c>
      <c r="G2" s="232"/>
      <c r="H2" s="83" t="s">
        <v>54</v>
      </c>
      <c r="I2" s="234" t="s">
        <v>331</v>
      </c>
      <c r="J2" s="234"/>
      <c r="K2" s="235"/>
    </row>
    <row r="3" spans="1:11" ht="14.25">
      <c r="A3" s="225" t="s">
        <v>55</v>
      </c>
      <c r="B3" s="226"/>
      <c r="C3" s="227"/>
      <c r="D3" s="228" t="s">
        <v>56</v>
      </c>
      <c r="E3" s="229"/>
      <c r="F3" s="229"/>
      <c r="G3" s="230"/>
      <c r="H3" s="228" t="s">
        <v>57</v>
      </c>
      <c r="I3" s="229"/>
      <c r="J3" s="229"/>
      <c r="K3" s="230"/>
    </row>
    <row r="4" spans="1:11" ht="14.25">
      <c r="A4" s="161" t="s">
        <v>58</v>
      </c>
      <c r="B4" s="242" t="s">
        <v>330</v>
      </c>
      <c r="C4" s="243"/>
      <c r="D4" s="238" t="s">
        <v>59</v>
      </c>
      <c r="E4" s="239"/>
      <c r="F4" s="244">
        <v>44778</v>
      </c>
      <c r="G4" s="245"/>
      <c r="H4" s="238" t="s">
        <v>60</v>
      </c>
      <c r="I4" s="239"/>
      <c r="J4" s="159" t="s">
        <v>61</v>
      </c>
      <c r="K4" s="160" t="s">
        <v>62</v>
      </c>
    </row>
    <row r="5" spans="1:11" ht="14.25">
      <c r="A5" s="88" t="s">
        <v>63</v>
      </c>
      <c r="B5" s="246" t="s">
        <v>312</v>
      </c>
      <c r="C5" s="247"/>
      <c r="D5" s="238" t="s">
        <v>64</v>
      </c>
      <c r="E5" s="239"/>
      <c r="F5" s="236">
        <v>44729</v>
      </c>
      <c r="G5" s="237"/>
      <c r="H5" s="238" t="s">
        <v>65</v>
      </c>
      <c r="I5" s="239"/>
      <c r="J5" s="159" t="s">
        <v>61</v>
      </c>
      <c r="K5" s="160" t="s">
        <v>62</v>
      </c>
    </row>
    <row r="6" spans="1:11" ht="14.25">
      <c r="A6" s="161" t="s">
        <v>66</v>
      </c>
      <c r="B6" s="187">
        <v>6</v>
      </c>
      <c r="C6" s="188">
        <v>2</v>
      </c>
      <c r="D6" s="88" t="s">
        <v>67</v>
      </c>
      <c r="E6" s="102"/>
      <c r="F6" s="236">
        <v>44767</v>
      </c>
      <c r="G6" s="237"/>
      <c r="H6" s="238" t="s">
        <v>68</v>
      </c>
      <c r="I6" s="239"/>
      <c r="J6" s="159" t="s">
        <v>61</v>
      </c>
      <c r="K6" s="160" t="s">
        <v>62</v>
      </c>
    </row>
    <row r="7" spans="1:11" ht="14.25">
      <c r="A7" s="161" t="s">
        <v>69</v>
      </c>
      <c r="B7" s="240">
        <v>659</v>
      </c>
      <c r="C7" s="241"/>
      <c r="D7" s="88" t="s">
        <v>70</v>
      </c>
      <c r="E7" s="101"/>
      <c r="F7" s="236">
        <v>44772</v>
      </c>
      <c r="G7" s="237"/>
      <c r="H7" s="238" t="s">
        <v>71</v>
      </c>
      <c r="I7" s="239"/>
      <c r="J7" s="159" t="s">
        <v>61</v>
      </c>
      <c r="K7" s="160" t="s">
        <v>62</v>
      </c>
    </row>
    <row r="8" spans="1:11" ht="15" thickBot="1">
      <c r="A8" s="93" t="s">
        <v>72</v>
      </c>
      <c r="B8" s="259"/>
      <c r="C8" s="260"/>
      <c r="D8" s="257" t="s">
        <v>73</v>
      </c>
      <c r="E8" s="258"/>
      <c r="F8" s="271">
        <v>44775</v>
      </c>
      <c r="G8" s="272"/>
      <c r="H8" s="257" t="s">
        <v>74</v>
      </c>
      <c r="I8" s="258"/>
      <c r="J8" s="165" t="s">
        <v>61</v>
      </c>
      <c r="K8" s="166" t="s">
        <v>62</v>
      </c>
    </row>
    <row r="9" spans="1:11" ht="15" thickBot="1">
      <c r="A9" s="291" t="s">
        <v>296</v>
      </c>
      <c r="B9" s="292"/>
      <c r="C9" s="292"/>
      <c r="D9" s="292"/>
      <c r="E9" s="292"/>
      <c r="F9" s="292"/>
      <c r="G9" s="292"/>
      <c r="H9" s="292"/>
      <c r="I9" s="292"/>
      <c r="J9" s="292"/>
      <c r="K9" s="293"/>
    </row>
    <row r="10" spans="1:11" ht="15" thickBot="1">
      <c r="A10" s="262" t="s">
        <v>75</v>
      </c>
      <c r="B10" s="263"/>
      <c r="C10" s="263"/>
      <c r="D10" s="263"/>
      <c r="E10" s="263"/>
      <c r="F10" s="263"/>
      <c r="G10" s="263"/>
      <c r="H10" s="263"/>
      <c r="I10" s="263"/>
      <c r="J10" s="263"/>
      <c r="K10" s="264"/>
    </row>
    <row r="11" spans="1:11" ht="14.25">
      <c r="A11" s="111" t="s">
        <v>76</v>
      </c>
      <c r="B11" s="112" t="s">
        <v>77</v>
      </c>
      <c r="C11" s="113" t="s">
        <v>78</v>
      </c>
      <c r="D11" s="114"/>
      <c r="E11" s="115" t="s">
        <v>79</v>
      </c>
      <c r="F11" s="112" t="s">
        <v>77</v>
      </c>
      <c r="G11" s="113" t="s">
        <v>78</v>
      </c>
      <c r="H11" s="113" t="s">
        <v>80</v>
      </c>
      <c r="I11" s="115" t="s">
        <v>81</v>
      </c>
      <c r="J11" s="112" t="s">
        <v>77</v>
      </c>
      <c r="K11" s="128" t="s">
        <v>78</v>
      </c>
    </row>
    <row r="12" spans="1:11" ht="14.25">
      <c r="A12" s="88" t="s">
        <v>82</v>
      </c>
      <c r="B12" s="99" t="s">
        <v>77</v>
      </c>
      <c r="C12" s="159" t="s">
        <v>78</v>
      </c>
      <c r="D12" s="101"/>
      <c r="E12" s="102" t="s">
        <v>83</v>
      </c>
      <c r="F12" s="99" t="s">
        <v>77</v>
      </c>
      <c r="G12" s="159" t="s">
        <v>78</v>
      </c>
      <c r="H12" s="159" t="s">
        <v>80</v>
      </c>
      <c r="I12" s="102" t="s">
        <v>84</v>
      </c>
      <c r="J12" s="99" t="s">
        <v>77</v>
      </c>
      <c r="K12" s="160" t="s">
        <v>78</v>
      </c>
    </row>
    <row r="13" spans="1:11" ht="14.25">
      <c r="A13" s="88" t="s">
        <v>85</v>
      </c>
      <c r="B13" s="99" t="s">
        <v>77</v>
      </c>
      <c r="C13" s="159" t="s">
        <v>78</v>
      </c>
      <c r="D13" s="101"/>
      <c r="E13" s="102" t="s">
        <v>86</v>
      </c>
      <c r="F13" s="159" t="s">
        <v>87</v>
      </c>
      <c r="G13" s="159" t="s">
        <v>88</v>
      </c>
      <c r="H13" s="159" t="s">
        <v>80</v>
      </c>
      <c r="I13" s="102" t="s">
        <v>89</v>
      </c>
      <c r="J13" s="99" t="s">
        <v>77</v>
      </c>
      <c r="K13" s="160" t="s">
        <v>78</v>
      </c>
    </row>
    <row r="14" spans="1:11" ht="15" thickBot="1">
      <c r="A14" s="257" t="s">
        <v>90</v>
      </c>
      <c r="B14" s="258"/>
      <c r="C14" s="258"/>
      <c r="D14" s="258"/>
      <c r="E14" s="258"/>
      <c r="F14" s="258"/>
      <c r="G14" s="258"/>
      <c r="H14" s="258"/>
      <c r="I14" s="258"/>
      <c r="J14" s="258"/>
      <c r="K14" s="261"/>
    </row>
    <row r="15" spans="1:11" ht="15" thickBot="1">
      <c r="A15" s="262" t="s">
        <v>91</v>
      </c>
      <c r="B15" s="263"/>
      <c r="C15" s="263"/>
      <c r="D15" s="263"/>
      <c r="E15" s="263"/>
      <c r="F15" s="263"/>
      <c r="G15" s="263"/>
      <c r="H15" s="263"/>
      <c r="I15" s="263"/>
      <c r="J15" s="263"/>
      <c r="K15" s="264"/>
    </row>
    <row r="16" spans="1:11" ht="14.25">
      <c r="A16" s="116" t="s">
        <v>92</v>
      </c>
      <c r="B16" s="113" t="s">
        <v>87</v>
      </c>
      <c r="C16" s="113" t="s">
        <v>88</v>
      </c>
      <c r="D16" s="117"/>
      <c r="E16" s="118" t="s">
        <v>93</v>
      </c>
      <c r="F16" s="113" t="s">
        <v>87</v>
      </c>
      <c r="G16" s="113" t="s">
        <v>88</v>
      </c>
      <c r="H16" s="119"/>
      <c r="I16" s="118" t="s">
        <v>94</v>
      </c>
      <c r="J16" s="113" t="s">
        <v>87</v>
      </c>
      <c r="K16" s="128" t="s">
        <v>88</v>
      </c>
    </row>
    <row r="17" spans="1:22" ht="16.5" customHeight="1">
      <c r="A17" s="163" t="s">
        <v>95</v>
      </c>
      <c r="B17" s="159" t="s">
        <v>87</v>
      </c>
      <c r="C17" s="159" t="s">
        <v>88</v>
      </c>
      <c r="D17" s="162"/>
      <c r="E17" s="164" t="s">
        <v>96</v>
      </c>
      <c r="F17" s="159" t="s">
        <v>87</v>
      </c>
      <c r="G17" s="159" t="s">
        <v>88</v>
      </c>
      <c r="H17" s="120"/>
      <c r="I17" s="164" t="s">
        <v>97</v>
      </c>
      <c r="J17" s="159" t="s">
        <v>87</v>
      </c>
      <c r="K17" s="160" t="s">
        <v>88</v>
      </c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</row>
    <row r="18" spans="1:22" ht="18" customHeight="1" thickBot="1">
      <c r="A18" s="265" t="s">
        <v>98</v>
      </c>
      <c r="B18" s="266"/>
      <c r="C18" s="266"/>
      <c r="D18" s="266"/>
      <c r="E18" s="266"/>
      <c r="F18" s="266"/>
      <c r="G18" s="266"/>
      <c r="H18" s="266"/>
      <c r="I18" s="266"/>
      <c r="J18" s="266"/>
      <c r="K18" s="267"/>
    </row>
    <row r="19" spans="1:22" s="110" customFormat="1" ht="18" customHeight="1" thickBot="1">
      <c r="A19" s="262" t="s">
        <v>99</v>
      </c>
      <c r="B19" s="263"/>
      <c r="C19" s="263"/>
      <c r="D19" s="263"/>
      <c r="E19" s="263"/>
      <c r="F19" s="263"/>
      <c r="G19" s="263"/>
      <c r="H19" s="263"/>
      <c r="I19" s="263"/>
      <c r="J19" s="263"/>
      <c r="K19" s="264"/>
    </row>
    <row r="20" spans="1:22" ht="16.5" customHeight="1">
      <c r="A20" s="268" t="s">
        <v>100</v>
      </c>
      <c r="B20" s="269"/>
      <c r="C20" s="269"/>
      <c r="D20" s="269"/>
      <c r="E20" s="269"/>
      <c r="F20" s="269"/>
      <c r="G20" s="269"/>
      <c r="H20" s="269"/>
      <c r="I20" s="269"/>
      <c r="J20" s="269"/>
      <c r="K20" s="270"/>
    </row>
    <row r="21" spans="1:22" ht="21.75" customHeight="1">
      <c r="A21" s="121" t="s">
        <v>101</v>
      </c>
      <c r="B21" s="164" t="s">
        <v>102</v>
      </c>
      <c r="C21" s="164" t="s">
        <v>103</v>
      </c>
      <c r="D21" s="164" t="s">
        <v>104</v>
      </c>
      <c r="E21" s="164" t="s">
        <v>105</v>
      </c>
      <c r="F21" s="164" t="s">
        <v>106</v>
      </c>
      <c r="G21" s="164" t="s">
        <v>107</v>
      </c>
      <c r="H21" s="164" t="s">
        <v>108</v>
      </c>
      <c r="I21" s="164" t="s">
        <v>109</v>
      </c>
      <c r="J21" s="164" t="s">
        <v>110</v>
      </c>
      <c r="K21" s="167" t="s">
        <v>111</v>
      </c>
    </row>
    <row r="22" spans="1:22" ht="16.5" customHeight="1">
      <c r="A22" s="92" t="s">
        <v>332</v>
      </c>
      <c r="B22" s="122"/>
      <c r="C22" s="122"/>
      <c r="D22" s="169">
        <v>17</v>
      </c>
      <c r="E22" s="169">
        <v>55</v>
      </c>
      <c r="F22" s="169">
        <v>76</v>
      </c>
      <c r="G22" s="169">
        <v>76</v>
      </c>
      <c r="H22" s="169">
        <v>53</v>
      </c>
      <c r="I22" s="169">
        <v>23</v>
      </c>
      <c r="J22" s="122"/>
      <c r="K22" s="130"/>
    </row>
    <row r="23" spans="1:22" ht="16.5" customHeight="1">
      <c r="A23" s="92" t="s">
        <v>333</v>
      </c>
      <c r="B23" s="122"/>
      <c r="C23" s="122"/>
      <c r="D23" s="169">
        <v>28</v>
      </c>
      <c r="E23" s="169">
        <v>61</v>
      </c>
      <c r="F23" s="169">
        <v>93</v>
      </c>
      <c r="G23" s="169">
        <v>93</v>
      </c>
      <c r="H23" s="169">
        <v>56</v>
      </c>
      <c r="I23" s="169">
        <v>28</v>
      </c>
      <c r="J23" s="122"/>
      <c r="K23" s="131"/>
    </row>
    <row r="24" spans="1:22" ht="16.5" customHeight="1">
      <c r="A24" s="92"/>
      <c r="B24" s="122"/>
      <c r="C24" s="122"/>
      <c r="D24" s="169"/>
      <c r="E24" s="169"/>
      <c r="F24" s="169"/>
      <c r="G24" s="169"/>
      <c r="H24" s="169"/>
      <c r="I24" s="169"/>
      <c r="J24" s="122"/>
      <c r="K24" s="131"/>
    </row>
    <row r="25" spans="1:22" ht="16.5" customHeight="1">
      <c r="A25" s="92"/>
      <c r="B25" s="122"/>
      <c r="C25" s="122"/>
      <c r="D25" s="122"/>
      <c r="E25" s="122"/>
      <c r="F25" s="122"/>
      <c r="G25" s="122"/>
      <c r="H25" s="122"/>
      <c r="I25" s="122"/>
      <c r="J25" s="122"/>
      <c r="K25" s="132"/>
    </row>
    <row r="26" spans="1:22" ht="16.5" customHeight="1">
      <c r="A26" s="92"/>
      <c r="B26" s="122"/>
      <c r="C26" s="122"/>
      <c r="D26" s="169"/>
      <c r="E26" s="169"/>
      <c r="F26" s="169"/>
      <c r="G26" s="169"/>
      <c r="H26" s="169"/>
      <c r="I26" s="169"/>
      <c r="J26" s="122"/>
      <c r="K26" s="132"/>
    </row>
    <row r="27" spans="1:22" ht="16.5" customHeight="1">
      <c r="A27" s="92"/>
      <c r="B27" s="122"/>
      <c r="C27" s="122"/>
      <c r="D27" s="122"/>
      <c r="E27" s="122"/>
      <c r="F27" s="122"/>
      <c r="G27" s="122"/>
      <c r="H27" s="122"/>
      <c r="I27" s="122"/>
      <c r="J27" s="122"/>
      <c r="K27" s="132"/>
    </row>
    <row r="28" spans="1:22" ht="16.5" customHeight="1" thickBot="1">
      <c r="A28" s="92"/>
      <c r="B28" s="122"/>
      <c r="C28" s="122"/>
      <c r="D28" s="170" t="s">
        <v>334</v>
      </c>
      <c r="E28" s="170" t="s">
        <v>334</v>
      </c>
      <c r="F28" s="170" t="s">
        <v>334</v>
      </c>
      <c r="G28" s="170" t="s">
        <v>334</v>
      </c>
      <c r="H28" s="170" t="s">
        <v>334</v>
      </c>
      <c r="I28" s="170" t="s">
        <v>334</v>
      </c>
      <c r="J28" s="122"/>
      <c r="K28" s="171"/>
    </row>
    <row r="29" spans="1:22" ht="18" customHeight="1" thickBot="1">
      <c r="A29" s="248" t="s">
        <v>112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50"/>
    </row>
    <row r="30" spans="1:22" ht="18.75" customHeight="1">
      <c r="A30" s="251" t="s">
        <v>276</v>
      </c>
      <c r="B30" s="252"/>
      <c r="C30" s="252"/>
      <c r="D30" s="252"/>
      <c r="E30" s="252"/>
      <c r="F30" s="252"/>
      <c r="G30" s="252"/>
      <c r="H30" s="252"/>
      <c r="I30" s="252"/>
      <c r="J30" s="252"/>
      <c r="K30" s="253"/>
    </row>
    <row r="31" spans="1:22" ht="18.75" customHeight="1" thickBot="1">
      <c r="A31" s="254"/>
      <c r="B31" s="255"/>
      <c r="C31" s="255"/>
      <c r="D31" s="255"/>
      <c r="E31" s="255"/>
      <c r="F31" s="255"/>
      <c r="G31" s="255"/>
      <c r="H31" s="255"/>
      <c r="I31" s="255"/>
      <c r="J31" s="255"/>
      <c r="K31" s="256"/>
    </row>
    <row r="32" spans="1:22" ht="18" customHeight="1" thickBot="1">
      <c r="A32" s="248" t="s">
        <v>113</v>
      </c>
      <c r="B32" s="249"/>
      <c r="C32" s="249"/>
      <c r="D32" s="249"/>
      <c r="E32" s="249"/>
      <c r="F32" s="249"/>
      <c r="G32" s="249"/>
      <c r="H32" s="249"/>
      <c r="I32" s="249"/>
      <c r="J32" s="249"/>
      <c r="K32" s="250"/>
    </row>
    <row r="33" spans="1:11" ht="14.25">
      <c r="A33" s="288" t="s">
        <v>114</v>
      </c>
      <c r="B33" s="289"/>
      <c r="C33" s="289"/>
      <c r="D33" s="289"/>
      <c r="E33" s="289"/>
      <c r="F33" s="289"/>
      <c r="G33" s="289"/>
      <c r="H33" s="289"/>
      <c r="I33" s="289"/>
      <c r="J33" s="289"/>
      <c r="K33" s="290"/>
    </row>
    <row r="34" spans="1:11" ht="15" thickBot="1">
      <c r="A34" s="277" t="s">
        <v>115</v>
      </c>
      <c r="B34" s="278"/>
      <c r="C34" s="159" t="s">
        <v>61</v>
      </c>
      <c r="D34" s="159" t="s">
        <v>62</v>
      </c>
      <c r="E34" s="279" t="s">
        <v>116</v>
      </c>
      <c r="F34" s="280"/>
      <c r="G34" s="280"/>
      <c r="H34" s="280"/>
      <c r="I34" s="280"/>
      <c r="J34" s="280"/>
      <c r="K34" s="281"/>
    </row>
    <row r="35" spans="1:11" ht="15" thickBot="1">
      <c r="A35" s="273" t="s">
        <v>117</v>
      </c>
      <c r="B35" s="273"/>
      <c r="C35" s="273"/>
      <c r="D35" s="273"/>
      <c r="E35" s="273"/>
      <c r="F35" s="273"/>
      <c r="G35" s="273"/>
      <c r="H35" s="273"/>
      <c r="I35" s="273"/>
      <c r="J35" s="273"/>
      <c r="K35" s="273"/>
    </row>
    <row r="36" spans="1:11" ht="14.25">
      <c r="A36" s="282" t="s">
        <v>367</v>
      </c>
      <c r="B36" s="283"/>
      <c r="C36" s="283"/>
      <c r="D36" s="283"/>
      <c r="E36" s="283"/>
      <c r="F36" s="283"/>
      <c r="G36" s="283"/>
      <c r="H36" s="283"/>
      <c r="I36" s="283"/>
      <c r="J36" s="283"/>
      <c r="K36" s="284"/>
    </row>
    <row r="37" spans="1:11" ht="14.25">
      <c r="A37" s="274" t="s">
        <v>368</v>
      </c>
      <c r="B37" s="275"/>
      <c r="C37" s="275"/>
      <c r="D37" s="275"/>
      <c r="E37" s="275"/>
      <c r="F37" s="275"/>
      <c r="G37" s="275"/>
      <c r="H37" s="275"/>
      <c r="I37" s="275"/>
      <c r="J37" s="275"/>
      <c r="K37" s="276"/>
    </row>
    <row r="38" spans="1:11" ht="14.25">
      <c r="A38" s="274" t="s">
        <v>369</v>
      </c>
      <c r="B38" s="275"/>
      <c r="C38" s="275"/>
      <c r="D38" s="275"/>
      <c r="E38" s="275"/>
      <c r="F38" s="275"/>
      <c r="G38" s="275"/>
      <c r="H38" s="275"/>
      <c r="I38" s="275"/>
      <c r="J38" s="275"/>
      <c r="K38" s="276"/>
    </row>
    <row r="39" spans="1:11" ht="14.25">
      <c r="A39" s="274" t="s">
        <v>370</v>
      </c>
      <c r="B39" s="275"/>
      <c r="C39" s="275"/>
      <c r="D39" s="275"/>
      <c r="E39" s="275"/>
      <c r="F39" s="275"/>
      <c r="G39" s="275"/>
      <c r="H39" s="275"/>
      <c r="I39" s="275"/>
      <c r="J39" s="275"/>
      <c r="K39" s="276"/>
    </row>
    <row r="40" spans="1:11" ht="14.25">
      <c r="A40" s="274" t="s">
        <v>371</v>
      </c>
      <c r="B40" s="275"/>
      <c r="C40" s="275"/>
      <c r="D40" s="275"/>
      <c r="E40" s="275"/>
      <c r="F40" s="275"/>
      <c r="G40" s="275"/>
      <c r="H40" s="275"/>
      <c r="I40" s="275"/>
      <c r="J40" s="275"/>
      <c r="K40" s="276"/>
    </row>
    <row r="41" spans="1:11" ht="14.25">
      <c r="A41" s="274" t="s">
        <v>372</v>
      </c>
      <c r="B41" s="275"/>
      <c r="C41" s="275"/>
      <c r="D41" s="275"/>
      <c r="E41" s="275"/>
      <c r="F41" s="275"/>
      <c r="G41" s="275"/>
      <c r="H41" s="275"/>
      <c r="I41" s="275"/>
      <c r="J41" s="275"/>
      <c r="K41" s="276"/>
    </row>
    <row r="42" spans="1:11" ht="14.25">
      <c r="A42" s="274"/>
      <c r="B42" s="275"/>
      <c r="C42" s="275"/>
      <c r="D42" s="275"/>
      <c r="E42" s="275"/>
      <c r="F42" s="275"/>
      <c r="G42" s="275"/>
      <c r="H42" s="275"/>
      <c r="I42" s="275"/>
      <c r="J42" s="275"/>
      <c r="K42" s="276"/>
    </row>
    <row r="43" spans="1:11" ht="14.25">
      <c r="A43" s="274"/>
      <c r="B43" s="275"/>
      <c r="C43" s="275"/>
      <c r="D43" s="275"/>
      <c r="E43" s="275"/>
      <c r="F43" s="275"/>
      <c r="G43" s="275"/>
      <c r="H43" s="275"/>
      <c r="I43" s="275"/>
      <c r="J43" s="275"/>
      <c r="K43" s="276"/>
    </row>
    <row r="44" spans="1:11" ht="14.25">
      <c r="A44" s="274"/>
      <c r="B44" s="275"/>
      <c r="C44" s="275"/>
      <c r="D44" s="275"/>
      <c r="E44" s="275"/>
      <c r="F44" s="275"/>
      <c r="G44" s="275"/>
      <c r="H44" s="275"/>
      <c r="I44" s="275"/>
      <c r="J44" s="275"/>
      <c r="K44" s="276"/>
    </row>
    <row r="45" spans="1:11" ht="14.25">
      <c r="A45" s="274"/>
      <c r="B45" s="275"/>
      <c r="C45" s="275"/>
      <c r="D45" s="275"/>
      <c r="E45" s="275"/>
      <c r="F45" s="275"/>
      <c r="G45" s="275"/>
      <c r="H45" s="275"/>
      <c r="I45" s="275"/>
      <c r="J45" s="275"/>
      <c r="K45" s="276"/>
    </row>
    <row r="46" spans="1:11" ht="15" thickBot="1">
      <c r="A46" s="299" t="s">
        <v>277</v>
      </c>
      <c r="B46" s="300"/>
      <c r="C46" s="300"/>
      <c r="D46" s="300"/>
      <c r="E46" s="300"/>
      <c r="F46" s="300"/>
      <c r="G46" s="300"/>
      <c r="H46" s="300"/>
      <c r="I46" s="300"/>
      <c r="J46" s="300"/>
      <c r="K46" s="301"/>
    </row>
    <row r="47" spans="1:11" ht="15" thickBot="1">
      <c r="A47" s="262" t="s">
        <v>119</v>
      </c>
      <c r="B47" s="263"/>
      <c r="C47" s="263"/>
      <c r="D47" s="263"/>
      <c r="E47" s="263"/>
      <c r="F47" s="263"/>
      <c r="G47" s="263"/>
      <c r="H47" s="263"/>
      <c r="I47" s="263"/>
      <c r="J47" s="263"/>
      <c r="K47" s="264"/>
    </row>
    <row r="48" spans="1:11" ht="14.25">
      <c r="A48" s="116" t="s">
        <v>120</v>
      </c>
      <c r="B48" s="113" t="s">
        <v>87</v>
      </c>
      <c r="C48" s="113" t="s">
        <v>88</v>
      </c>
      <c r="D48" s="113" t="s">
        <v>80</v>
      </c>
      <c r="E48" s="118" t="s">
        <v>121</v>
      </c>
      <c r="F48" s="113" t="s">
        <v>87</v>
      </c>
      <c r="G48" s="113" t="s">
        <v>88</v>
      </c>
      <c r="H48" s="113" t="s">
        <v>80</v>
      </c>
      <c r="I48" s="118" t="s">
        <v>122</v>
      </c>
      <c r="J48" s="113" t="s">
        <v>87</v>
      </c>
      <c r="K48" s="128" t="s">
        <v>88</v>
      </c>
    </row>
    <row r="49" spans="1:11" ht="14.25">
      <c r="A49" s="163" t="s">
        <v>79</v>
      </c>
      <c r="B49" s="159" t="s">
        <v>87</v>
      </c>
      <c r="C49" s="159" t="s">
        <v>88</v>
      </c>
      <c r="D49" s="159" t="s">
        <v>80</v>
      </c>
      <c r="E49" s="164" t="s">
        <v>86</v>
      </c>
      <c r="F49" s="159" t="s">
        <v>87</v>
      </c>
      <c r="G49" s="159" t="s">
        <v>88</v>
      </c>
      <c r="H49" s="159" t="s">
        <v>80</v>
      </c>
      <c r="I49" s="164" t="s">
        <v>97</v>
      </c>
      <c r="J49" s="159" t="s">
        <v>87</v>
      </c>
      <c r="K49" s="160" t="s">
        <v>88</v>
      </c>
    </row>
    <row r="50" spans="1:11" ht="15" thickBot="1">
      <c r="A50" s="257" t="s">
        <v>90</v>
      </c>
      <c r="B50" s="258"/>
      <c r="C50" s="258"/>
      <c r="D50" s="258"/>
      <c r="E50" s="258"/>
      <c r="F50" s="258"/>
      <c r="G50" s="258"/>
      <c r="H50" s="258"/>
      <c r="I50" s="258"/>
      <c r="J50" s="258"/>
      <c r="K50" s="261"/>
    </row>
    <row r="51" spans="1:11" ht="15" thickBot="1">
      <c r="A51" s="273" t="s">
        <v>123</v>
      </c>
      <c r="B51" s="273"/>
      <c r="C51" s="273"/>
      <c r="D51" s="273"/>
      <c r="E51" s="273"/>
      <c r="F51" s="273"/>
      <c r="G51" s="273"/>
      <c r="H51" s="273"/>
      <c r="I51" s="273"/>
      <c r="J51" s="273"/>
      <c r="K51" s="273"/>
    </row>
    <row r="52" spans="1:11" ht="15" thickBot="1">
      <c r="A52" s="302"/>
      <c r="B52" s="303"/>
      <c r="C52" s="303"/>
      <c r="D52" s="303"/>
      <c r="E52" s="303"/>
      <c r="F52" s="303"/>
      <c r="G52" s="303"/>
      <c r="H52" s="303"/>
      <c r="I52" s="303"/>
      <c r="J52" s="303"/>
      <c r="K52" s="304"/>
    </row>
    <row r="53" spans="1:11" ht="15" thickBot="1">
      <c r="A53" s="123" t="s">
        <v>124</v>
      </c>
      <c r="B53" s="294"/>
      <c r="C53" s="294"/>
      <c r="D53" s="124" t="s">
        <v>126</v>
      </c>
      <c r="E53" s="125" t="s">
        <v>306</v>
      </c>
      <c r="F53" s="126" t="s">
        <v>127</v>
      </c>
      <c r="G53" s="127">
        <v>44727</v>
      </c>
      <c r="H53" s="295" t="s">
        <v>128</v>
      </c>
      <c r="I53" s="296"/>
      <c r="J53" s="297" t="s">
        <v>335</v>
      </c>
      <c r="K53" s="298"/>
    </row>
    <row r="54" spans="1:11" ht="15" thickBot="1">
      <c r="A54" s="273" t="s">
        <v>129</v>
      </c>
      <c r="B54" s="273"/>
      <c r="C54" s="273"/>
      <c r="D54" s="273"/>
      <c r="E54" s="273"/>
      <c r="F54" s="273"/>
      <c r="G54" s="273"/>
      <c r="H54" s="273"/>
      <c r="I54" s="273"/>
      <c r="J54" s="273"/>
      <c r="K54" s="273"/>
    </row>
    <row r="55" spans="1:11" ht="15" thickBot="1">
      <c r="A55" s="285"/>
      <c r="B55" s="286"/>
      <c r="C55" s="286"/>
      <c r="D55" s="286"/>
      <c r="E55" s="286"/>
      <c r="F55" s="286"/>
      <c r="G55" s="286"/>
      <c r="H55" s="286"/>
      <c r="I55" s="286"/>
      <c r="J55" s="286"/>
      <c r="K55" s="287"/>
    </row>
    <row r="56" spans="1:11" ht="15" thickBot="1">
      <c r="A56" s="123" t="s">
        <v>124</v>
      </c>
      <c r="B56" s="294"/>
      <c r="C56" s="294"/>
      <c r="D56" s="124" t="s">
        <v>126</v>
      </c>
      <c r="E56" s="125" t="s">
        <v>306</v>
      </c>
      <c r="F56" s="126" t="s">
        <v>130</v>
      </c>
      <c r="G56" s="127">
        <v>44727</v>
      </c>
      <c r="H56" s="295" t="s">
        <v>128</v>
      </c>
      <c r="I56" s="296"/>
      <c r="J56" s="297" t="s">
        <v>335</v>
      </c>
      <c r="K56" s="298"/>
    </row>
  </sheetData>
  <mergeCells count="63">
    <mergeCell ref="A55:K55"/>
    <mergeCell ref="A33:K33"/>
    <mergeCell ref="A9:K9"/>
    <mergeCell ref="A10:K10"/>
    <mergeCell ref="B56:C56"/>
    <mergeCell ref="H56:I56"/>
    <mergeCell ref="J56:K56"/>
    <mergeCell ref="A45:K45"/>
    <mergeCell ref="A46:K46"/>
    <mergeCell ref="A47:K47"/>
    <mergeCell ref="A50:K50"/>
    <mergeCell ref="A51:K51"/>
    <mergeCell ref="A52:K52"/>
    <mergeCell ref="B53:C53"/>
    <mergeCell ref="H53:I53"/>
    <mergeCell ref="J53:K53"/>
    <mergeCell ref="A54:K54"/>
    <mergeCell ref="A44:K44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29:K29"/>
    <mergeCell ref="A30:K30"/>
    <mergeCell ref="A31:K31"/>
    <mergeCell ref="A32:K32"/>
    <mergeCell ref="H8:I8"/>
    <mergeCell ref="B8:C8"/>
    <mergeCell ref="D8:E8"/>
    <mergeCell ref="A14:K14"/>
    <mergeCell ref="A15:K15"/>
    <mergeCell ref="A18:K18"/>
    <mergeCell ref="A19:K19"/>
    <mergeCell ref="A20:K20"/>
    <mergeCell ref="F8:G8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A3:C3"/>
    <mergeCell ref="D3:G3"/>
    <mergeCell ref="H3:K3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Check Box 1">
              <controlPr defaultSize="0" autoPict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4" name="Check Box 2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304800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Pict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Pict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9" name="Check Box 7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390525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0" name="Check Box 8">
              <controlPr defaultSize="0" autoPict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3" name="Check Box 11">
              <controlPr defaultSize="0" autoPict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4" name="Check Box 12">
              <controlPr defaultSize="0" autoPict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2" name="Check Box 20">
              <controlPr defaultSize="0" autoPict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6" name="Check Box 24">
              <controlPr defaultSize="0" autoPict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8" name="Check Box 26">
              <controlPr defaultSize="0" autoPict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3" name="Check Box 31">
              <controlPr defaultSize="0" autoPict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6" name="Check Box 34">
              <controlPr defaultSize="0" autoPict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7" name="Check Box 35">
              <controlPr defaultSize="0" autoPict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8" name="Check Box 36">
              <controlPr defaultSize="0" autoPict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39" name="Check Box 37">
              <controlPr defaultSize="0" autoPict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40" name="Check Box 38">
              <controlPr defaultSize="0" autoPict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41" name="Check Box 39">
              <controlPr defaultSize="0" autoPict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9525</xdr:rowOff>
                  </from>
                  <to>
                    <xdr:col>1</xdr:col>
                    <xdr:colOff>590550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48</xdr:row>
                    <xdr:rowOff>0</xdr:rowOff>
                  </from>
                  <to>
                    <xdr:col>1</xdr:col>
                    <xdr:colOff>590550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48</xdr:row>
                    <xdr:rowOff>0</xdr:rowOff>
                  </from>
                  <to>
                    <xdr:col>2</xdr:col>
                    <xdr:colOff>590550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590550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48</xdr:row>
                    <xdr:rowOff>0</xdr:rowOff>
                  </from>
                  <to>
                    <xdr:col>5</xdr:col>
                    <xdr:colOff>628650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47</xdr:row>
                    <xdr:rowOff>0</xdr:rowOff>
                  </from>
                  <to>
                    <xdr:col>5</xdr:col>
                    <xdr:colOff>619125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50" name="Check Box 48">
              <controlPr defaultSize="0" autoPict="0">
                <anchor moveWithCells="1">
                  <from>
                    <xdr:col>6</xdr:col>
                    <xdr:colOff>171450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51" name="Check Box 49">
              <controlPr defaultSize="0" autoPict="0">
                <anchor moveWithCells="1">
                  <from>
                    <xdr:col>6</xdr:col>
                    <xdr:colOff>171450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9</xdr:col>
                    <xdr:colOff>590550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53" name="Check Box 51">
              <controlPr defaultSize="0" autoPict="0">
                <anchor moveWithCells="1">
                  <from>
                    <xdr:col>10</xdr:col>
                    <xdr:colOff>209550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9</xdr:col>
                    <xdr:colOff>581025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55" name="Check Box 53">
              <controlPr defaultSize="0" autoPict="0">
                <anchor moveWithCells="1">
                  <from>
                    <xdr:col>10</xdr:col>
                    <xdr:colOff>209550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61" name="Check Box 59">
              <controlPr defaultSize="0" autoPict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E20" sqref="E20:H20"/>
    </sheetView>
  </sheetViews>
  <sheetFormatPr defaultColWidth="10" defaultRowHeight="16.5" customHeight="1"/>
  <cols>
    <col min="1" max="1" width="10.875" style="81" customWidth="1"/>
    <col min="2" max="16384" width="10" style="81"/>
  </cols>
  <sheetData>
    <row r="1" spans="1:11" ht="22.5" customHeight="1">
      <c r="A1" s="372" t="s">
        <v>138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</row>
    <row r="2" spans="1:11" ht="17.25" customHeight="1">
      <c r="A2" s="82" t="s">
        <v>52</v>
      </c>
      <c r="B2" s="232"/>
      <c r="C2" s="232"/>
      <c r="D2" s="233" t="s">
        <v>53</v>
      </c>
      <c r="E2" s="233"/>
      <c r="F2" s="232"/>
      <c r="G2" s="232"/>
      <c r="H2" s="83" t="s">
        <v>54</v>
      </c>
      <c r="I2" s="234"/>
      <c r="J2" s="234"/>
      <c r="K2" s="235"/>
    </row>
    <row r="3" spans="1:11" ht="16.5" customHeight="1">
      <c r="A3" s="225" t="s">
        <v>55</v>
      </c>
      <c r="B3" s="226"/>
      <c r="C3" s="227"/>
      <c r="D3" s="228" t="s">
        <v>56</v>
      </c>
      <c r="E3" s="229"/>
      <c r="F3" s="229"/>
      <c r="G3" s="230"/>
      <c r="H3" s="228" t="s">
        <v>57</v>
      </c>
      <c r="I3" s="229"/>
      <c r="J3" s="229"/>
      <c r="K3" s="230"/>
    </row>
    <row r="4" spans="1:11" ht="16.5" customHeight="1">
      <c r="A4" s="86" t="s">
        <v>58</v>
      </c>
      <c r="B4" s="362"/>
      <c r="C4" s="363"/>
      <c r="D4" s="238" t="s">
        <v>59</v>
      </c>
      <c r="E4" s="239"/>
      <c r="F4" s="244"/>
      <c r="G4" s="245"/>
      <c r="H4" s="238" t="s">
        <v>139</v>
      </c>
      <c r="I4" s="239"/>
      <c r="J4" s="100" t="s">
        <v>61</v>
      </c>
      <c r="K4" s="108" t="s">
        <v>62</v>
      </c>
    </row>
    <row r="5" spans="1:11" ht="16.5" customHeight="1">
      <c r="A5" s="88" t="s">
        <v>63</v>
      </c>
      <c r="B5" s="367"/>
      <c r="C5" s="368"/>
      <c r="D5" s="238" t="s">
        <v>140</v>
      </c>
      <c r="E5" s="239"/>
      <c r="F5" s="362"/>
      <c r="G5" s="363"/>
      <c r="H5" s="238" t="s">
        <v>141</v>
      </c>
      <c r="I5" s="239"/>
      <c r="J5" s="100" t="s">
        <v>61</v>
      </c>
      <c r="K5" s="108" t="s">
        <v>62</v>
      </c>
    </row>
    <row r="6" spans="1:11" ht="16.5" customHeight="1">
      <c r="A6" s="86" t="s">
        <v>66</v>
      </c>
      <c r="B6" s="89"/>
      <c r="C6" s="90"/>
      <c r="D6" s="238" t="s">
        <v>142</v>
      </c>
      <c r="E6" s="239"/>
      <c r="F6" s="362"/>
      <c r="G6" s="363"/>
      <c r="H6" s="369" t="s">
        <v>143</v>
      </c>
      <c r="I6" s="370"/>
      <c r="J6" s="370"/>
      <c r="K6" s="371"/>
    </row>
    <row r="7" spans="1:11" ht="16.5" customHeight="1">
      <c r="A7" s="86" t="s">
        <v>69</v>
      </c>
      <c r="B7" s="362"/>
      <c r="C7" s="363"/>
      <c r="D7" s="86" t="s">
        <v>144</v>
      </c>
      <c r="E7" s="87"/>
      <c r="F7" s="362"/>
      <c r="G7" s="363"/>
      <c r="H7" s="364" t="s">
        <v>265</v>
      </c>
      <c r="I7" s="246"/>
      <c r="J7" s="246"/>
      <c r="K7" s="247"/>
    </row>
    <row r="8" spans="1:11" ht="16.5" customHeight="1">
      <c r="A8" s="93" t="s">
        <v>72</v>
      </c>
      <c r="B8" s="259"/>
      <c r="C8" s="260"/>
      <c r="D8" s="257" t="s">
        <v>73</v>
      </c>
      <c r="E8" s="258"/>
      <c r="F8" s="365"/>
      <c r="G8" s="366"/>
      <c r="H8" s="257"/>
      <c r="I8" s="258"/>
      <c r="J8" s="258"/>
      <c r="K8" s="261"/>
    </row>
    <row r="9" spans="1:11" ht="16.5" customHeight="1">
      <c r="A9" s="342" t="s">
        <v>145</v>
      </c>
      <c r="B9" s="342"/>
      <c r="C9" s="342"/>
      <c r="D9" s="342"/>
      <c r="E9" s="342"/>
      <c r="F9" s="342"/>
      <c r="G9" s="342"/>
      <c r="H9" s="342"/>
      <c r="I9" s="342"/>
      <c r="J9" s="342"/>
      <c r="K9" s="342"/>
    </row>
    <row r="10" spans="1:11" ht="16.5" customHeight="1">
      <c r="A10" s="94" t="s">
        <v>76</v>
      </c>
      <c r="B10" s="95" t="s">
        <v>77</v>
      </c>
      <c r="C10" s="96" t="s">
        <v>78</v>
      </c>
      <c r="D10" s="97"/>
      <c r="E10" s="98" t="s">
        <v>81</v>
      </c>
      <c r="F10" s="95" t="s">
        <v>77</v>
      </c>
      <c r="G10" s="96" t="s">
        <v>78</v>
      </c>
      <c r="H10" s="95"/>
      <c r="I10" s="98" t="s">
        <v>79</v>
      </c>
      <c r="J10" s="95" t="s">
        <v>77</v>
      </c>
      <c r="K10" s="109" t="s">
        <v>78</v>
      </c>
    </row>
    <row r="11" spans="1:11" ht="16.5" customHeight="1">
      <c r="A11" s="88" t="s">
        <v>82</v>
      </c>
      <c r="B11" s="99" t="s">
        <v>77</v>
      </c>
      <c r="C11" s="100" t="s">
        <v>78</v>
      </c>
      <c r="D11" s="101"/>
      <c r="E11" s="102" t="s">
        <v>84</v>
      </c>
      <c r="F11" s="99" t="s">
        <v>77</v>
      </c>
      <c r="G11" s="100" t="s">
        <v>78</v>
      </c>
      <c r="H11" s="99"/>
      <c r="I11" s="102" t="s">
        <v>89</v>
      </c>
      <c r="J11" s="99" t="s">
        <v>77</v>
      </c>
      <c r="K11" s="108" t="s">
        <v>78</v>
      </c>
    </row>
    <row r="12" spans="1:11" ht="16.5" customHeight="1">
      <c r="A12" s="257" t="s">
        <v>116</v>
      </c>
      <c r="B12" s="258"/>
      <c r="C12" s="258"/>
      <c r="D12" s="258"/>
      <c r="E12" s="258"/>
      <c r="F12" s="258"/>
      <c r="G12" s="258"/>
      <c r="H12" s="258"/>
      <c r="I12" s="258"/>
      <c r="J12" s="258"/>
      <c r="K12" s="261"/>
    </row>
    <row r="13" spans="1:11" ht="16.5" customHeight="1">
      <c r="A13" s="350" t="s">
        <v>146</v>
      </c>
      <c r="B13" s="350"/>
      <c r="C13" s="350"/>
      <c r="D13" s="350"/>
      <c r="E13" s="350"/>
      <c r="F13" s="350"/>
      <c r="G13" s="350"/>
      <c r="H13" s="350"/>
      <c r="I13" s="350"/>
      <c r="J13" s="350"/>
      <c r="K13" s="350"/>
    </row>
    <row r="14" spans="1:11" ht="16.5" customHeight="1">
      <c r="A14" s="351" t="s">
        <v>266</v>
      </c>
      <c r="B14" s="352"/>
      <c r="C14" s="352"/>
      <c r="D14" s="352"/>
      <c r="E14" s="352"/>
      <c r="F14" s="352"/>
      <c r="G14" s="352"/>
      <c r="H14" s="352"/>
      <c r="I14" s="353"/>
      <c r="J14" s="353"/>
      <c r="K14" s="354"/>
    </row>
    <row r="15" spans="1:11" ht="16.5" customHeight="1">
      <c r="A15" s="355"/>
      <c r="B15" s="356"/>
      <c r="C15" s="356"/>
      <c r="D15" s="357"/>
      <c r="E15" s="358"/>
      <c r="F15" s="356"/>
      <c r="G15" s="356"/>
      <c r="H15" s="357"/>
      <c r="I15" s="359"/>
      <c r="J15" s="360"/>
      <c r="K15" s="361"/>
    </row>
    <row r="16" spans="1:11" ht="16.5" customHeight="1">
      <c r="A16" s="343" t="s">
        <v>267</v>
      </c>
      <c r="B16" s="344"/>
      <c r="C16" s="344"/>
      <c r="D16" s="344"/>
      <c r="E16" s="344"/>
      <c r="F16" s="344"/>
      <c r="G16" s="344"/>
      <c r="H16" s="344"/>
      <c r="I16" s="344"/>
      <c r="J16" s="344"/>
      <c r="K16" s="345"/>
    </row>
    <row r="17" spans="1:11" ht="16.5" customHeight="1">
      <c r="A17" s="350" t="s">
        <v>147</v>
      </c>
      <c r="B17" s="350"/>
      <c r="C17" s="350"/>
      <c r="D17" s="350"/>
      <c r="E17" s="350"/>
      <c r="F17" s="350"/>
      <c r="G17" s="350"/>
      <c r="H17" s="350"/>
      <c r="I17" s="350"/>
      <c r="J17" s="350"/>
      <c r="K17" s="350"/>
    </row>
    <row r="18" spans="1:11" ht="16.5" customHeight="1">
      <c r="A18" s="351" t="s">
        <v>268</v>
      </c>
      <c r="B18" s="352"/>
      <c r="C18" s="352"/>
      <c r="D18" s="352"/>
      <c r="E18" s="352"/>
      <c r="F18" s="352"/>
      <c r="G18" s="352"/>
      <c r="H18" s="352"/>
      <c r="I18" s="353"/>
      <c r="J18" s="353"/>
      <c r="K18" s="354"/>
    </row>
    <row r="19" spans="1:11" ht="16.5" customHeight="1">
      <c r="A19" s="355" t="s">
        <v>269</v>
      </c>
      <c r="B19" s="356"/>
      <c r="C19" s="356"/>
      <c r="D19" s="357"/>
      <c r="E19" s="358"/>
      <c r="F19" s="356"/>
      <c r="G19" s="356"/>
      <c r="H19" s="357"/>
      <c r="I19" s="359"/>
      <c r="J19" s="360"/>
      <c r="K19" s="361"/>
    </row>
    <row r="20" spans="1:11" ht="16.5" customHeight="1">
      <c r="A20" s="343" t="s">
        <v>270</v>
      </c>
      <c r="B20" s="344"/>
      <c r="C20" s="344"/>
      <c r="D20" s="344"/>
      <c r="E20" s="344"/>
      <c r="F20" s="344"/>
      <c r="G20" s="344"/>
      <c r="H20" s="344"/>
      <c r="I20" s="344"/>
      <c r="J20" s="344"/>
      <c r="K20" s="345"/>
    </row>
    <row r="21" spans="1:11" ht="16.5" customHeight="1">
      <c r="A21" s="346" t="s">
        <v>113</v>
      </c>
      <c r="B21" s="346"/>
      <c r="C21" s="346"/>
      <c r="D21" s="346"/>
      <c r="E21" s="346"/>
      <c r="F21" s="346"/>
      <c r="G21" s="346"/>
      <c r="H21" s="346"/>
      <c r="I21" s="346"/>
      <c r="J21" s="346"/>
      <c r="K21" s="346"/>
    </row>
    <row r="22" spans="1:11" ht="16.5" customHeight="1">
      <c r="A22" s="347" t="s">
        <v>114</v>
      </c>
      <c r="B22" s="348"/>
      <c r="C22" s="348"/>
      <c r="D22" s="348"/>
      <c r="E22" s="348"/>
      <c r="F22" s="348"/>
      <c r="G22" s="348"/>
      <c r="H22" s="348"/>
      <c r="I22" s="348"/>
      <c r="J22" s="348"/>
      <c r="K22" s="349"/>
    </row>
    <row r="23" spans="1:11" ht="16.5" customHeight="1">
      <c r="A23" s="277" t="s">
        <v>115</v>
      </c>
      <c r="B23" s="278"/>
      <c r="C23" s="100" t="s">
        <v>61</v>
      </c>
      <c r="D23" s="100" t="s">
        <v>62</v>
      </c>
      <c r="E23" s="337"/>
      <c r="F23" s="337"/>
      <c r="G23" s="337"/>
      <c r="H23" s="337"/>
      <c r="I23" s="337"/>
      <c r="J23" s="337"/>
      <c r="K23" s="338"/>
    </row>
    <row r="24" spans="1:11" ht="16.5" customHeight="1">
      <c r="A24" s="339" t="s">
        <v>271</v>
      </c>
      <c r="B24" s="340"/>
      <c r="C24" s="340"/>
      <c r="D24" s="340"/>
      <c r="E24" s="340"/>
      <c r="F24" s="340"/>
      <c r="G24" s="340"/>
      <c r="H24" s="340"/>
      <c r="I24" s="340"/>
      <c r="J24" s="340"/>
      <c r="K24" s="341"/>
    </row>
    <row r="25" spans="1:11" ht="16.5" customHeight="1">
      <c r="A25" s="322"/>
      <c r="B25" s="323"/>
      <c r="C25" s="323"/>
      <c r="D25" s="323"/>
      <c r="E25" s="323"/>
      <c r="F25" s="323"/>
      <c r="G25" s="323"/>
      <c r="H25" s="323"/>
      <c r="I25" s="323"/>
      <c r="J25" s="323"/>
      <c r="K25" s="324"/>
    </row>
    <row r="26" spans="1:11" ht="16.5" customHeight="1">
      <c r="A26" s="342" t="s">
        <v>119</v>
      </c>
      <c r="B26" s="342"/>
      <c r="C26" s="342"/>
      <c r="D26" s="342"/>
      <c r="E26" s="342"/>
      <c r="F26" s="342"/>
      <c r="G26" s="342"/>
      <c r="H26" s="342"/>
      <c r="I26" s="342"/>
      <c r="J26" s="342"/>
      <c r="K26" s="342"/>
    </row>
    <row r="27" spans="1:11" ht="16.5" customHeight="1">
      <c r="A27" s="84" t="s">
        <v>120</v>
      </c>
      <c r="B27" s="96" t="s">
        <v>87</v>
      </c>
      <c r="C27" s="96" t="s">
        <v>88</v>
      </c>
      <c r="D27" s="96" t="s">
        <v>80</v>
      </c>
      <c r="E27" s="85" t="s">
        <v>121</v>
      </c>
      <c r="F27" s="96" t="s">
        <v>87</v>
      </c>
      <c r="G27" s="96" t="s">
        <v>88</v>
      </c>
      <c r="H27" s="96" t="s">
        <v>80</v>
      </c>
      <c r="I27" s="85" t="s">
        <v>122</v>
      </c>
      <c r="J27" s="96" t="s">
        <v>87</v>
      </c>
      <c r="K27" s="109" t="s">
        <v>88</v>
      </c>
    </row>
    <row r="28" spans="1:11" ht="16.5" customHeight="1">
      <c r="A28" s="91" t="s">
        <v>79</v>
      </c>
      <c r="B28" s="100" t="s">
        <v>87</v>
      </c>
      <c r="C28" s="100" t="s">
        <v>88</v>
      </c>
      <c r="D28" s="100" t="s">
        <v>80</v>
      </c>
      <c r="E28" s="103" t="s">
        <v>86</v>
      </c>
      <c r="F28" s="100" t="s">
        <v>87</v>
      </c>
      <c r="G28" s="100" t="s">
        <v>88</v>
      </c>
      <c r="H28" s="100" t="s">
        <v>80</v>
      </c>
      <c r="I28" s="103" t="s">
        <v>97</v>
      </c>
      <c r="J28" s="100" t="s">
        <v>87</v>
      </c>
      <c r="K28" s="108" t="s">
        <v>88</v>
      </c>
    </row>
    <row r="29" spans="1:11" ht="16.5" customHeight="1">
      <c r="A29" s="238" t="s">
        <v>90</v>
      </c>
      <c r="B29" s="332"/>
      <c r="C29" s="332"/>
      <c r="D29" s="332"/>
      <c r="E29" s="332"/>
      <c r="F29" s="332"/>
      <c r="G29" s="332"/>
      <c r="H29" s="332"/>
      <c r="I29" s="332"/>
      <c r="J29" s="332"/>
      <c r="K29" s="333"/>
    </row>
    <row r="30" spans="1:11" ht="16.5" customHeight="1">
      <c r="A30" s="329"/>
      <c r="B30" s="330"/>
      <c r="C30" s="330"/>
      <c r="D30" s="330"/>
      <c r="E30" s="330"/>
      <c r="F30" s="330"/>
      <c r="G30" s="330"/>
      <c r="H30" s="330"/>
      <c r="I30" s="330"/>
      <c r="J30" s="330"/>
      <c r="K30" s="331"/>
    </row>
    <row r="31" spans="1:11" ht="16.5" customHeight="1">
      <c r="A31" s="318" t="s">
        <v>148</v>
      </c>
      <c r="B31" s="318"/>
      <c r="C31" s="318"/>
      <c r="D31" s="318"/>
      <c r="E31" s="318"/>
      <c r="F31" s="318"/>
      <c r="G31" s="318"/>
      <c r="H31" s="318"/>
      <c r="I31" s="318"/>
      <c r="J31" s="318"/>
      <c r="K31" s="318"/>
    </row>
    <row r="32" spans="1:11" ht="17.25" customHeight="1">
      <c r="A32" s="334"/>
      <c r="B32" s="335"/>
      <c r="C32" s="335"/>
      <c r="D32" s="335"/>
      <c r="E32" s="335"/>
      <c r="F32" s="335"/>
      <c r="G32" s="335"/>
      <c r="H32" s="335"/>
      <c r="I32" s="335"/>
      <c r="J32" s="335"/>
      <c r="K32" s="336"/>
    </row>
    <row r="33" spans="1:11" ht="17.25" customHeight="1">
      <c r="A33" s="326"/>
      <c r="B33" s="327"/>
      <c r="C33" s="327"/>
      <c r="D33" s="327"/>
      <c r="E33" s="327"/>
      <c r="F33" s="327"/>
      <c r="G33" s="327"/>
      <c r="H33" s="327"/>
      <c r="I33" s="327"/>
      <c r="J33" s="327"/>
      <c r="K33" s="328"/>
    </row>
    <row r="34" spans="1:11" ht="17.25" customHeight="1">
      <c r="A34" s="326"/>
      <c r="B34" s="327"/>
      <c r="C34" s="327"/>
      <c r="D34" s="327"/>
      <c r="E34" s="327"/>
      <c r="F34" s="327"/>
      <c r="G34" s="327"/>
      <c r="H34" s="327"/>
      <c r="I34" s="327"/>
      <c r="J34" s="327"/>
      <c r="K34" s="328"/>
    </row>
    <row r="35" spans="1:11" ht="17.25" customHeight="1">
      <c r="A35" s="326"/>
      <c r="B35" s="327"/>
      <c r="C35" s="327"/>
      <c r="D35" s="327"/>
      <c r="E35" s="327"/>
      <c r="F35" s="327"/>
      <c r="G35" s="327"/>
      <c r="H35" s="327"/>
      <c r="I35" s="327"/>
      <c r="J35" s="327"/>
      <c r="K35" s="328"/>
    </row>
    <row r="36" spans="1:11" ht="17.25" customHeight="1">
      <c r="A36" s="326"/>
      <c r="B36" s="327"/>
      <c r="C36" s="327"/>
      <c r="D36" s="327"/>
      <c r="E36" s="327"/>
      <c r="F36" s="327"/>
      <c r="G36" s="327"/>
      <c r="H36" s="327"/>
      <c r="I36" s="327"/>
      <c r="J36" s="327"/>
      <c r="K36" s="328"/>
    </row>
    <row r="37" spans="1:11" ht="17.25" customHeight="1">
      <c r="A37" s="326"/>
      <c r="B37" s="327"/>
      <c r="C37" s="327"/>
      <c r="D37" s="327"/>
      <c r="E37" s="327"/>
      <c r="F37" s="327"/>
      <c r="G37" s="327"/>
      <c r="H37" s="327"/>
      <c r="I37" s="327"/>
      <c r="J37" s="327"/>
      <c r="K37" s="328"/>
    </row>
    <row r="38" spans="1:11" ht="17.25" customHeight="1">
      <c r="A38" s="326"/>
      <c r="B38" s="327"/>
      <c r="C38" s="327"/>
      <c r="D38" s="327"/>
      <c r="E38" s="327"/>
      <c r="F38" s="327"/>
      <c r="G38" s="327"/>
      <c r="H38" s="327"/>
      <c r="I38" s="327"/>
      <c r="J38" s="327"/>
      <c r="K38" s="328"/>
    </row>
    <row r="39" spans="1:11" ht="17.25" customHeight="1">
      <c r="A39" s="326"/>
      <c r="B39" s="327"/>
      <c r="C39" s="327"/>
      <c r="D39" s="327"/>
      <c r="E39" s="327"/>
      <c r="F39" s="327"/>
      <c r="G39" s="327"/>
      <c r="H39" s="327"/>
      <c r="I39" s="327"/>
      <c r="J39" s="327"/>
      <c r="K39" s="328"/>
    </row>
    <row r="40" spans="1:11" ht="17.25" customHeight="1">
      <c r="A40" s="326"/>
      <c r="B40" s="327"/>
      <c r="C40" s="327"/>
      <c r="D40" s="327"/>
      <c r="E40" s="327"/>
      <c r="F40" s="327"/>
      <c r="G40" s="327"/>
      <c r="H40" s="327"/>
      <c r="I40" s="327"/>
      <c r="J40" s="327"/>
      <c r="K40" s="328"/>
    </row>
    <row r="41" spans="1:11" ht="17.25" customHeight="1">
      <c r="A41" s="326"/>
      <c r="B41" s="327"/>
      <c r="C41" s="327"/>
      <c r="D41" s="327"/>
      <c r="E41" s="327"/>
      <c r="F41" s="327"/>
      <c r="G41" s="327"/>
      <c r="H41" s="327"/>
      <c r="I41" s="327"/>
      <c r="J41" s="327"/>
      <c r="K41" s="328"/>
    </row>
    <row r="42" spans="1:11" ht="17.25" customHeight="1">
      <c r="A42" s="326"/>
      <c r="B42" s="327"/>
      <c r="C42" s="327"/>
      <c r="D42" s="327"/>
      <c r="E42" s="327"/>
      <c r="F42" s="327"/>
      <c r="G42" s="327"/>
      <c r="H42" s="327"/>
      <c r="I42" s="327"/>
      <c r="J42" s="327"/>
      <c r="K42" s="328"/>
    </row>
    <row r="43" spans="1:11" ht="17.25" customHeight="1">
      <c r="A43" s="329" t="s">
        <v>118</v>
      </c>
      <c r="B43" s="330"/>
      <c r="C43" s="330"/>
      <c r="D43" s="330"/>
      <c r="E43" s="330"/>
      <c r="F43" s="330"/>
      <c r="G43" s="330"/>
      <c r="H43" s="330"/>
      <c r="I43" s="330"/>
      <c r="J43" s="330"/>
      <c r="K43" s="331"/>
    </row>
    <row r="44" spans="1:11" ht="16.5" customHeight="1">
      <c r="A44" s="318" t="s">
        <v>149</v>
      </c>
      <c r="B44" s="318"/>
      <c r="C44" s="318"/>
      <c r="D44" s="318"/>
      <c r="E44" s="318"/>
      <c r="F44" s="318"/>
      <c r="G44" s="318"/>
      <c r="H44" s="318"/>
      <c r="I44" s="318"/>
      <c r="J44" s="318"/>
      <c r="K44" s="318"/>
    </row>
    <row r="45" spans="1:11" ht="18" customHeight="1">
      <c r="A45" s="319" t="s">
        <v>116</v>
      </c>
      <c r="B45" s="320"/>
      <c r="C45" s="320"/>
      <c r="D45" s="320"/>
      <c r="E45" s="320"/>
      <c r="F45" s="320"/>
      <c r="G45" s="320"/>
      <c r="H45" s="320"/>
      <c r="I45" s="320"/>
      <c r="J45" s="320"/>
      <c r="K45" s="321"/>
    </row>
    <row r="46" spans="1:11" ht="18" customHeight="1">
      <c r="A46" s="319"/>
      <c r="B46" s="320"/>
      <c r="C46" s="320"/>
      <c r="D46" s="320"/>
      <c r="E46" s="320"/>
      <c r="F46" s="320"/>
      <c r="G46" s="320"/>
      <c r="H46" s="320"/>
      <c r="I46" s="320"/>
      <c r="J46" s="320"/>
      <c r="K46" s="321"/>
    </row>
    <row r="47" spans="1:11" ht="18" customHeight="1">
      <c r="A47" s="322"/>
      <c r="B47" s="323"/>
      <c r="C47" s="323"/>
      <c r="D47" s="323"/>
      <c r="E47" s="323"/>
      <c r="F47" s="323"/>
      <c r="G47" s="323"/>
      <c r="H47" s="323"/>
      <c r="I47" s="323"/>
      <c r="J47" s="323"/>
      <c r="K47" s="324"/>
    </row>
    <row r="48" spans="1:11" ht="21" customHeight="1">
      <c r="A48" s="104" t="s">
        <v>124</v>
      </c>
      <c r="B48" s="314" t="s">
        <v>125</v>
      </c>
      <c r="C48" s="314"/>
      <c r="D48" s="105" t="s">
        <v>126</v>
      </c>
      <c r="E48" s="106"/>
      <c r="F48" s="105" t="s">
        <v>127</v>
      </c>
      <c r="G48" s="107"/>
      <c r="H48" s="315" t="s">
        <v>128</v>
      </c>
      <c r="I48" s="315"/>
      <c r="J48" s="314"/>
      <c r="K48" s="325"/>
    </row>
    <row r="49" spans="1:11" ht="16.5" customHeight="1">
      <c r="A49" s="305" t="s">
        <v>129</v>
      </c>
      <c r="B49" s="306"/>
      <c r="C49" s="306"/>
      <c r="D49" s="306"/>
      <c r="E49" s="306"/>
      <c r="F49" s="306"/>
      <c r="G49" s="306"/>
      <c r="H49" s="306"/>
      <c r="I49" s="306"/>
      <c r="J49" s="306"/>
      <c r="K49" s="307"/>
    </row>
    <row r="50" spans="1:11" ht="16.5" customHeight="1">
      <c r="A50" s="308"/>
      <c r="B50" s="309"/>
      <c r="C50" s="309"/>
      <c r="D50" s="309"/>
      <c r="E50" s="309"/>
      <c r="F50" s="309"/>
      <c r="G50" s="309"/>
      <c r="H50" s="309"/>
      <c r="I50" s="309"/>
      <c r="J50" s="309"/>
      <c r="K50" s="310"/>
    </row>
    <row r="51" spans="1:11" ht="16.5" customHeight="1">
      <c r="A51" s="311"/>
      <c r="B51" s="312"/>
      <c r="C51" s="312"/>
      <c r="D51" s="312"/>
      <c r="E51" s="312"/>
      <c r="F51" s="312"/>
      <c r="G51" s="312"/>
      <c r="H51" s="312"/>
      <c r="I51" s="312"/>
      <c r="J51" s="312"/>
      <c r="K51" s="313"/>
    </row>
    <row r="52" spans="1:11" ht="21" customHeight="1">
      <c r="A52" s="104" t="s">
        <v>124</v>
      </c>
      <c r="B52" s="314" t="s">
        <v>125</v>
      </c>
      <c r="C52" s="314"/>
      <c r="D52" s="105" t="s">
        <v>126</v>
      </c>
      <c r="E52" s="105"/>
      <c r="F52" s="105" t="s">
        <v>127</v>
      </c>
      <c r="G52" s="105"/>
      <c r="H52" s="315" t="s">
        <v>128</v>
      </c>
      <c r="I52" s="315"/>
      <c r="J52" s="316"/>
      <c r="K52" s="31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"/>
  <sheetViews>
    <sheetView zoomScale="90" zoomScaleNormal="90" workbookViewId="0">
      <selection activeCell="B5" sqref="B5:G5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14" width="13.875" style="15" customWidth="1"/>
    <col min="15" max="16384" width="9" style="15"/>
  </cols>
  <sheetData>
    <row r="1" spans="1:14" ht="30" customHeight="1">
      <c r="A1" s="210" t="s">
        <v>131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</row>
    <row r="2" spans="1:14" ht="29.1" customHeight="1">
      <c r="A2" s="16" t="s">
        <v>58</v>
      </c>
      <c r="B2" s="212" t="s">
        <v>311</v>
      </c>
      <c r="C2" s="212"/>
      <c r="D2" s="17" t="s">
        <v>63</v>
      </c>
      <c r="E2" s="212" t="s">
        <v>312</v>
      </c>
      <c r="F2" s="212"/>
      <c r="G2" s="212"/>
      <c r="H2" s="222"/>
      <c r="I2" s="38" t="s">
        <v>54</v>
      </c>
      <c r="J2" s="212" t="s">
        <v>295</v>
      </c>
      <c r="K2" s="212"/>
      <c r="L2" s="212"/>
      <c r="M2" s="212"/>
      <c r="N2" s="213"/>
    </row>
    <row r="3" spans="1:14" ht="29.1" customHeight="1">
      <c r="A3" s="219" t="s">
        <v>132</v>
      </c>
      <c r="B3" s="214" t="s">
        <v>133</v>
      </c>
      <c r="C3" s="215"/>
      <c r="D3" s="215"/>
      <c r="E3" s="215"/>
      <c r="F3" s="215"/>
      <c r="G3" s="216"/>
      <c r="H3" s="223"/>
      <c r="I3" s="217" t="s">
        <v>134</v>
      </c>
      <c r="J3" s="217"/>
      <c r="K3" s="217"/>
      <c r="L3" s="217"/>
      <c r="M3" s="217"/>
      <c r="N3" s="218"/>
    </row>
    <row r="4" spans="1:14" ht="29.1" customHeight="1">
      <c r="A4" s="220"/>
      <c r="B4" s="190" t="s">
        <v>297</v>
      </c>
      <c r="C4" s="190" t="s">
        <v>298</v>
      </c>
      <c r="D4" s="191" t="s">
        <v>299</v>
      </c>
      <c r="E4" s="190" t="s">
        <v>300</v>
      </c>
      <c r="F4" s="190" t="s">
        <v>301</v>
      </c>
      <c r="G4" s="190" t="s">
        <v>302</v>
      </c>
      <c r="H4" s="223"/>
      <c r="I4" s="157" t="s">
        <v>260</v>
      </c>
      <c r="J4" s="157" t="s">
        <v>261</v>
      </c>
      <c r="K4" s="157" t="s">
        <v>262</v>
      </c>
      <c r="L4" s="157" t="s">
        <v>263</v>
      </c>
      <c r="M4" s="157" t="s">
        <v>264</v>
      </c>
      <c r="N4" s="40"/>
    </row>
    <row r="5" spans="1:14" ht="29.1" customHeight="1">
      <c r="A5" s="221"/>
      <c r="B5" s="195" t="s">
        <v>278</v>
      </c>
      <c r="C5" s="195" t="s">
        <v>279</v>
      </c>
      <c r="D5" s="195" t="s">
        <v>329</v>
      </c>
      <c r="E5" s="195" t="s">
        <v>303</v>
      </c>
      <c r="F5" s="195" t="s">
        <v>304</v>
      </c>
      <c r="G5" s="195" t="s">
        <v>305</v>
      </c>
      <c r="H5" s="223"/>
      <c r="I5" s="158"/>
      <c r="J5" s="158"/>
      <c r="K5" s="158"/>
      <c r="L5" s="158"/>
      <c r="M5" s="158"/>
      <c r="N5" s="42"/>
    </row>
    <row r="6" spans="1:14" ht="29.1" customHeight="1">
      <c r="A6" s="173" t="s">
        <v>313</v>
      </c>
      <c r="B6" s="172">
        <f>C6-1</f>
        <v>68</v>
      </c>
      <c r="C6" s="172">
        <f>D6-2</f>
        <v>69</v>
      </c>
      <c r="D6" s="172">
        <v>71</v>
      </c>
      <c r="E6" s="172">
        <f>D6+2</f>
        <v>73</v>
      </c>
      <c r="F6" s="172">
        <f>E6+2</f>
        <v>75</v>
      </c>
      <c r="G6" s="172">
        <f>F6+1</f>
        <v>76</v>
      </c>
      <c r="H6" s="223"/>
      <c r="I6" s="43"/>
      <c r="J6" s="43"/>
      <c r="K6" s="43"/>
      <c r="L6" s="43"/>
      <c r="M6" s="43"/>
      <c r="N6" s="44"/>
    </row>
    <row r="7" spans="1:14" ht="29.1" customHeight="1">
      <c r="A7" s="192" t="s">
        <v>314</v>
      </c>
      <c r="B7" s="193">
        <f>C7-1</f>
        <v>-3</v>
      </c>
      <c r="C7" s="193">
        <f>D7-2</f>
        <v>-2</v>
      </c>
      <c r="D7" s="193">
        <v>0</v>
      </c>
      <c r="E7" s="193">
        <f>D7+2</f>
        <v>2</v>
      </c>
      <c r="F7" s="193">
        <f>E7+2</f>
        <v>4</v>
      </c>
      <c r="G7" s="193">
        <f>F7+1</f>
        <v>5</v>
      </c>
      <c r="H7" s="223"/>
      <c r="I7" s="45"/>
      <c r="J7" s="45"/>
      <c r="K7" s="45"/>
      <c r="L7" s="45"/>
      <c r="M7" s="45"/>
      <c r="N7" s="46"/>
    </row>
    <row r="8" spans="1:14" ht="29.1" customHeight="1">
      <c r="A8" s="173" t="s">
        <v>315</v>
      </c>
      <c r="B8" s="172">
        <f t="shared" ref="B8:C10" si="0">C8-4</f>
        <v>108</v>
      </c>
      <c r="C8" s="172">
        <f t="shared" si="0"/>
        <v>112</v>
      </c>
      <c r="D8" s="172">
        <v>116</v>
      </c>
      <c r="E8" s="172">
        <f>D8+4</f>
        <v>120</v>
      </c>
      <c r="F8" s="172">
        <f>E8+4</f>
        <v>124</v>
      </c>
      <c r="G8" s="172">
        <f>F8+6</f>
        <v>130</v>
      </c>
      <c r="H8" s="223"/>
      <c r="I8" s="45"/>
      <c r="J8" s="45"/>
      <c r="K8" s="45"/>
      <c r="L8" s="45"/>
      <c r="M8" s="45"/>
      <c r="N8" s="47"/>
    </row>
    <row r="9" spans="1:14" ht="29.1" customHeight="1">
      <c r="A9" s="173" t="s">
        <v>316</v>
      </c>
      <c r="B9" s="172">
        <f t="shared" si="0"/>
        <v>106</v>
      </c>
      <c r="C9" s="172">
        <f t="shared" si="0"/>
        <v>110</v>
      </c>
      <c r="D9" s="172">
        <v>114</v>
      </c>
      <c r="E9" s="172">
        <f>D9+4</f>
        <v>118</v>
      </c>
      <c r="F9" s="172">
        <f>E9+5</f>
        <v>123</v>
      </c>
      <c r="G9" s="172">
        <f>F9+6</f>
        <v>129</v>
      </c>
      <c r="H9" s="223"/>
      <c r="I9" s="43"/>
      <c r="J9" s="43"/>
      <c r="K9" s="43"/>
      <c r="L9" s="43"/>
      <c r="M9" s="43"/>
      <c r="N9" s="48"/>
    </row>
    <row r="10" spans="1:14" ht="29.1" customHeight="1">
      <c r="A10" s="173" t="s">
        <v>317</v>
      </c>
      <c r="B10" s="172">
        <f t="shared" si="0"/>
        <v>104</v>
      </c>
      <c r="C10" s="172">
        <f t="shared" si="0"/>
        <v>108</v>
      </c>
      <c r="D10" s="172">
        <v>112</v>
      </c>
      <c r="E10" s="172">
        <f>D10+4</f>
        <v>116</v>
      </c>
      <c r="F10" s="172">
        <f>E10+5</f>
        <v>121</v>
      </c>
      <c r="G10" s="172">
        <f>F10+6</f>
        <v>127</v>
      </c>
      <c r="H10" s="223"/>
      <c r="I10" s="45"/>
      <c r="J10" s="45"/>
      <c r="K10" s="45"/>
      <c r="L10" s="45"/>
      <c r="M10" s="45"/>
      <c r="N10" s="47"/>
    </row>
    <row r="11" spans="1:14" ht="29.1" customHeight="1">
      <c r="A11" s="173" t="s">
        <v>318</v>
      </c>
      <c r="B11" s="172">
        <f t="shared" ref="B11:C11" si="1">C11-1.2</f>
        <v>45.599999999999994</v>
      </c>
      <c r="C11" s="172">
        <f t="shared" si="1"/>
        <v>46.8</v>
      </c>
      <c r="D11" s="172">
        <v>48</v>
      </c>
      <c r="E11" s="172">
        <f>D11+1.2</f>
        <v>49.2</v>
      </c>
      <c r="F11" s="172">
        <f t="shared" ref="F11" si="2">E11+1.2</f>
        <v>50.400000000000006</v>
      </c>
      <c r="G11" s="172">
        <f t="shared" ref="G11" si="3">F11+1.4</f>
        <v>51.800000000000004</v>
      </c>
      <c r="H11" s="223"/>
      <c r="I11" s="45"/>
      <c r="J11" s="45"/>
      <c r="K11" s="45"/>
      <c r="L11" s="45"/>
      <c r="M11" s="45"/>
      <c r="N11" s="47"/>
    </row>
    <row r="12" spans="1:14" ht="29.1" customHeight="1">
      <c r="A12" s="173" t="s">
        <v>319</v>
      </c>
      <c r="B12" s="172">
        <f>C12</f>
        <v>8</v>
      </c>
      <c r="C12" s="172">
        <f>D12</f>
        <v>8</v>
      </c>
      <c r="D12" s="172">
        <v>8</v>
      </c>
      <c r="E12" s="172">
        <f>D12</f>
        <v>8</v>
      </c>
      <c r="F12" s="172">
        <f t="shared" ref="F12:G12" si="4">E12</f>
        <v>8</v>
      </c>
      <c r="G12" s="172">
        <f t="shared" si="4"/>
        <v>8</v>
      </c>
      <c r="H12" s="223"/>
      <c r="I12" s="45"/>
      <c r="J12" s="45"/>
      <c r="K12" s="45"/>
      <c r="L12" s="45"/>
      <c r="M12" s="45"/>
      <c r="N12" s="47"/>
    </row>
    <row r="13" spans="1:14" ht="29.1" customHeight="1">
      <c r="A13" s="173" t="s">
        <v>320</v>
      </c>
      <c r="B13" s="172">
        <f>C13-1</f>
        <v>57</v>
      </c>
      <c r="C13" s="172">
        <f>D13-1</f>
        <v>58</v>
      </c>
      <c r="D13" s="172">
        <v>59</v>
      </c>
      <c r="E13" s="172">
        <f>D13+1</f>
        <v>60</v>
      </c>
      <c r="F13" s="172">
        <f>E13+1</f>
        <v>61</v>
      </c>
      <c r="G13" s="172">
        <f>F13+1.5</f>
        <v>62.5</v>
      </c>
      <c r="H13" s="223"/>
      <c r="I13" s="45"/>
      <c r="J13" s="45"/>
      <c r="K13" s="45"/>
      <c r="L13" s="45"/>
      <c r="M13" s="45"/>
      <c r="N13" s="47"/>
    </row>
    <row r="14" spans="1:14" ht="29.1" customHeight="1">
      <c r="A14" s="173" t="s">
        <v>321</v>
      </c>
      <c r="B14" s="172">
        <f>C14-0.6</f>
        <v>61.199999999999996</v>
      </c>
      <c r="C14" s="172">
        <f>D14-1.2</f>
        <v>61.8</v>
      </c>
      <c r="D14" s="172">
        <v>63</v>
      </c>
      <c r="E14" s="172">
        <f>D14+1.2</f>
        <v>64.2</v>
      </c>
      <c r="F14" s="172">
        <f>E14+1.2</f>
        <v>65.400000000000006</v>
      </c>
      <c r="G14" s="172">
        <f>F14+0.6</f>
        <v>66</v>
      </c>
      <c r="H14" s="223"/>
      <c r="I14" s="45"/>
      <c r="J14" s="45"/>
      <c r="K14" s="45"/>
      <c r="L14" s="45"/>
      <c r="M14" s="45"/>
      <c r="N14" s="47"/>
    </row>
    <row r="15" spans="1:14" ht="29.1" customHeight="1">
      <c r="A15" s="173" t="s">
        <v>322</v>
      </c>
      <c r="B15" s="172">
        <f>C15-0.8</f>
        <v>21.4</v>
      </c>
      <c r="C15" s="172">
        <f>D15-0.8</f>
        <v>22.2</v>
      </c>
      <c r="D15" s="193">
        <v>23</v>
      </c>
      <c r="E15" s="172">
        <f>D15+0.8</f>
        <v>23.8</v>
      </c>
      <c r="F15" s="172">
        <f>E15+0.8</f>
        <v>24.6</v>
      </c>
      <c r="G15" s="172">
        <f>F15+1.1</f>
        <v>25.700000000000003</v>
      </c>
      <c r="H15" s="373"/>
      <c r="I15" s="49"/>
      <c r="J15" s="50"/>
      <c r="K15" s="51"/>
      <c r="L15" s="50"/>
      <c r="M15" s="50"/>
      <c r="N15" s="52"/>
    </row>
    <row r="16" spans="1:14" ht="14.25">
      <c r="A16" s="173" t="s">
        <v>323</v>
      </c>
      <c r="B16" s="172">
        <f>C16-0.6</f>
        <v>16.799999999999997</v>
      </c>
      <c r="C16" s="172">
        <f>D16-0.6</f>
        <v>17.399999999999999</v>
      </c>
      <c r="D16" s="193">
        <v>18</v>
      </c>
      <c r="E16" s="172">
        <f>D16+0.6</f>
        <v>18.600000000000001</v>
      </c>
      <c r="F16" s="172">
        <f>E16+0.6</f>
        <v>19.200000000000003</v>
      </c>
      <c r="G16" s="172">
        <f>F16+0.95</f>
        <v>20.150000000000002</v>
      </c>
      <c r="H16" s="37"/>
      <c r="I16" s="37"/>
      <c r="J16" s="37"/>
      <c r="K16" s="37"/>
      <c r="L16" s="37"/>
      <c r="M16" s="37"/>
      <c r="N16" s="37"/>
    </row>
    <row r="17" spans="1:14" ht="14.25">
      <c r="A17" s="173" t="s">
        <v>324</v>
      </c>
      <c r="B17" s="172">
        <f>C17-0.4</f>
        <v>13.2</v>
      </c>
      <c r="C17" s="172">
        <f>D17-0.4</f>
        <v>13.6</v>
      </c>
      <c r="D17" s="193">
        <v>14</v>
      </c>
      <c r="E17" s="172">
        <f>D17+0.4</f>
        <v>14.4</v>
      </c>
      <c r="F17" s="172">
        <f>E17+0.4</f>
        <v>14.8</v>
      </c>
      <c r="G17" s="172">
        <f>F17+0.6</f>
        <v>15.4</v>
      </c>
      <c r="H17" s="37"/>
      <c r="I17" s="37"/>
      <c r="J17" s="37"/>
      <c r="K17" s="37"/>
      <c r="L17" s="37"/>
      <c r="M17" s="37"/>
      <c r="N17" s="37"/>
    </row>
    <row r="18" spans="1:14" ht="14.25">
      <c r="A18" s="173" t="s">
        <v>325</v>
      </c>
      <c r="B18" s="172">
        <f>C18-0.4</f>
        <v>11.2</v>
      </c>
      <c r="C18" s="172">
        <f>D18-0.4</f>
        <v>11.6</v>
      </c>
      <c r="D18" s="193">
        <v>12</v>
      </c>
      <c r="E18" s="172">
        <f>D18+0.4</f>
        <v>12.4</v>
      </c>
      <c r="F18" s="172">
        <f>E18+0.4</f>
        <v>12.8</v>
      </c>
      <c r="G18" s="172">
        <f>F18+0.6</f>
        <v>13.4</v>
      </c>
      <c r="H18" s="37"/>
      <c r="I18" s="36" t="s">
        <v>281</v>
      </c>
      <c r="J18" s="53"/>
      <c r="K18" s="36" t="s">
        <v>282</v>
      </c>
      <c r="L18" s="36"/>
      <c r="M18" s="36" t="s">
        <v>283</v>
      </c>
    </row>
    <row r="19" spans="1:14" ht="26.1" customHeight="1">
      <c r="A19" s="173" t="s">
        <v>326</v>
      </c>
      <c r="B19" s="172">
        <f t="shared" ref="B19:C20" si="5">C19-0.5</f>
        <v>34</v>
      </c>
      <c r="C19" s="172">
        <f t="shared" si="5"/>
        <v>34.5</v>
      </c>
      <c r="D19" s="172">
        <v>35</v>
      </c>
      <c r="E19" s="172">
        <f t="shared" ref="E19:F20" si="6">D19+0.5</f>
        <v>35.5</v>
      </c>
      <c r="F19" s="172">
        <f t="shared" si="6"/>
        <v>36</v>
      </c>
      <c r="G19" s="172">
        <f>F19+0.5</f>
        <v>36.5</v>
      </c>
    </row>
    <row r="20" spans="1:14" ht="26.1" customHeight="1">
      <c r="A20" s="173" t="s">
        <v>327</v>
      </c>
      <c r="B20" s="172">
        <f t="shared" si="5"/>
        <v>24</v>
      </c>
      <c r="C20" s="172">
        <f t="shared" si="5"/>
        <v>24.5</v>
      </c>
      <c r="D20" s="172">
        <v>25</v>
      </c>
      <c r="E20" s="172">
        <f t="shared" si="6"/>
        <v>25.5</v>
      </c>
      <c r="F20" s="172">
        <f t="shared" si="6"/>
        <v>26</v>
      </c>
      <c r="G20" s="172">
        <f>F20+0.75</f>
        <v>26.75</v>
      </c>
    </row>
    <row r="21" spans="1:14" ht="26.1" customHeight="1">
      <c r="A21" s="173" t="s">
        <v>280</v>
      </c>
      <c r="B21" s="172">
        <f>C21</f>
        <v>16</v>
      </c>
      <c r="C21" s="172">
        <f>D21-1</f>
        <v>16</v>
      </c>
      <c r="D21" s="172">
        <v>17</v>
      </c>
      <c r="E21" s="172">
        <f>D21</f>
        <v>17</v>
      </c>
      <c r="F21" s="172">
        <f>D21+2</f>
        <v>19</v>
      </c>
      <c r="G21" s="172">
        <f t="shared" ref="G21" si="7">F21</f>
        <v>19</v>
      </c>
    </row>
    <row r="22" spans="1:14" ht="26.1" customHeight="1">
      <c r="A22" s="173" t="s">
        <v>328</v>
      </c>
      <c r="B22" s="172"/>
      <c r="C22" s="172"/>
      <c r="D22" s="172">
        <v>65</v>
      </c>
      <c r="E22" s="172"/>
      <c r="F22" s="172"/>
      <c r="G22" s="17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workbookViewId="0">
      <selection activeCell="K9" sqref="K9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 thickBot="1">
      <c r="A1" s="210" t="s">
        <v>131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</row>
    <row r="2" spans="1:14" ht="29.1" customHeight="1" thickTop="1">
      <c r="A2" s="16" t="s">
        <v>58</v>
      </c>
      <c r="B2" s="212"/>
      <c r="C2" s="212"/>
      <c r="D2" s="17" t="s">
        <v>63</v>
      </c>
      <c r="E2" s="212"/>
      <c r="F2" s="212"/>
      <c r="G2" s="212"/>
      <c r="H2" s="222"/>
      <c r="I2" s="38" t="s">
        <v>54</v>
      </c>
      <c r="J2" s="212"/>
      <c r="K2" s="212"/>
      <c r="L2" s="212"/>
      <c r="M2" s="212"/>
      <c r="N2" s="213"/>
    </row>
    <row r="3" spans="1:14" ht="29.1" customHeight="1">
      <c r="A3" s="374" t="s">
        <v>132</v>
      </c>
      <c r="B3" s="375" t="s">
        <v>133</v>
      </c>
      <c r="C3" s="375"/>
      <c r="D3" s="375"/>
      <c r="E3" s="375"/>
      <c r="F3" s="375"/>
      <c r="G3" s="375"/>
      <c r="H3" s="223"/>
      <c r="I3" s="217" t="s">
        <v>134</v>
      </c>
      <c r="J3" s="217"/>
      <c r="K3" s="217"/>
      <c r="L3" s="217"/>
      <c r="M3" s="217"/>
      <c r="N3" s="218"/>
    </row>
    <row r="4" spans="1:14" ht="29.1" customHeight="1">
      <c r="A4" s="374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23"/>
      <c r="I4" s="18" t="s">
        <v>104</v>
      </c>
      <c r="J4" s="18" t="s">
        <v>105</v>
      </c>
      <c r="K4" s="19" t="s">
        <v>106</v>
      </c>
      <c r="L4" s="18" t="s">
        <v>107</v>
      </c>
      <c r="M4" s="18" t="s">
        <v>108</v>
      </c>
      <c r="N4" s="18" t="s">
        <v>109</v>
      </c>
    </row>
    <row r="5" spans="1:14" ht="29.1" customHeight="1">
      <c r="A5" s="374"/>
      <c r="B5" s="20"/>
      <c r="C5" s="20"/>
      <c r="D5" s="19"/>
      <c r="E5" s="20"/>
      <c r="F5" s="20"/>
      <c r="G5" s="20"/>
      <c r="H5" s="223"/>
      <c r="I5" s="158"/>
      <c r="J5" s="158"/>
      <c r="K5" s="158"/>
      <c r="L5" s="158"/>
      <c r="M5" s="158"/>
      <c r="N5" s="42"/>
    </row>
    <row r="6" spans="1:14" ht="29.1" customHeight="1">
      <c r="A6" s="21"/>
      <c r="B6" s="20"/>
      <c r="C6" s="20"/>
      <c r="D6" s="22"/>
      <c r="E6" s="20"/>
      <c r="F6" s="20"/>
      <c r="G6" s="20"/>
      <c r="H6" s="223"/>
      <c r="I6" s="43"/>
      <c r="J6" s="43"/>
      <c r="K6" s="43"/>
      <c r="L6" s="43"/>
      <c r="M6" s="43"/>
      <c r="N6" s="44"/>
    </row>
    <row r="7" spans="1:14" ht="29.1" customHeight="1">
      <c r="A7" s="21"/>
      <c r="B7" s="20"/>
      <c r="C7" s="20"/>
      <c r="D7" s="22"/>
      <c r="E7" s="20"/>
      <c r="F7" s="20"/>
      <c r="G7" s="20"/>
      <c r="H7" s="223"/>
      <c r="I7" s="45"/>
      <c r="J7" s="45"/>
      <c r="K7" s="45"/>
      <c r="L7" s="45"/>
      <c r="M7" s="45"/>
      <c r="N7" s="46"/>
    </row>
    <row r="8" spans="1:14" ht="29.1" customHeight="1">
      <c r="A8" s="21"/>
      <c r="B8" s="20"/>
      <c r="C8" s="20"/>
      <c r="D8" s="22"/>
      <c r="E8" s="20"/>
      <c r="F8" s="20"/>
      <c r="G8" s="20"/>
      <c r="H8" s="223"/>
      <c r="I8" s="45"/>
      <c r="J8" s="45"/>
      <c r="K8" s="45"/>
      <c r="L8" s="45"/>
      <c r="M8" s="45"/>
      <c r="N8" s="47"/>
    </row>
    <row r="9" spans="1:14" ht="29.1" customHeight="1">
      <c r="A9" s="21"/>
      <c r="B9" s="20"/>
      <c r="C9" s="20"/>
      <c r="D9" s="22"/>
      <c r="E9" s="20"/>
      <c r="F9" s="20"/>
      <c r="G9" s="20"/>
      <c r="H9" s="223"/>
      <c r="I9" s="43"/>
      <c r="J9" s="43"/>
      <c r="K9" s="43"/>
      <c r="L9" s="43"/>
      <c r="M9" s="43"/>
      <c r="N9" s="48"/>
    </row>
    <row r="10" spans="1:14" ht="29.1" customHeight="1">
      <c r="A10" s="21"/>
      <c r="B10" s="20"/>
      <c r="C10" s="20"/>
      <c r="D10" s="22"/>
      <c r="E10" s="20"/>
      <c r="F10" s="20"/>
      <c r="G10" s="20"/>
      <c r="H10" s="223"/>
      <c r="I10" s="45"/>
      <c r="J10" s="45"/>
      <c r="K10" s="45"/>
      <c r="L10" s="45"/>
      <c r="M10" s="45"/>
      <c r="N10" s="47"/>
    </row>
    <row r="11" spans="1:14" ht="29.1" customHeight="1">
      <c r="A11" s="21"/>
      <c r="B11" s="20"/>
      <c r="C11" s="20"/>
      <c r="D11" s="22"/>
      <c r="E11" s="20"/>
      <c r="F11" s="20"/>
      <c r="G11" s="20"/>
      <c r="H11" s="223"/>
      <c r="I11" s="45"/>
      <c r="J11" s="45"/>
      <c r="K11" s="45"/>
      <c r="L11" s="45"/>
      <c r="M11" s="45"/>
      <c r="N11" s="47"/>
    </row>
    <row r="12" spans="1:14" ht="29.1" customHeight="1">
      <c r="A12" s="21"/>
      <c r="B12" s="20"/>
      <c r="C12" s="20"/>
      <c r="D12" s="22"/>
      <c r="E12" s="20"/>
      <c r="F12" s="20"/>
      <c r="G12" s="20"/>
      <c r="H12" s="223"/>
      <c r="I12" s="45"/>
      <c r="J12" s="45"/>
      <c r="K12" s="45"/>
      <c r="L12" s="45"/>
      <c r="M12" s="45"/>
      <c r="N12" s="47"/>
    </row>
    <row r="13" spans="1:14" ht="29.1" customHeight="1">
      <c r="A13" s="23"/>
      <c r="B13" s="24"/>
      <c r="C13" s="25"/>
      <c r="D13" s="26"/>
      <c r="E13" s="25"/>
      <c r="F13" s="25"/>
      <c r="G13" s="25"/>
      <c r="H13" s="223"/>
      <c r="I13" s="45"/>
      <c r="J13" s="45"/>
      <c r="K13" s="45"/>
      <c r="L13" s="45"/>
      <c r="M13" s="45"/>
      <c r="N13" s="47"/>
    </row>
    <row r="14" spans="1:14" ht="29.1" customHeight="1">
      <c r="A14" s="27"/>
      <c r="B14" s="28"/>
      <c r="C14" s="29"/>
      <c r="D14" s="29"/>
      <c r="E14" s="29"/>
      <c r="F14" s="29"/>
      <c r="G14" s="30"/>
      <c r="H14" s="223"/>
      <c r="I14" s="45"/>
      <c r="J14" s="45"/>
      <c r="K14" s="45"/>
      <c r="L14" s="45"/>
      <c r="M14" s="45"/>
      <c r="N14" s="47"/>
    </row>
    <row r="15" spans="1:14" ht="29.1" customHeight="1" thickBot="1">
      <c r="A15" s="31"/>
      <c r="B15" s="32"/>
      <c r="C15" s="33"/>
      <c r="D15" s="33"/>
      <c r="E15" s="34"/>
      <c r="F15" s="34"/>
      <c r="G15" s="35"/>
      <c r="H15" s="373"/>
      <c r="I15" s="49"/>
      <c r="J15" s="50"/>
      <c r="K15" s="51"/>
      <c r="L15" s="50"/>
      <c r="M15" s="50"/>
      <c r="N15" s="52"/>
    </row>
    <row r="16" spans="1:14" ht="15" thickTop="1">
      <c r="A16" s="36" t="s">
        <v>116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15" t="s">
        <v>150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135</v>
      </c>
      <c r="J18" s="53"/>
      <c r="K18" s="36" t="s">
        <v>136</v>
      </c>
      <c r="L18" s="36"/>
      <c r="M18" s="36" t="s">
        <v>137</v>
      </c>
    </row>
  </sheetData>
  <mergeCells count="8">
    <mergeCell ref="A1:N1"/>
    <mergeCell ref="B2:C2"/>
    <mergeCell ref="E2:G2"/>
    <mergeCell ref="H2:H15"/>
    <mergeCell ref="J2:N2"/>
    <mergeCell ref="A3:A5"/>
    <mergeCell ref="B3:G3"/>
    <mergeCell ref="I3:N3"/>
  </mergeCells>
  <phoneticPr fontId="3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5"/>
  <sheetViews>
    <sheetView tabSelected="1" workbookViewId="0">
      <selection activeCell="I43" sqref="I43"/>
    </sheetView>
  </sheetViews>
  <sheetFormatPr defaultColWidth="10.125" defaultRowHeight="14.25"/>
  <cols>
    <col min="1" max="1" width="9.625" style="56" customWidth="1"/>
    <col min="2" max="3" width="8.625" style="56" customWidth="1"/>
    <col min="4" max="4" width="9.5" style="56" customWidth="1"/>
    <col min="5" max="5" width="12.25" style="56" customWidth="1"/>
    <col min="6" max="6" width="10.375" style="56" customWidth="1"/>
    <col min="7" max="7" width="9.5" style="56" customWidth="1"/>
    <col min="8" max="8" width="9.125" style="56" customWidth="1"/>
    <col min="9" max="9" width="8.125" style="56" customWidth="1"/>
    <col min="10" max="10" width="10.5" style="56" customWidth="1"/>
    <col min="11" max="11" width="12.125" style="56" customWidth="1"/>
    <col min="12" max="16384" width="10.125" style="56"/>
  </cols>
  <sheetData>
    <row r="1" spans="1:11" ht="25.5">
      <c r="A1" s="420" t="s">
        <v>151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</row>
    <row r="2" spans="1:11">
      <c r="A2" s="57" t="s">
        <v>52</v>
      </c>
      <c r="B2" s="421" t="s">
        <v>383</v>
      </c>
      <c r="C2" s="421"/>
      <c r="D2" s="58" t="s">
        <v>58</v>
      </c>
      <c r="E2" s="59" t="s">
        <v>384</v>
      </c>
      <c r="F2" s="60" t="s">
        <v>152</v>
      </c>
      <c r="G2" s="422" t="s">
        <v>385</v>
      </c>
      <c r="H2" s="422"/>
      <c r="I2" s="76" t="s">
        <v>54</v>
      </c>
      <c r="J2" s="422" t="s">
        <v>386</v>
      </c>
      <c r="K2" s="423"/>
    </row>
    <row r="3" spans="1:11">
      <c r="A3" s="61" t="s">
        <v>69</v>
      </c>
      <c r="B3" s="416">
        <v>659</v>
      </c>
      <c r="C3" s="416"/>
      <c r="D3" s="62" t="s">
        <v>153</v>
      </c>
      <c r="E3" s="424">
        <v>44778</v>
      </c>
      <c r="F3" s="415"/>
      <c r="G3" s="415"/>
      <c r="H3" s="337" t="s">
        <v>154</v>
      </c>
      <c r="I3" s="337"/>
      <c r="J3" s="337"/>
      <c r="K3" s="338"/>
    </row>
    <row r="4" spans="1:11">
      <c r="A4" s="63" t="s">
        <v>66</v>
      </c>
      <c r="B4" s="199">
        <v>2</v>
      </c>
      <c r="C4" s="199">
        <v>6</v>
      </c>
      <c r="D4" s="64" t="s">
        <v>155</v>
      </c>
      <c r="E4" s="415" t="s">
        <v>272</v>
      </c>
      <c r="F4" s="415"/>
      <c r="G4" s="415"/>
      <c r="H4" s="278" t="s">
        <v>156</v>
      </c>
      <c r="I4" s="278"/>
      <c r="J4" s="73" t="s">
        <v>61</v>
      </c>
      <c r="K4" s="79" t="s">
        <v>62</v>
      </c>
    </row>
    <row r="5" spans="1:11">
      <c r="A5" s="63" t="s">
        <v>157</v>
      </c>
      <c r="B5" s="416">
        <v>1</v>
      </c>
      <c r="C5" s="416"/>
      <c r="D5" s="62" t="s">
        <v>158</v>
      </c>
      <c r="E5" s="62" t="s">
        <v>159</v>
      </c>
      <c r="F5" s="62" t="s">
        <v>160</v>
      </c>
      <c r="G5" s="62" t="s">
        <v>161</v>
      </c>
      <c r="H5" s="278" t="s">
        <v>162</v>
      </c>
      <c r="I5" s="278"/>
      <c r="J5" s="73" t="s">
        <v>61</v>
      </c>
      <c r="K5" s="79" t="s">
        <v>62</v>
      </c>
    </row>
    <row r="6" spans="1:11">
      <c r="A6" s="65" t="s">
        <v>163</v>
      </c>
      <c r="B6" s="417">
        <v>80</v>
      </c>
      <c r="C6" s="418"/>
      <c r="D6" s="66" t="s">
        <v>164</v>
      </c>
      <c r="E6" s="67"/>
      <c r="F6" s="68">
        <v>634</v>
      </c>
      <c r="G6" s="66"/>
      <c r="H6" s="419" t="s">
        <v>165</v>
      </c>
      <c r="I6" s="419"/>
      <c r="J6" s="68" t="s">
        <v>61</v>
      </c>
      <c r="K6" s="80" t="s">
        <v>62</v>
      </c>
    </row>
    <row r="7" spans="1:11">
      <c r="A7" s="69"/>
      <c r="B7" s="70"/>
      <c r="C7" s="70"/>
      <c r="D7" s="69"/>
      <c r="E7" s="70"/>
      <c r="F7" s="71"/>
      <c r="G7" s="69"/>
      <c r="H7" s="71"/>
      <c r="I7" s="70"/>
      <c r="J7" s="70"/>
      <c r="K7" s="70"/>
    </row>
    <row r="8" spans="1:11">
      <c r="A8" s="72" t="s">
        <v>166</v>
      </c>
      <c r="B8" s="60" t="s">
        <v>167</v>
      </c>
      <c r="C8" s="60" t="s">
        <v>168</v>
      </c>
      <c r="D8" s="60" t="s">
        <v>169</v>
      </c>
      <c r="E8" s="60" t="s">
        <v>170</v>
      </c>
      <c r="F8" s="60" t="s">
        <v>171</v>
      </c>
      <c r="G8" s="411" t="s">
        <v>422</v>
      </c>
      <c r="H8" s="399"/>
      <c r="I8" s="399"/>
      <c r="J8" s="399"/>
      <c r="K8" s="400"/>
    </row>
    <row r="9" spans="1:11">
      <c r="A9" s="277" t="s">
        <v>172</v>
      </c>
      <c r="B9" s="278"/>
      <c r="C9" s="73" t="s">
        <v>61</v>
      </c>
      <c r="D9" s="73" t="s">
        <v>62</v>
      </c>
      <c r="E9" s="62" t="s">
        <v>173</v>
      </c>
      <c r="F9" s="74" t="s">
        <v>174</v>
      </c>
      <c r="G9" s="412"/>
      <c r="H9" s="413"/>
      <c r="I9" s="413"/>
      <c r="J9" s="413"/>
      <c r="K9" s="414"/>
    </row>
    <row r="10" spans="1:11">
      <c r="A10" s="277" t="s">
        <v>175</v>
      </c>
      <c r="B10" s="278"/>
      <c r="C10" s="73" t="s">
        <v>61</v>
      </c>
      <c r="D10" s="73" t="s">
        <v>62</v>
      </c>
      <c r="E10" s="62" t="s">
        <v>176</v>
      </c>
      <c r="F10" s="74" t="s">
        <v>177</v>
      </c>
      <c r="G10" s="412" t="s">
        <v>178</v>
      </c>
      <c r="H10" s="413"/>
      <c r="I10" s="413"/>
      <c r="J10" s="413"/>
      <c r="K10" s="414"/>
    </row>
    <row r="11" spans="1:11">
      <c r="A11" s="408" t="s">
        <v>145</v>
      </c>
      <c r="B11" s="409"/>
      <c r="C11" s="409"/>
      <c r="D11" s="409"/>
      <c r="E11" s="409"/>
      <c r="F11" s="409"/>
      <c r="G11" s="409"/>
      <c r="H11" s="409"/>
      <c r="I11" s="409"/>
      <c r="J11" s="409"/>
      <c r="K11" s="410"/>
    </row>
    <row r="12" spans="1:11">
      <c r="A12" s="61" t="s">
        <v>81</v>
      </c>
      <c r="B12" s="73" t="s">
        <v>77</v>
      </c>
      <c r="C12" s="73" t="s">
        <v>78</v>
      </c>
      <c r="D12" s="74"/>
      <c r="E12" s="62" t="s">
        <v>79</v>
      </c>
      <c r="F12" s="73" t="s">
        <v>77</v>
      </c>
      <c r="G12" s="73" t="s">
        <v>78</v>
      </c>
      <c r="H12" s="73"/>
      <c r="I12" s="62" t="s">
        <v>179</v>
      </c>
      <c r="J12" s="73" t="s">
        <v>77</v>
      </c>
      <c r="K12" s="79" t="s">
        <v>78</v>
      </c>
    </row>
    <row r="13" spans="1:11">
      <c r="A13" s="61" t="s">
        <v>84</v>
      </c>
      <c r="B13" s="73" t="s">
        <v>77</v>
      </c>
      <c r="C13" s="73" t="s">
        <v>78</v>
      </c>
      <c r="D13" s="74"/>
      <c r="E13" s="62" t="s">
        <v>89</v>
      </c>
      <c r="F13" s="73" t="s">
        <v>77</v>
      </c>
      <c r="G13" s="73" t="s">
        <v>78</v>
      </c>
      <c r="H13" s="73"/>
      <c r="I13" s="62" t="s">
        <v>180</v>
      </c>
      <c r="J13" s="73" t="s">
        <v>77</v>
      </c>
      <c r="K13" s="79" t="s">
        <v>78</v>
      </c>
    </row>
    <row r="14" spans="1:11">
      <c r="A14" s="65" t="s">
        <v>181</v>
      </c>
      <c r="B14" s="68" t="s">
        <v>77</v>
      </c>
      <c r="C14" s="68" t="s">
        <v>78</v>
      </c>
      <c r="D14" s="67"/>
      <c r="E14" s="66" t="s">
        <v>182</v>
      </c>
      <c r="F14" s="68" t="s">
        <v>77</v>
      </c>
      <c r="G14" s="68" t="s">
        <v>78</v>
      </c>
      <c r="H14" s="68"/>
      <c r="I14" s="66" t="s">
        <v>183</v>
      </c>
      <c r="J14" s="68" t="s">
        <v>77</v>
      </c>
      <c r="K14" s="80" t="s">
        <v>78</v>
      </c>
    </row>
    <row r="15" spans="1:11">
      <c r="A15" s="69"/>
      <c r="B15" s="75"/>
      <c r="C15" s="75"/>
      <c r="D15" s="70"/>
      <c r="E15" s="69"/>
      <c r="F15" s="75"/>
      <c r="G15" s="75"/>
      <c r="H15" s="75"/>
      <c r="I15" s="69"/>
      <c r="J15" s="75"/>
      <c r="K15" s="75"/>
    </row>
    <row r="16" spans="1:11" s="54" customFormat="1">
      <c r="A16" s="347" t="s">
        <v>421</v>
      </c>
      <c r="B16" s="348"/>
      <c r="C16" s="348"/>
      <c r="D16" s="348"/>
      <c r="E16" s="348"/>
      <c r="F16" s="348"/>
      <c r="G16" s="348"/>
      <c r="H16" s="348"/>
      <c r="I16" s="348"/>
      <c r="J16" s="348"/>
      <c r="K16" s="349"/>
    </row>
    <row r="17" spans="1:11">
      <c r="A17" s="277" t="s">
        <v>419</v>
      </c>
      <c r="B17" s="278"/>
      <c r="C17" s="278"/>
      <c r="D17" s="278"/>
      <c r="E17" s="278"/>
      <c r="F17" s="278"/>
      <c r="G17" s="278"/>
      <c r="H17" s="278"/>
      <c r="I17" s="278"/>
      <c r="J17" s="278"/>
      <c r="K17" s="376"/>
    </row>
    <row r="18" spans="1:11">
      <c r="A18" s="277" t="s">
        <v>420</v>
      </c>
      <c r="B18" s="278"/>
      <c r="C18" s="278"/>
      <c r="D18" s="278"/>
      <c r="E18" s="278"/>
      <c r="F18" s="278"/>
      <c r="G18" s="278"/>
      <c r="H18" s="278"/>
      <c r="I18" s="278"/>
      <c r="J18" s="278"/>
      <c r="K18" s="376"/>
    </row>
    <row r="19" spans="1:11">
      <c r="A19" s="355" t="s">
        <v>427</v>
      </c>
      <c r="B19" s="356"/>
      <c r="C19" s="356"/>
      <c r="D19" s="356"/>
      <c r="E19" s="356"/>
      <c r="F19" s="356"/>
      <c r="G19" s="356"/>
      <c r="H19" s="356"/>
      <c r="I19" s="356"/>
      <c r="J19" s="356"/>
      <c r="K19" s="404"/>
    </row>
    <row r="20" spans="1:11">
      <c r="A20" s="401" t="s">
        <v>426</v>
      </c>
      <c r="B20" s="402"/>
      <c r="C20" s="402"/>
      <c r="D20" s="402"/>
      <c r="E20" s="402"/>
      <c r="F20" s="402"/>
      <c r="G20" s="402"/>
      <c r="H20" s="402"/>
      <c r="I20" s="402"/>
      <c r="J20" s="402"/>
      <c r="K20" s="403"/>
    </row>
    <row r="21" spans="1:11">
      <c r="A21" s="401"/>
      <c r="B21" s="402"/>
      <c r="C21" s="402"/>
      <c r="D21" s="402"/>
      <c r="E21" s="402"/>
      <c r="F21" s="402"/>
      <c r="G21" s="402"/>
      <c r="H21" s="402"/>
      <c r="I21" s="402"/>
      <c r="J21" s="402"/>
      <c r="K21" s="403"/>
    </row>
    <row r="22" spans="1:11">
      <c r="A22" s="355"/>
      <c r="B22" s="356"/>
      <c r="C22" s="356"/>
      <c r="D22" s="356"/>
      <c r="E22" s="356"/>
      <c r="F22" s="356"/>
      <c r="G22" s="356"/>
      <c r="H22" s="356"/>
      <c r="I22" s="356"/>
      <c r="J22" s="356"/>
      <c r="K22" s="404"/>
    </row>
    <row r="23" spans="1:11">
      <c r="A23" s="405"/>
      <c r="B23" s="406"/>
      <c r="C23" s="406"/>
      <c r="D23" s="406"/>
      <c r="E23" s="406"/>
      <c r="F23" s="406"/>
      <c r="G23" s="406"/>
      <c r="H23" s="406"/>
      <c r="I23" s="406"/>
      <c r="J23" s="406"/>
      <c r="K23" s="407"/>
    </row>
    <row r="24" spans="1:11">
      <c r="A24" s="277" t="s">
        <v>115</v>
      </c>
      <c r="B24" s="278"/>
      <c r="C24" s="73" t="s">
        <v>61</v>
      </c>
      <c r="D24" s="73" t="s">
        <v>62</v>
      </c>
      <c r="E24" s="337"/>
      <c r="F24" s="337"/>
      <c r="G24" s="337"/>
      <c r="H24" s="337"/>
      <c r="I24" s="337"/>
      <c r="J24" s="337"/>
      <c r="K24" s="338"/>
    </row>
    <row r="25" spans="1:11">
      <c r="A25" s="77" t="s">
        <v>184</v>
      </c>
      <c r="B25" s="395"/>
      <c r="C25" s="395"/>
      <c r="D25" s="395"/>
      <c r="E25" s="395"/>
      <c r="F25" s="395"/>
      <c r="G25" s="395"/>
      <c r="H25" s="395"/>
      <c r="I25" s="395"/>
      <c r="J25" s="395"/>
      <c r="K25" s="396"/>
    </row>
    <row r="26" spans="1:11">
      <c r="A26" s="397"/>
      <c r="B26" s="397"/>
      <c r="C26" s="397"/>
      <c r="D26" s="397"/>
      <c r="E26" s="397"/>
      <c r="F26" s="397"/>
      <c r="G26" s="397"/>
      <c r="H26" s="397"/>
      <c r="I26" s="397"/>
      <c r="J26" s="397"/>
      <c r="K26" s="397"/>
    </row>
    <row r="27" spans="1:11">
      <c r="A27" s="398" t="s">
        <v>185</v>
      </c>
      <c r="B27" s="399"/>
      <c r="C27" s="399"/>
      <c r="D27" s="399"/>
      <c r="E27" s="399"/>
      <c r="F27" s="399"/>
      <c r="G27" s="399"/>
      <c r="H27" s="399"/>
      <c r="I27" s="399"/>
      <c r="J27" s="399"/>
      <c r="K27" s="400"/>
    </row>
    <row r="28" spans="1:11" ht="17.25" customHeight="1">
      <c r="A28" s="391" t="s">
        <v>466</v>
      </c>
      <c r="B28" s="392"/>
      <c r="C28" s="392"/>
      <c r="D28" s="392"/>
      <c r="E28" s="392"/>
      <c r="F28" s="392"/>
      <c r="G28" s="392"/>
      <c r="H28" s="392"/>
      <c r="I28" s="392"/>
      <c r="J28" s="392"/>
      <c r="K28" s="393"/>
    </row>
    <row r="29" spans="1:11" ht="17.25" customHeight="1">
      <c r="A29" s="391" t="s">
        <v>467</v>
      </c>
      <c r="B29" s="392"/>
      <c r="C29" s="392"/>
      <c r="D29" s="392"/>
      <c r="E29" s="392"/>
      <c r="F29" s="392"/>
      <c r="G29" s="392"/>
      <c r="H29" s="392"/>
      <c r="I29" s="392"/>
      <c r="J29" s="392"/>
      <c r="K29" s="393"/>
    </row>
    <row r="30" spans="1:11" ht="17.25" customHeight="1">
      <c r="A30" s="391" t="s">
        <v>468</v>
      </c>
      <c r="B30" s="392"/>
      <c r="C30" s="392"/>
      <c r="D30" s="392"/>
      <c r="E30" s="392"/>
      <c r="F30" s="392"/>
      <c r="G30" s="392"/>
      <c r="H30" s="392"/>
      <c r="I30" s="392"/>
      <c r="J30" s="392"/>
      <c r="K30" s="393"/>
    </row>
    <row r="31" spans="1:11" ht="17.25" customHeight="1">
      <c r="A31" s="391" t="s">
        <v>469</v>
      </c>
      <c r="B31" s="392"/>
      <c r="C31" s="392"/>
      <c r="D31" s="392"/>
      <c r="E31" s="392"/>
      <c r="F31" s="392"/>
      <c r="G31" s="392"/>
      <c r="H31" s="392"/>
      <c r="I31" s="392"/>
      <c r="J31" s="392"/>
      <c r="K31" s="393"/>
    </row>
    <row r="32" spans="1:11" ht="17.25" customHeight="1">
      <c r="A32" s="391"/>
      <c r="B32" s="392"/>
      <c r="C32" s="392"/>
      <c r="D32" s="392"/>
      <c r="E32" s="392"/>
      <c r="F32" s="392"/>
      <c r="G32" s="392"/>
      <c r="H32" s="392"/>
      <c r="I32" s="392"/>
      <c r="J32" s="392"/>
      <c r="K32" s="393"/>
    </row>
    <row r="33" spans="1:13" ht="17.25" customHeight="1">
      <c r="A33" s="391"/>
      <c r="B33" s="392"/>
      <c r="C33" s="392"/>
      <c r="D33" s="392"/>
      <c r="E33" s="392"/>
      <c r="F33" s="392"/>
      <c r="G33" s="392"/>
      <c r="H33" s="392"/>
      <c r="I33" s="392"/>
      <c r="J33" s="392"/>
      <c r="K33" s="393"/>
    </row>
    <row r="34" spans="1:13" ht="17.25" customHeight="1">
      <c r="A34" s="394"/>
      <c r="B34" s="381"/>
      <c r="C34" s="381"/>
      <c r="D34" s="381"/>
      <c r="E34" s="381"/>
      <c r="F34" s="381"/>
      <c r="G34" s="381"/>
      <c r="H34" s="381"/>
      <c r="I34" s="381"/>
      <c r="J34" s="381"/>
      <c r="K34" s="382"/>
    </row>
    <row r="35" spans="1:13" ht="17.25" customHeight="1">
      <c r="A35" s="380"/>
      <c r="B35" s="381"/>
      <c r="C35" s="381"/>
      <c r="D35" s="381"/>
      <c r="E35" s="381"/>
      <c r="F35" s="381"/>
      <c r="G35" s="381"/>
      <c r="H35" s="381"/>
      <c r="I35" s="381"/>
      <c r="J35" s="381"/>
      <c r="K35" s="382"/>
    </row>
    <row r="36" spans="1:13" ht="17.25" customHeight="1">
      <c r="A36" s="383"/>
      <c r="B36" s="384"/>
      <c r="C36" s="384"/>
      <c r="D36" s="384"/>
      <c r="E36" s="384"/>
      <c r="F36" s="384"/>
      <c r="G36" s="384"/>
      <c r="H36" s="384"/>
      <c r="I36" s="384"/>
      <c r="J36" s="384"/>
      <c r="K36" s="385"/>
    </row>
    <row r="37" spans="1:13" ht="18.75" customHeight="1">
      <c r="A37" s="386" t="s">
        <v>186</v>
      </c>
      <c r="B37" s="387"/>
      <c r="C37" s="387"/>
      <c r="D37" s="387"/>
      <c r="E37" s="387"/>
      <c r="F37" s="387"/>
      <c r="G37" s="387"/>
      <c r="H37" s="387"/>
      <c r="I37" s="387"/>
      <c r="J37" s="387"/>
      <c r="K37" s="388"/>
    </row>
    <row r="38" spans="1:13" s="55" customFormat="1" ht="18.75" customHeight="1">
      <c r="A38" s="277" t="s">
        <v>187</v>
      </c>
      <c r="B38" s="278"/>
      <c r="C38" s="278"/>
      <c r="D38" s="337" t="s">
        <v>188</v>
      </c>
      <c r="E38" s="337"/>
      <c r="F38" s="389" t="s">
        <v>189</v>
      </c>
      <c r="G38" s="390"/>
      <c r="H38" s="278" t="s">
        <v>190</v>
      </c>
      <c r="I38" s="278"/>
      <c r="J38" s="278" t="s">
        <v>191</v>
      </c>
      <c r="K38" s="376"/>
    </row>
    <row r="39" spans="1:13" ht="18.75" customHeight="1">
      <c r="A39" s="63" t="s">
        <v>116</v>
      </c>
      <c r="B39" s="278"/>
      <c r="C39" s="278"/>
      <c r="D39" s="278"/>
      <c r="E39" s="278"/>
      <c r="F39" s="278"/>
      <c r="G39" s="278"/>
      <c r="H39" s="278"/>
      <c r="I39" s="278"/>
      <c r="J39" s="278"/>
      <c r="K39" s="376"/>
      <c r="M39" s="55"/>
    </row>
    <row r="40" spans="1:13" ht="30.95" customHeight="1">
      <c r="A40" s="277" t="s">
        <v>470</v>
      </c>
      <c r="B40" s="278"/>
      <c r="C40" s="278"/>
      <c r="D40" s="278"/>
      <c r="E40" s="278"/>
      <c r="F40" s="278"/>
      <c r="G40" s="278"/>
      <c r="H40" s="278"/>
      <c r="I40" s="278"/>
      <c r="J40" s="278"/>
      <c r="K40" s="376"/>
    </row>
    <row r="41" spans="1:13" ht="18.75" customHeight="1">
      <c r="A41" s="277"/>
      <c r="B41" s="278"/>
      <c r="C41" s="278"/>
      <c r="D41" s="278"/>
      <c r="E41" s="278"/>
      <c r="F41" s="278"/>
      <c r="G41" s="278"/>
      <c r="H41" s="278"/>
      <c r="I41" s="278"/>
      <c r="J41" s="278"/>
      <c r="K41" s="376"/>
    </row>
    <row r="42" spans="1:13" ht="32.1" customHeight="1">
      <c r="A42" s="65" t="s">
        <v>124</v>
      </c>
      <c r="B42" s="377" t="s">
        <v>192</v>
      </c>
      <c r="C42" s="377"/>
      <c r="D42" s="66" t="s">
        <v>193</v>
      </c>
      <c r="E42" s="67" t="s">
        <v>423</v>
      </c>
      <c r="F42" s="66" t="s">
        <v>127</v>
      </c>
      <c r="G42" s="78" t="s">
        <v>424</v>
      </c>
      <c r="H42" s="378" t="s">
        <v>128</v>
      </c>
      <c r="I42" s="378"/>
      <c r="J42" s="377" t="s">
        <v>425</v>
      </c>
      <c r="K42" s="379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219075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504825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266700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542925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371475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371475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161925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123825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3"/>
  <sheetViews>
    <sheetView zoomScale="75" zoomScaleNormal="75" workbookViewId="0">
      <selection activeCell="Q16" sqref="Q16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 thickBot="1">
      <c r="A1" s="210" t="s">
        <v>131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</row>
    <row r="2" spans="1:14" ht="29.1" customHeight="1" thickTop="1">
      <c r="A2" s="16" t="s">
        <v>58</v>
      </c>
      <c r="B2" s="212" t="s">
        <v>388</v>
      </c>
      <c r="C2" s="212"/>
      <c r="D2" s="17" t="s">
        <v>63</v>
      </c>
      <c r="E2" s="212" t="s">
        <v>385</v>
      </c>
      <c r="F2" s="212"/>
      <c r="G2" s="212"/>
      <c r="H2" s="222"/>
      <c r="I2" s="38" t="s">
        <v>54</v>
      </c>
      <c r="J2" s="212"/>
      <c r="K2" s="212"/>
      <c r="L2" s="212"/>
      <c r="M2" s="212"/>
      <c r="N2" s="213"/>
    </row>
    <row r="3" spans="1:14" ht="29.1" customHeight="1">
      <c r="A3" s="374" t="s">
        <v>132</v>
      </c>
      <c r="B3" s="375" t="s">
        <v>133</v>
      </c>
      <c r="C3" s="375"/>
      <c r="D3" s="375"/>
      <c r="E3" s="375"/>
      <c r="F3" s="375"/>
      <c r="G3" s="375"/>
      <c r="H3" s="223"/>
      <c r="I3" s="217" t="s">
        <v>134</v>
      </c>
      <c r="J3" s="217"/>
      <c r="K3" s="217"/>
      <c r="L3" s="217"/>
      <c r="M3" s="217"/>
      <c r="N3" s="218"/>
    </row>
    <row r="4" spans="1:14" ht="29.1" customHeight="1">
      <c r="A4" s="374"/>
      <c r="B4" s="200" t="s">
        <v>104</v>
      </c>
      <c r="C4" s="200" t="s">
        <v>105</v>
      </c>
      <c r="D4" s="201" t="s">
        <v>106</v>
      </c>
      <c r="E4" s="200" t="s">
        <v>107</v>
      </c>
      <c r="F4" s="200" t="s">
        <v>108</v>
      </c>
      <c r="G4" s="200" t="s">
        <v>109</v>
      </c>
      <c r="H4" s="223"/>
      <c r="I4" s="39" t="s">
        <v>260</v>
      </c>
      <c r="J4" s="39" t="s">
        <v>387</v>
      </c>
      <c r="K4" s="39" t="s">
        <v>389</v>
      </c>
      <c r="L4" s="39" t="s">
        <v>390</v>
      </c>
      <c r="M4" s="39" t="s">
        <v>391</v>
      </c>
      <c r="N4" s="39" t="s">
        <v>392</v>
      </c>
    </row>
    <row r="5" spans="1:14" ht="29.1" customHeight="1">
      <c r="A5" s="374"/>
      <c r="B5" s="195" t="s">
        <v>393</v>
      </c>
      <c r="C5" s="195" t="s">
        <v>394</v>
      </c>
      <c r="D5" s="195" t="s">
        <v>395</v>
      </c>
      <c r="E5" s="195" t="s">
        <v>396</v>
      </c>
      <c r="F5" s="195" t="s">
        <v>397</v>
      </c>
      <c r="G5" s="195" t="s">
        <v>398</v>
      </c>
      <c r="H5" s="223"/>
      <c r="I5" s="195" t="s">
        <v>428</v>
      </c>
      <c r="J5" s="195" t="s">
        <v>429</v>
      </c>
      <c r="K5" s="195" t="s">
        <v>430</v>
      </c>
      <c r="L5" s="195" t="s">
        <v>431</v>
      </c>
      <c r="M5" s="195" t="s">
        <v>432</v>
      </c>
      <c r="N5" s="195" t="s">
        <v>433</v>
      </c>
    </row>
    <row r="6" spans="1:14" ht="29.1" customHeight="1">
      <c r="A6" s="173" t="s">
        <v>399</v>
      </c>
      <c r="B6" s="172">
        <f>C6-1</f>
        <v>68</v>
      </c>
      <c r="C6" s="172">
        <f>D6-2</f>
        <v>69</v>
      </c>
      <c r="D6" s="172">
        <v>71</v>
      </c>
      <c r="E6" s="172">
        <f>D6+2</f>
        <v>73</v>
      </c>
      <c r="F6" s="172">
        <f>E6+2</f>
        <v>75</v>
      </c>
      <c r="G6" s="172">
        <f>F6+1</f>
        <v>76</v>
      </c>
      <c r="H6" s="223"/>
      <c r="I6" s="45" t="s">
        <v>434</v>
      </c>
      <c r="J6" s="45" t="s">
        <v>444</v>
      </c>
      <c r="K6" s="45" t="s">
        <v>449</v>
      </c>
      <c r="L6" s="45" t="s">
        <v>454</v>
      </c>
      <c r="M6" s="45" t="s">
        <v>454</v>
      </c>
      <c r="N6" s="45" t="s">
        <v>434</v>
      </c>
    </row>
    <row r="7" spans="1:14" ht="29.1" customHeight="1">
      <c r="A7" s="197" t="s">
        <v>400</v>
      </c>
      <c r="B7" s="198">
        <f>C7-1</f>
        <v>-3</v>
      </c>
      <c r="C7" s="198">
        <f>D7-2</f>
        <v>-2</v>
      </c>
      <c r="D7" s="198">
        <v>0</v>
      </c>
      <c r="E7" s="198">
        <f>D7+2</f>
        <v>2</v>
      </c>
      <c r="F7" s="198">
        <f>E7+2</f>
        <v>4</v>
      </c>
      <c r="G7" s="198">
        <f>F7+1</f>
        <v>5</v>
      </c>
      <c r="H7" s="223"/>
      <c r="I7" s="45" t="s">
        <v>435</v>
      </c>
      <c r="J7" s="45" t="s">
        <v>435</v>
      </c>
      <c r="K7" s="45" t="s">
        <v>435</v>
      </c>
      <c r="L7" s="45" t="s">
        <v>435</v>
      </c>
      <c r="M7" s="45" t="s">
        <v>435</v>
      </c>
      <c r="N7" s="45" t="s">
        <v>435</v>
      </c>
    </row>
    <row r="8" spans="1:14" ht="29.1" customHeight="1">
      <c r="A8" s="173" t="s">
        <v>401</v>
      </c>
      <c r="B8" s="172">
        <f t="shared" ref="B8:C10" si="0">C8-4</f>
        <v>108</v>
      </c>
      <c r="C8" s="172">
        <f t="shared" si="0"/>
        <v>112</v>
      </c>
      <c r="D8" s="172">
        <v>116</v>
      </c>
      <c r="E8" s="172">
        <f>D8+4</f>
        <v>120</v>
      </c>
      <c r="F8" s="172">
        <f>E8+4</f>
        <v>124</v>
      </c>
      <c r="G8" s="172">
        <f>F8+6</f>
        <v>130</v>
      </c>
      <c r="H8" s="223"/>
      <c r="I8" s="45" t="s">
        <v>435</v>
      </c>
      <c r="J8" s="45" t="s">
        <v>434</v>
      </c>
      <c r="K8" s="45" t="s">
        <v>450</v>
      </c>
      <c r="L8" s="45" t="s">
        <v>442</v>
      </c>
      <c r="M8" s="45" t="s">
        <v>434</v>
      </c>
      <c r="N8" s="45" t="s">
        <v>435</v>
      </c>
    </row>
    <row r="9" spans="1:14" ht="29.1" customHeight="1">
      <c r="A9" s="173" t="s">
        <v>402</v>
      </c>
      <c r="B9" s="172">
        <f t="shared" si="0"/>
        <v>106</v>
      </c>
      <c r="C9" s="172">
        <f t="shared" si="0"/>
        <v>110</v>
      </c>
      <c r="D9" s="172">
        <v>114</v>
      </c>
      <c r="E9" s="172">
        <f>D9+4</f>
        <v>118</v>
      </c>
      <c r="F9" s="172">
        <f>E9+5</f>
        <v>123</v>
      </c>
      <c r="G9" s="172">
        <f>F9+6</f>
        <v>129</v>
      </c>
      <c r="H9" s="223"/>
      <c r="I9" s="45" t="s">
        <v>436</v>
      </c>
      <c r="J9" s="45" t="s">
        <v>445</v>
      </c>
      <c r="K9" s="45" t="s">
        <v>450</v>
      </c>
      <c r="L9" s="45" t="s">
        <v>435</v>
      </c>
      <c r="M9" s="45" t="s">
        <v>434</v>
      </c>
      <c r="N9" s="45" t="s">
        <v>445</v>
      </c>
    </row>
    <row r="10" spans="1:14" ht="29.1" customHeight="1">
      <c r="A10" s="173" t="s">
        <v>403</v>
      </c>
      <c r="B10" s="172">
        <f t="shared" si="0"/>
        <v>104</v>
      </c>
      <c r="C10" s="172">
        <f t="shared" si="0"/>
        <v>108</v>
      </c>
      <c r="D10" s="172">
        <v>112</v>
      </c>
      <c r="E10" s="172">
        <f>D10+4</f>
        <v>116</v>
      </c>
      <c r="F10" s="172">
        <f>E10+5</f>
        <v>121</v>
      </c>
      <c r="G10" s="172">
        <f>F10+6</f>
        <v>127</v>
      </c>
      <c r="H10" s="223"/>
      <c r="I10" s="45" t="s">
        <v>437</v>
      </c>
      <c r="J10" s="45" t="s">
        <v>445</v>
      </c>
      <c r="K10" s="45" t="s">
        <v>435</v>
      </c>
      <c r="L10" s="45" t="s">
        <v>435</v>
      </c>
      <c r="M10" s="45" t="s">
        <v>434</v>
      </c>
      <c r="N10" s="45" t="s">
        <v>435</v>
      </c>
    </row>
    <row r="11" spans="1:14" ht="29.1" customHeight="1">
      <c r="A11" s="173" t="s">
        <v>404</v>
      </c>
      <c r="B11" s="172">
        <f>C11-1.2</f>
        <v>45.599999999999994</v>
      </c>
      <c r="C11" s="172">
        <f>D11-1.2</f>
        <v>46.8</v>
      </c>
      <c r="D11" s="172">
        <v>48</v>
      </c>
      <c r="E11" s="172">
        <f>D11+1.2</f>
        <v>49.2</v>
      </c>
      <c r="F11" s="172">
        <f>E11+1.2</f>
        <v>50.400000000000006</v>
      </c>
      <c r="G11" s="172">
        <f>F11+1.4</f>
        <v>51.800000000000004</v>
      </c>
      <c r="H11" s="223"/>
      <c r="I11" s="45" t="s">
        <v>443</v>
      </c>
      <c r="J11" s="45" t="s">
        <v>446</v>
      </c>
      <c r="K11" s="45" t="s">
        <v>441</v>
      </c>
      <c r="L11" s="45" t="s">
        <v>435</v>
      </c>
      <c r="M11" s="45" t="s">
        <v>441</v>
      </c>
      <c r="N11" s="45" t="s">
        <v>462</v>
      </c>
    </row>
    <row r="12" spans="1:14" ht="29.1" customHeight="1">
      <c r="A12" s="173" t="s">
        <v>405</v>
      </c>
      <c r="B12" s="172">
        <f>C12</f>
        <v>8</v>
      </c>
      <c r="C12" s="172">
        <f>D12</f>
        <v>8</v>
      </c>
      <c r="D12" s="172">
        <v>8</v>
      </c>
      <c r="E12" s="172">
        <f>D12</f>
        <v>8</v>
      </c>
      <c r="F12" s="172">
        <f>E12</f>
        <v>8</v>
      </c>
      <c r="G12" s="172">
        <f>F12</f>
        <v>8</v>
      </c>
      <c r="H12" s="223"/>
      <c r="I12" s="45" t="s">
        <v>435</v>
      </c>
      <c r="J12" s="45" t="s">
        <v>435</v>
      </c>
      <c r="K12" s="45" t="s">
        <v>435</v>
      </c>
      <c r="L12" s="45" t="s">
        <v>435</v>
      </c>
      <c r="M12" s="45" t="s">
        <v>435</v>
      </c>
      <c r="N12" s="45" t="s">
        <v>435</v>
      </c>
    </row>
    <row r="13" spans="1:14" ht="29.1" customHeight="1">
      <c r="A13" s="173" t="s">
        <v>406</v>
      </c>
      <c r="B13" s="172">
        <f>C13-1</f>
        <v>57</v>
      </c>
      <c r="C13" s="172">
        <f>D13-1</f>
        <v>58</v>
      </c>
      <c r="D13" s="172">
        <v>59</v>
      </c>
      <c r="E13" s="172">
        <f>D13+1</f>
        <v>60</v>
      </c>
      <c r="F13" s="172">
        <f>E13+1</f>
        <v>61</v>
      </c>
      <c r="G13" s="172">
        <f>F13+1.5</f>
        <v>62.5</v>
      </c>
      <c r="H13" s="223"/>
      <c r="I13" s="174" t="s">
        <v>438</v>
      </c>
      <c r="J13" s="174" t="s">
        <v>447</v>
      </c>
      <c r="K13" s="174" t="s">
        <v>434</v>
      </c>
      <c r="L13" s="174" t="s">
        <v>447</v>
      </c>
      <c r="M13" s="174" t="s">
        <v>438</v>
      </c>
      <c r="N13" s="45" t="s">
        <v>454</v>
      </c>
    </row>
    <row r="14" spans="1:14" ht="29.1" customHeight="1">
      <c r="A14" s="173" t="s">
        <v>407</v>
      </c>
      <c r="B14" s="172">
        <f>C14-0.6</f>
        <v>61.199999999999996</v>
      </c>
      <c r="C14" s="172">
        <f>D14-1.2</f>
        <v>61.8</v>
      </c>
      <c r="D14" s="172">
        <v>63</v>
      </c>
      <c r="E14" s="172">
        <f>D14+1.2</f>
        <v>64.2</v>
      </c>
      <c r="F14" s="172">
        <f>E14+1.2</f>
        <v>65.400000000000006</v>
      </c>
      <c r="G14" s="172">
        <f>F14+0.6</f>
        <v>66</v>
      </c>
      <c r="H14" s="223"/>
      <c r="I14" s="45" t="s">
        <v>437</v>
      </c>
      <c r="J14" s="45" t="s">
        <v>436</v>
      </c>
      <c r="K14" s="45" t="s">
        <v>451</v>
      </c>
      <c r="L14" s="45" t="s">
        <v>455</v>
      </c>
      <c r="M14" s="45" t="s">
        <v>457</v>
      </c>
      <c r="N14" s="45" t="s">
        <v>463</v>
      </c>
    </row>
    <row r="15" spans="1:14" ht="29.1" customHeight="1" thickBot="1">
      <c r="A15" s="173" t="s">
        <v>408</v>
      </c>
      <c r="B15" s="172">
        <f>C15-0.8</f>
        <v>21.4</v>
      </c>
      <c r="C15" s="172">
        <f>D15-0.8</f>
        <v>22.2</v>
      </c>
      <c r="D15" s="193">
        <v>23</v>
      </c>
      <c r="E15" s="172">
        <f>D15+0.8</f>
        <v>23.8</v>
      </c>
      <c r="F15" s="172">
        <f>E15+0.8</f>
        <v>24.6</v>
      </c>
      <c r="G15" s="172">
        <f>F15+1.1</f>
        <v>25.700000000000003</v>
      </c>
      <c r="H15" s="373"/>
      <c r="I15" s="176" t="s">
        <v>434</v>
      </c>
      <c r="J15" s="176" t="s">
        <v>444</v>
      </c>
      <c r="K15" s="45" t="s">
        <v>452</v>
      </c>
      <c r="L15" s="176" t="s">
        <v>434</v>
      </c>
      <c r="M15" s="176" t="s">
        <v>458</v>
      </c>
      <c r="N15" s="176" t="s">
        <v>434</v>
      </c>
    </row>
    <row r="16" spans="1:14" ht="23.25" customHeight="1" thickTop="1">
      <c r="A16" s="173" t="s">
        <v>409</v>
      </c>
      <c r="B16" s="172">
        <f>C16-0.6</f>
        <v>16.799999999999997</v>
      </c>
      <c r="C16" s="172">
        <f>D16-0.6</f>
        <v>17.399999999999999</v>
      </c>
      <c r="D16" s="193">
        <v>18</v>
      </c>
      <c r="E16" s="172">
        <f>D16+0.6</f>
        <v>18.600000000000001</v>
      </c>
      <c r="F16" s="172">
        <f>E16+0.6</f>
        <v>19.200000000000003</v>
      </c>
      <c r="G16" s="172">
        <f>F16+0.95</f>
        <v>20.150000000000002</v>
      </c>
      <c r="H16" s="37"/>
      <c r="I16" s="176" t="s">
        <v>439</v>
      </c>
      <c r="J16" s="176" t="s">
        <v>441</v>
      </c>
      <c r="K16" s="45" t="s">
        <v>441</v>
      </c>
      <c r="L16" s="176" t="s">
        <v>435</v>
      </c>
      <c r="M16" s="176" t="s">
        <v>459</v>
      </c>
      <c r="N16" s="176" t="s">
        <v>464</v>
      </c>
    </row>
    <row r="17" spans="1:14" ht="23.25" customHeight="1">
      <c r="A17" s="173" t="s">
        <v>410</v>
      </c>
      <c r="B17" s="172">
        <f>C17-0.4</f>
        <v>13.2</v>
      </c>
      <c r="C17" s="172">
        <f>D17-0.4</f>
        <v>13.6</v>
      </c>
      <c r="D17" s="193">
        <v>14</v>
      </c>
      <c r="E17" s="172">
        <f>D17+0.4</f>
        <v>14.4</v>
      </c>
      <c r="F17" s="172">
        <f>E17+0.4</f>
        <v>14.8</v>
      </c>
      <c r="G17" s="172">
        <f>F17+0.6</f>
        <v>15.4</v>
      </c>
      <c r="H17" s="37"/>
      <c r="I17" s="176" t="s">
        <v>435</v>
      </c>
      <c r="J17" s="176" t="s">
        <v>435</v>
      </c>
      <c r="K17" s="45" t="s">
        <v>435</v>
      </c>
      <c r="L17" s="176" t="s">
        <v>435</v>
      </c>
      <c r="M17" s="176" t="s">
        <v>435</v>
      </c>
      <c r="N17" s="176" t="s">
        <v>435</v>
      </c>
    </row>
    <row r="18" spans="1:14" ht="23.25" customHeight="1">
      <c r="A18" s="173" t="s">
        <v>411</v>
      </c>
      <c r="B18" s="172">
        <f>C18-0.4</f>
        <v>11.2</v>
      </c>
      <c r="C18" s="172">
        <f>D18-0.4</f>
        <v>11.6</v>
      </c>
      <c r="D18" s="193">
        <v>12</v>
      </c>
      <c r="E18" s="172">
        <f>D18+0.4</f>
        <v>12.4</v>
      </c>
      <c r="F18" s="172">
        <f>E18+0.4</f>
        <v>12.8</v>
      </c>
      <c r="G18" s="172">
        <f>F18+0.6</f>
        <v>13.4</v>
      </c>
      <c r="H18" s="37"/>
      <c r="I18" s="176" t="s">
        <v>440</v>
      </c>
      <c r="J18" s="176" t="s">
        <v>444</v>
      </c>
      <c r="K18" s="45" t="s">
        <v>444</v>
      </c>
      <c r="L18" s="176" t="s">
        <v>456</v>
      </c>
      <c r="M18" s="176" t="s">
        <v>460</v>
      </c>
      <c r="N18" s="176" t="s">
        <v>465</v>
      </c>
    </row>
    <row r="19" spans="1:14" ht="26.1" customHeight="1">
      <c r="A19" s="173" t="s">
        <v>412</v>
      </c>
      <c r="B19" s="172">
        <f>C19-0.5</f>
        <v>34</v>
      </c>
      <c r="C19" s="172">
        <f>D19-0.5</f>
        <v>34.5</v>
      </c>
      <c r="D19" s="172">
        <v>35</v>
      </c>
      <c r="E19" s="172">
        <f>D19+0.5</f>
        <v>35.5</v>
      </c>
      <c r="F19" s="172">
        <f>E19+0.5</f>
        <v>36</v>
      </c>
      <c r="G19" s="172">
        <f>F19+0.5</f>
        <v>36.5</v>
      </c>
      <c r="I19" s="176" t="s">
        <v>441</v>
      </c>
      <c r="J19" s="176" t="s">
        <v>448</v>
      </c>
      <c r="K19" s="45" t="s">
        <v>453</v>
      </c>
      <c r="L19" s="176" t="s">
        <v>435</v>
      </c>
      <c r="M19" s="176" t="s">
        <v>461</v>
      </c>
      <c r="N19" s="176" t="s">
        <v>448</v>
      </c>
    </row>
    <row r="20" spans="1:14" ht="26.1" customHeight="1">
      <c r="A20" s="173" t="s">
        <v>413</v>
      </c>
      <c r="B20" s="172">
        <f>C20-0.5</f>
        <v>24</v>
      </c>
      <c r="C20" s="172">
        <f>D20-0.5</f>
        <v>24.5</v>
      </c>
      <c r="D20" s="172">
        <v>25</v>
      </c>
      <c r="E20" s="172">
        <f>D20+0.5</f>
        <v>25.5</v>
      </c>
      <c r="F20" s="172">
        <f>E20+0.5</f>
        <v>26</v>
      </c>
      <c r="G20" s="172">
        <f>F20+0.75</f>
        <v>26.75</v>
      </c>
      <c r="I20" s="176" t="s">
        <v>442</v>
      </c>
      <c r="J20" s="176" t="s">
        <v>435</v>
      </c>
      <c r="K20" s="45" t="s">
        <v>441</v>
      </c>
      <c r="L20" s="176" t="s">
        <v>435</v>
      </c>
      <c r="M20" s="176" t="s">
        <v>442</v>
      </c>
      <c r="N20" s="176" t="s">
        <v>435</v>
      </c>
    </row>
    <row r="21" spans="1:14" ht="26.1" customHeight="1">
      <c r="A21" s="173" t="s">
        <v>414</v>
      </c>
      <c r="B21" s="172">
        <f>C21</f>
        <v>16</v>
      </c>
      <c r="C21" s="172">
        <f>D21-1</f>
        <v>16</v>
      </c>
      <c r="D21" s="172">
        <v>17</v>
      </c>
      <c r="E21" s="172">
        <f>D21</f>
        <v>17</v>
      </c>
      <c r="F21" s="172">
        <f>D21+2</f>
        <v>19</v>
      </c>
      <c r="G21" s="172">
        <f>F21</f>
        <v>19</v>
      </c>
      <c r="I21" s="176" t="s">
        <v>435</v>
      </c>
      <c r="J21" s="176" t="s">
        <v>448</v>
      </c>
      <c r="K21" s="45" t="s">
        <v>435</v>
      </c>
      <c r="L21" s="176" t="s">
        <v>435</v>
      </c>
      <c r="M21" s="176" t="s">
        <v>442</v>
      </c>
      <c r="N21" s="176" t="s">
        <v>435</v>
      </c>
    </row>
    <row r="22" spans="1:14" ht="26.1" customHeight="1">
      <c r="A22" s="173" t="s">
        <v>415</v>
      </c>
      <c r="B22" s="172"/>
      <c r="C22" s="172"/>
      <c r="D22" s="172">
        <v>65</v>
      </c>
      <c r="E22" s="172"/>
      <c r="F22" s="172"/>
      <c r="G22" s="172"/>
      <c r="I22" s="176"/>
      <c r="J22" s="176"/>
      <c r="K22" s="45"/>
      <c r="L22" s="176"/>
      <c r="M22" s="176"/>
      <c r="N22" s="176"/>
    </row>
    <row r="23" spans="1:14" ht="26.1" customHeight="1">
      <c r="I23" s="36" t="s">
        <v>416</v>
      </c>
      <c r="J23" s="53"/>
      <c r="K23" s="36" t="s">
        <v>417</v>
      </c>
      <c r="L23" s="36"/>
      <c r="M23" s="36" t="s">
        <v>418</v>
      </c>
    </row>
  </sheetData>
  <mergeCells count="8">
    <mergeCell ref="A1:N1"/>
    <mergeCell ref="B2:C2"/>
    <mergeCell ref="E2:G2"/>
    <mergeCell ref="H2:H15"/>
    <mergeCell ref="J2:N2"/>
    <mergeCell ref="A3:A5"/>
    <mergeCell ref="B3:G3"/>
    <mergeCell ref="I3:N3"/>
  </mergeCells>
  <phoneticPr fontId="3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验货尺寸表 </vt:lpstr>
      <vt:lpstr>首期</vt:lpstr>
      <vt:lpstr>中期</vt:lpstr>
      <vt:lpstr>验货尺寸表 （中期洗水）</vt:lpstr>
      <vt:lpstr>中期验货尺寸表</vt:lpstr>
      <vt:lpstr>尾期</vt:lpstr>
      <vt:lpstr>验货尺寸表</vt:lpstr>
      <vt:lpstr>Sheet1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2022-07-25T08:28:53Z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