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2236【完】\7-25尾期第2批3808件\"/>
    </mc:Choice>
  </mc:AlternateContent>
  <xr:revisionPtr revIDLastSave="0" documentId="13_ncr:1_{E55966B9-0FC5-475E-85C2-BC23403B016A}" xr6:coauthVersionLast="47" xr6:coauthVersionMax="47" xr10:uidLastSave="{00000000-0000-0000-0000-000000000000}"/>
  <bookViews>
    <workbookView xWindow="-120" yWindow="-120" windowWidth="20730" windowHeight="111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6" l="1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I10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I10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F16" i="13"/>
  <c r="G16" i="13"/>
  <c r="E16" i="13"/>
  <c r="B16" i="13"/>
  <c r="C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<sst xmlns="http://schemas.openxmlformats.org/spreadsheetml/2006/main" count="897" uniqueCount="357">
  <si>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</si>
  <si>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</si>
  <si>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</si>
  <si>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</si>
  <si>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</si>
  <si>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</si>
  <si>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</si>
  <si>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</si>
  <si>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</si>
  <si>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</si>
  <si>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</si>
  <si>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</si>
  <si>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</si>
  <si>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</si>
  <si>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</si>
  <si>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</si>
  <si>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</si>
  <si>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</si>
  <si>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</si>
  <si>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</si>
  <si>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</si>
  <si>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</si>
  <si>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</si>
  <si>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</si>
  <si>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</si>
  <si>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</si>
  <si>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</si>
  <si>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</si>
  <si>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</si>
  <si>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</si>
  <si>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</si>
  <si>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</si>
  <si>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</si>
  <si>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</si>
  <si>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</si>
  <si>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</si>
  <si>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</si>
  <si>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</si>
  <si>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</si>
  <si>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</si>
  <si>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</si>
  <si>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</si>
  <si>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</si>
  <si>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</si>
  <si>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</si>
  <si>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</si>
  <si>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</si>
  <si>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</si>
  <si>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</si>
  <si>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</si>
  <si>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</si>
  <si>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</si>
  <si>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</si>
  <si>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</si>
  <si>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</si>
  <si>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</si>
  <si>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</si>
  <si>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</si>
  <si>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</si>
  <si>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</si>
  <si>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</si>
  <si>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</si>
  <si>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</si>
  <si>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</si>
  <si>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</si>
  <si>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</si>
  <si>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</si>
  <si>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</si>
  <si>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</si>
  <si>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</si>
  <si>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</si>
  <si>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</si>
  <si>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</si>
  <si>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</si>
  <si>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</si>
  <si>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</si>
  <si>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</si>
  <si>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</si>
  <si>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</si>
  <si>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</si>
  <si>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</si>
  <si>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</si>
  <si>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</si>
  <si>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</si>
  <si>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</si>
  <si>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</si>
  <si>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</si>
  <si>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</si>
  <si>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</si>
  <si>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</si>
  <si>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</si>
  <si>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</si>
  <si>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</si>
  <si>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</si>
  <si>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</si>
  <si>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</si>
  <si>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</si>
  <si>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有</t>
  </si>
  <si>
    <t>无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</si>
  <si>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</si>
  <si>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</si>
  <si>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1.兜口打结不好。</t>
  </si>
  <si>
    <t>2.脚口有斜扭现象。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</si>
  <si>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</si>
  <si>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</si>
  <si>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</si>
  <si>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</si>
  <si>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</si>
  <si>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</si>
  <si>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</si>
  <si>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</si>
  <si>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</si>
  <si>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</si>
  <si>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</si>
  <si>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</si>
  <si>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</si>
  <si>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</si>
  <si>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</si>
  <si>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</si>
  <si>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</si>
  <si>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款号</t>
  </si>
  <si>
    <t>TAMMAK92236</t>
  </si>
  <si>
    <t>品名</t>
  </si>
  <si>
    <t>女式徒步裤</t>
  </si>
  <si>
    <t>生产工厂</t>
  </si>
  <si>
    <t>部位名称</t>
  </si>
  <si>
    <t>指示规格  FINAL SPEC</t>
  </si>
  <si>
    <t>样品规格  SAMPLE SPEC</t>
  </si>
  <si>
    <t>黑色L洗前</t>
  </si>
  <si>
    <t>黑色L洗后</t>
  </si>
  <si>
    <t>150/70B</t>
  </si>
  <si>
    <t>155/74B</t>
  </si>
  <si>
    <t>160/78B</t>
  </si>
  <si>
    <t>165/82B</t>
  </si>
  <si>
    <t>170/86B</t>
  </si>
  <si>
    <t>175/90B</t>
  </si>
  <si>
    <t>裤外侧长</t>
  </si>
  <si>
    <t>-0.8√√</t>
  </si>
  <si>
    <t>-1√√</t>
  </si>
  <si>
    <t>腰围 平量</t>
  </si>
  <si>
    <t>√√-0.6</t>
  </si>
  <si>
    <t>√-0.5-0.6</t>
  </si>
  <si>
    <t>腰围 拉量</t>
  </si>
  <si>
    <t>1√√</t>
  </si>
  <si>
    <t>+0.5√√</t>
  </si>
  <si>
    <t>臀围</t>
  </si>
  <si>
    <t>√√√</t>
  </si>
  <si>
    <t>√√-0.5</t>
  </si>
  <si>
    <t>腿围/2</t>
  </si>
  <si>
    <t>膝围/2</t>
  </si>
  <si>
    <t>脚口/2</t>
  </si>
  <si>
    <t>总裆宽</t>
  </si>
  <si>
    <t>前裆长 含腰</t>
  </si>
  <si>
    <t>后裆长 含腰</t>
  </si>
  <si>
    <t>前门襟长（不含腰）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</si>
  <si>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</si>
  <si>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</si>
  <si>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</si>
  <si>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</si>
  <si>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</si>
  <si>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订单类别</t>
  </si>
  <si>
    <t>期货</t>
  </si>
  <si>
    <t>合同签订方</t>
  </si>
  <si>
    <t>探越（北京）</t>
  </si>
  <si>
    <t>探越（天津）</t>
  </si>
  <si>
    <t>订单基础信息</t>
  </si>
  <si>
    <t>生产•出货进度</t>
  </si>
  <si>
    <t>指示•确认资料</t>
  </si>
  <si>
    <t>合同交期</t>
  </si>
  <si>
    <t>7-5/7-31</t>
  </si>
  <si>
    <t>产前确认样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</si>
  <si>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</si>
  <si>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</si>
  <si>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</si>
  <si>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</si>
  <si>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</si>
  <si>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</si>
  <si>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</si>
  <si>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</si>
  <si>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</si>
  <si>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</si>
  <si>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</si>
  <si>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</si>
  <si>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</si>
  <si>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</si>
  <si>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</si>
  <si>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</si>
  <si>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</si>
  <si>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</si>
  <si>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1.后腰裤袢不居中.</t>
  </si>
  <si>
    <t>【整改的严重缺陷及整改复核时间】</t>
  </si>
  <si>
    <t>-0.8.-1.1.1.2</t>
  </si>
  <si>
    <t>-0.8√-0.8</t>
  </si>
  <si>
    <t>√√+1</t>
  </si>
  <si>
    <t>√+0.5+1.2</t>
  </si>
  <si>
    <t>-1-0.8+1</t>
  </si>
  <si>
    <t>√+1.1+1.2</t>
  </si>
  <si>
    <t>√+1+1.2</t>
  </si>
  <si>
    <t>√√+0.6</t>
  </si>
  <si>
    <t>-1-1-0.8</t>
  </si>
  <si>
    <t>+0.6+1-1</t>
  </si>
  <si>
    <t>√-0.6</t>
  </si>
  <si>
    <t>1+0.6</t>
  </si>
  <si>
    <t>√√—0.5</t>
  </si>
  <si>
    <t>-0.1√</t>
  </si>
  <si>
    <t>1√1</t>
  </si>
  <si>
    <t>√√+1.1</t>
  </si>
  <si>
    <t>√-1-1.1</t>
  </si>
  <si>
    <t>√+1.2+1</t>
  </si>
  <si>
    <t>√+0.6+0.5</t>
  </si>
  <si>
    <t>√+0.8+0.5</t>
  </si>
  <si>
    <t>√-0.4√</t>
  </si>
  <si>
    <t>√-0.5√</t>
  </si>
  <si>
    <t>√√+0.8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</si>
  <si>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</si>
  <si>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</si>
  <si>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</si>
  <si>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</si>
  <si>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</si>
  <si>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</si>
  <si>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</si>
  <si>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</si>
  <si>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</si>
  <si>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</si>
  <si>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</si>
  <si>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</si>
  <si>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</si>
  <si>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</si>
  <si>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</si>
  <si>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</si>
  <si>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</si>
  <si>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</si>
  <si>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</si>
  <si>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</si>
  <si>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</si>
  <si>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</si>
  <si>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</si>
  <si>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</si>
  <si>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</si>
  <si>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</si>
  <si>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</si>
  <si>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</si>
  <si>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</si>
  <si>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</si>
  <si>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</si>
  <si>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</si>
  <si>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</si>
  <si>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</si>
  <si>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</si>
  <si>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</si>
  <si>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</si>
  <si>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</si>
  <si>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</si>
  <si>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</si>
  <si>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1.后腰裤袢不居中1件，</t>
  </si>
  <si>
    <t>2.脚口重线不良1件，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</si>
  <si>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</si>
  <si>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</si>
  <si>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</si>
  <si>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</si>
  <si>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</si>
  <si>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</si>
  <si>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</si>
  <si>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</si>
  <si>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</si>
  <si>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</si>
  <si>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</si>
  <si>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</si>
  <si>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</si>
  <si>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</si>
  <si>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</si>
  <si>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</si>
  <si>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</si>
  <si>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</si>
  <si>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</si>
  <si>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</si>
  <si>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</si>
  <si>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</si>
  <si>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</si>
  <si>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</si>
  <si>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</si>
  <si>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</si>
  <si>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</si>
  <si>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</si>
  <si>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</si>
  <si>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江苏南纬</t>
  </si>
  <si>
    <t>YES</t>
  </si>
  <si>
    <t>22SS深灰/M77//19FW木炭灰</t>
  </si>
  <si>
    <t>FK00590</t>
  </si>
  <si>
    <t>19FW木炭灰/G16//</t>
  </si>
  <si>
    <t>福建乾丰</t>
  </si>
  <si>
    <t>制表时间：2022-4-6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</si>
  <si>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</si>
  <si>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</si>
  <si>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</si>
  <si>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</si>
  <si>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</si>
  <si>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</si>
  <si>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</si>
  <si>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</si>
  <si>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</si>
  <si>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</si>
  <si>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</si>
  <si>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</si>
  <si>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</si>
  <si>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</si>
  <si>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</si>
  <si>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</si>
  <si>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</si>
  <si>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</si>
  <si>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</si>
  <si>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</si>
  <si>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</si>
  <si>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</si>
  <si>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</si>
  <si>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</si>
  <si>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</si>
  <si>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</si>
  <si>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</si>
  <si>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</si>
  <si>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</si>
  <si>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</si>
  <si>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</si>
  <si>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</si>
  <si>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</si>
  <si>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</si>
  <si>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</si>
  <si>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</si>
  <si>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</si>
  <si>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</si>
  <si>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</si>
  <si>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</si>
  <si>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</si>
  <si>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</si>
  <si>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</si>
  <si>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</si>
  <si>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</si>
  <si>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</si>
  <si>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</si>
  <si>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</si>
  <si>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</si>
  <si>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</si>
  <si>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</si>
  <si>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</si>
  <si>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</si>
  <si>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</si>
  <si>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</si>
  <si>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TOREAD字体转移标（TPU哑光）</t>
  </si>
  <si>
    <t>制表时间：2022-4-11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</si>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</sst>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9" fillId="0" borderId="0">
      <alignment vertical="center"/>
    </xf>
    <xf numFmtId="0" fontId="23" fillId="0" borderId="0">
      <alignment vertical="center"/>
    </xf>
    <xf numFmtId="0" fontId="23" fillId="0" borderId="0"/>
    <xf numFmtId="0" fontId="39" fillId="0" borderId="0">
      <alignment vertical="center"/>
    </xf>
    <xf numFmtId="0" fontId="40" fillId="0" borderId="0">
      <alignment horizontal="center" vertical="center"/>
    </xf>
    <xf numFmtId="0" fontId="41" fillId="0" borderId="0">
      <alignment horizontal="center" vertical="center"/>
    </xf>
    <xf numFmtId="0" fontId="41" fillId="0" borderId="0">
      <alignment horizontal="center" vertical="top"/>
    </xf>
    <xf numFmtId="0" fontId="42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4" borderId="0" xfId="3" applyFont="1" applyFill="1"/>
    <xf numFmtId="0" fontId="12" fillId="4" borderId="13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horizontal="center"/>
    </xf>
    <xf numFmtId="176" fontId="14" fillId="5" borderId="2" xfId="0" applyNumberFormat="1" applyFont="1" applyFill="1" applyBorder="1" applyAlignment="1">
      <alignment horizontal="center"/>
    </xf>
    <xf numFmtId="176" fontId="15" fillId="5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/>
    </xf>
    <xf numFmtId="176" fontId="17" fillId="5" borderId="2" xfId="0" applyNumberFormat="1" applyFont="1" applyFill="1" applyBorder="1" applyAlignment="1">
      <alignment horizontal="center"/>
    </xf>
    <xf numFmtId="176" fontId="18" fillId="0" borderId="2" xfId="0" applyNumberFormat="1" applyFont="1" applyFill="1" applyBorder="1" applyAlignment="1">
      <alignment horizontal="center"/>
    </xf>
    <xf numFmtId="176" fontId="19" fillId="5" borderId="2" xfId="0" applyNumberFormat="1" applyFont="1" applyFill="1" applyBorder="1" applyAlignment="1">
      <alignment horizontal="center"/>
    </xf>
    <xf numFmtId="176" fontId="20" fillId="6" borderId="2" xfId="0" applyNumberFormat="1" applyFont="1" applyFill="1" applyBorder="1" applyAlignment="1">
      <alignment horizontal="center"/>
    </xf>
    <xf numFmtId="176" fontId="21" fillId="6" borderId="2" xfId="0" applyNumberFormat="1" applyFont="1" applyFill="1" applyBorder="1" applyAlignment="1">
      <alignment horizontal="center"/>
    </xf>
    <xf numFmtId="0" fontId="11" fillId="4" borderId="16" xfId="3" applyFont="1" applyFill="1" applyBorder="1" applyAlignment="1"/>
    <xf numFmtId="49" fontId="11" fillId="4" borderId="17" xfId="3" applyNumberFormat="1" applyFont="1" applyFill="1" applyBorder="1" applyAlignment="1">
      <alignment horizontal="center"/>
    </xf>
    <xf numFmtId="49" fontId="11" fillId="4" borderId="17" xfId="3" applyNumberFormat="1" applyFont="1" applyFill="1" applyBorder="1" applyAlignment="1">
      <alignment horizontal="right"/>
    </xf>
    <xf numFmtId="49" fontId="11" fillId="4" borderId="17" xfId="3" applyNumberFormat="1" applyFont="1" applyFill="1" applyBorder="1" applyAlignment="1">
      <alignment horizontal="right" vertical="center"/>
    </xf>
    <xf numFmtId="49" fontId="11" fillId="4" borderId="18" xfId="3" applyNumberFormat="1" applyFont="1" applyFill="1" applyBorder="1" applyAlignment="1">
      <alignment horizontal="center"/>
    </xf>
    <xf numFmtId="0" fontId="12" fillId="4" borderId="0" xfId="3" applyFont="1" applyFill="1"/>
    <xf numFmtId="0" fontId="0" fillId="4" borderId="0" xfId="4" applyFont="1" applyFill="1">
      <alignment vertical="center"/>
    </xf>
    <xf numFmtId="0" fontId="12" fillId="4" borderId="14" xfId="2" applyFont="1" applyFill="1" applyBorder="1" applyAlignment="1">
      <alignment horizontal="left" vertical="center"/>
    </xf>
    <xf numFmtId="49" fontId="22" fillId="0" borderId="2" xfId="8" applyNumberFormat="1" applyFont="1" applyFill="1" applyBorder="1" applyAlignment="1">
      <alignment horizontal="center"/>
    </xf>
    <xf numFmtId="49" fontId="22" fillId="4" borderId="2" xfId="8" applyNumberFormat="1" applyFont="1" applyFill="1" applyBorder="1" applyAlignment="1">
      <alignment horizontal="center"/>
    </xf>
    <xf numFmtId="49" fontId="11" fillId="4" borderId="22" xfId="3" applyNumberFormat="1" applyFont="1" applyFill="1" applyBorder="1" applyAlignment="1">
      <alignment horizontal="center"/>
    </xf>
    <xf numFmtId="49" fontId="11" fillId="4" borderId="23" xfId="3" applyNumberFormat="1" applyFont="1" applyFill="1" applyBorder="1" applyAlignment="1">
      <alignment horizontal="center"/>
    </xf>
    <xf numFmtId="49" fontId="11" fillId="4" borderId="23" xfId="4" applyNumberFormat="1" applyFont="1" applyFill="1" applyBorder="1" applyAlignment="1">
      <alignment horizontal="center" vertical="center"/>
    </xf>
    <xf numFmtId="49" fontId="11" fillId="4" borderId="24" xfId="3" applyNumberFormat="1" applyFont="1" applyFill="1" applyBorder="1" applyAlignment="1">
      <alignment horizontal="center"/>
    </xf>
    <xf numFmtId="14" fontId="12" fillId="4" borderId="0" xfId="3" applyNumberFormat="1" applyFont="1" applyFill="1"/>
    <xf numFmtId="0" fontId="23" fillId="0" borderId="0" xfId="2" applyFill="1" applyBorder="1" applyAlignment="1">
      <alignment horizontal="left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ill="1" applyAlignment="1">
      <alignment horizontal="left" vertical="center"/>
    </xf>
    <xf numFmtId="0" fontId="25" fillId="0" borderId="26" xfId="2" applyFont="1" applyFill="1" applyBorder="1" applyAlignment="1">
      <alignment horizontal="left" vertical="center"/>
    </xf>
    <xf numFmtId="0" fontId="25" fillId="0" borderId="27" xfId="2" applyFont="1" applyFill="1" applyBorder="1" applyAlignment="1">
      <alignment horizontal="center" vertical="center"/>
    </xf>
    <xf numFmtId="0" fontId="26" fillId="0" borderId="27" xfId="2" applyFont="1" applyFill="1" applyBorder="1" applyAlignment="1">
      <alignment vertical="center"/>
    </xf>
    <xf numFmtId="0" fontId="25" fillId="0" borderId="27" xfId="2" applyFont="1" applyFill="1" applyBorder="1" applyAlignment="1">
      <alignment vertical="center"/>
    </xf>
    <xf numFmtId="0" fontId="25" fillId="0" borderId="28" xfId="2" applyFont="1" applyFill="1" applyBorder="1" applyAlignment="1">
      <alignment vertical="center"/>
    </xf>
    <xf numFmtId="0" fontId="25" fillId="0" borderId="29" xfId="2" applyFont="1" applyFill="1" applyBorder="1" applyAlignment="1">
      <alignment vertical="center"/>
    </xf>
    <xf numFmtId="0" fontId="25" fillId="0" borderId="28" xfId="2" applyFont="1" applyFill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3" fillId="0" borderId="30" xfId="2" applyFont="1" applyBorder="1" applyAlignment="1">
      <alignment vertical="center"/>
    </xf>
    <xf numFmtId="0" fontId="25" fillId="0" borderId="29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vertical="center"/>
    </xf>
    <xf numFmtId="0" fontId="25" fillId="0" borderId="32" xfId="2" applyFont="1" applyFill="1" applyBorder="1" applyAlignment="1">
      <alignment vertical="center"/>
    </xf>
    <xf numFmtId="0" fontId="26" fillId="0" borderId="32" xfId="2" applyFont="1" applyFill="1" applyBorder="1" applyAlignment="1">
      <alignment vertical="center"/>
    </xf>
    <xf numFmtId="0" fontId="26" fillId="0" borderId="32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6" fillId="0" borderId="0" xfId="2" applyFont="1" applyFill="1" applyAlignment="1">
      <alignment horizontal="left" vertical="center"/>
    </xf>
    <xf numFmtId="0" fontId="25" fillId="0" borderId="26" xfId="2" applyFont="1" applyFill="1" applyBorder="1" applyAlignment="1">
      <alignment vertical="center"/>
    </xf>
    <xf numFmtId="0" fontId="26" fillId="0" borderId="29" xfId="2" applyFont="1" applyFill="1" applyBorder="1" applyAlignment="1">
      <alignment horizontal="left" vertical="center"/>
    </xf>
    <xf numFmtId="0" fontId="26" fillId="0" borderId="29" xfId="2" applyFont="1" applyFill="1" applyBorder="1" applyAlignment="1">
      <alignment vertical="center"/>
    </xf>
    <xf numFmtId="0" fontId="26" fillId="0" borderId="0" xfId="2" applyFont="1" applyFill="1" applyBorder="1" applyAlignment="1">
      <alignment horizontal="left" vertical="center"/>
    </xf>
    <xf numFmtId="0" fontId="25" fillId="0" borderId="27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left" vertical="center"/>
    </xf>
    <xf numFmtId="58" fontId="26" fillId="0" borderId="32" xfId="2" applyNumberFormat="1" applyFont="1" applyFill="1" applyBorder="1" applyAlignment="1">
      <alignment vertical="center"/>
    </xf>
    <xf numFmtId="0" fontId="26" fillId="0" borderId="30" xfId="2" applyFont="1" applyFill="1" applyBorder="1" applyAlignment="1">
      <alignment horizontal="left" vertical="center"/>
    </xf>
    <xf numFmtId="0" fontId="26" fillId="0" borderId="44" xfId="2" applyFont="1" applyFill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5" fillId="0" borderId="28" xfId="2" applyFont="1" applyBorder="1" applyAlignment="1">
      <alignment vertical="center"/>
    </xf>
    <xf numFmtId="0" fontId="15" fillId="0" borderId="29" xfId="2" applyFont="1" applyBorder="1" applyAlignment="1">
      <alignment vertical="center"/>
    </xf>
    <xf numFmtId="0" fontId="23" fillId="0" borderId="29" xfId="2" applyFont="1" applyBorder="1" applyAlignment="1">
      <alignment vertical="center"/>
    </xf>
    <xf numFmtId="0" fontId="28" fillId="0" borderId="31" xfId="2" applyFont="1" applyBorder="1" applyAlignment="1">
      <alignment vertical="center"/>
    </xf>
    <xf numFmtId="0" fontId="15" fillId="0" borderId="26" xfId="2" applyFont="1" applyBorder="1" applyAlignment="1">
      <alignment vertical="center"/>
    </xf>
    <xf numFmtId="0" fontId="23" fillId="0" borderId="27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23" fillId="0" borderId="27" xfId="2" applyFont="1" applyBorder="1" applyAlignment="1">
      <alignment vertical="center"/>
    </xf>
    <xf numFmtId="0" fontId="15" fillId="0" borderId="27" xfId="2" applyFont="1" applyBorder="1" applyAlignment="1">
      <alignment vertical="center"/>
    </xf>
    <xf numFmtId="0" fontId="23" fillId="0" borderId="29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28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4" fillId="0" borderId="50" xfId="2" applyFont="1" applyBorder="1" applyAlignment="1">
      <alignment vertical="center"/>
    </xf>
    <xf numFmtId="0" fontId="14" fillId="0" borderId="51" xfId="2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58" fontId="23" fillId="0" borderId="51" xfId="2" applyNumberFormat="1" applyFont="1" applyBorder="1" applyAlignment="1">
      <alignment vertical="center"/>
    </xf>
    <xf numFmtId="0" fontId="13" fillId="0" borderId="44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7" xfId="3" applyFont="1" applyFill="1" applyBorder="1" applyAlignment="1" applyProtection="1">
      <alignment horizontal="center" vertical="center"/>
    </xf>
    <xf numFmtId="0" fontId="12" fillId="4" borderId="2" xfId="4" applyFont="1" applyFill="1" applyBorder="1" applyAlignment="1">
      <alignment horizontal="center" vertical="center"/>
    </xf>
    <xf numFmtId="0" fontId="12" fillId="4" borderId="59" xfId="4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60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61" xfId="4" applyNumberFormat="1" applyFont="1" applyFill="1" applyBorder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15" fillId="0" borderId="53" xfId="2" applyFont="1" applyBorder="1" applyAlignment="1">
      <alignment vertical="center"/>
    </xf>
    <xf numFmtId="0" fontId="23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23" fillId="0" borderId="54" xfId="2" applyFont="1" applyBorder="1" applyAlignment="1">
      <alignment vertical="center"/>
    </xf>
    <xf numFmtId="0" fontId="15" fillId="0" borderId="54" xfId="2" applyFont="1" applyBorder="1" applyAlignment="1">
      <alignment vertical="center"/>
    </xf>
    <xf numFmtId="0" fontId="15" fillId="0" borderId="53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30" fillId="0" borderId="63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9" fontId="13" fillId="0" borderId="29" xfId="2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14" fillId="0" borderId="48" xfId="2" applyFont="1" applyBorder="1" applyAlignment="1">
      <alignment vertical="center"/>
    </xf>
    <xf numFmtId="0" fontId="14" fillId="0" borderId="49" xfId="2" applyFont="1" applyBorder="1" applyAlignment="1">
      <alignment vertical="center"/>
    </xf>
    <xf numFmtId="0" fontId="13" fillId="0" borderId="67" xfId="2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58" fontId="23" fillId="0" borderId="49" xfId="2" applyNumberFormat="1" applyFont="1" applyBorder="1" applyAlignment="1">
      <alignment vertical="center"/>
    </xf>
    <xf numFmtId="0" fontId="23" fillId="0" borderId="67" xfId="2" applyFont="1" applyBorder="1" applyAlignment="1">
      <alignment vertical="center"/>
    </xf>
    <xf numFmtId="0" fontId="13" fillId="0" borderId="58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33" fillId="0" borderId="30" xfId="2" applyFont="1" applyBorder="1" applyAlignment="1">
      <alignment horizontal="left" vertical="center" wrapText="1"/>
    </xf>
    <xf numFmtId="0" fontId="33" fillId="0" borderId="30" xfId="2" applyFont="1" applyBorder="1" applyAlignment="1">
      <alignment horizontal="left" vertical="center"/>
    </xf>
    <xf numFmtId="0" fontId="26" fillId="0" borderId="30" xfId="2" applyFont="1" applyBorder="1" applyAlignment="1">
      <alignment horizontal="left" vertical="center"/>
    </xf>
    <xf numFmtId="0" fontId="35" fillId="0" borderId="73" xfId="0" applyFont="1" applyBorder="1"/>
    <xf numFmtId="0" fontId="35" fillId="0" borderId="2" xfId="0" applyFont="1" applyBorder="1"/>
    <xf numFmtId="0" fontId="35" fillId="7" borderId="2" xfId="0" applyFont="1" applyFill="1" applyBorder="1"/>
    <xf numFmtId="0" fontId="0" fillId="0" borderId="73" xfId="0" applyBorder="1"/>
    <xf numFmtId="0" fontId="0" fillId="7" borderId="2" xfId="0" applyFill="1" applyBorder="1"/>
    <xf numFmtId="0" fontId="0" fillId="0" borderId="74" xfId="0" applyBorder="1"/>
    <xf numFmtId="0" fontId="0" fillId="0" borderId="75" xfId="0" applyBorder="1"/>
    <xf numFmtId="0" fontId="0" fillId="7" borderId="75" xfId="0" applyFill="1" applyBorder="1"/>
    <xf numFmtId="0" fontId="0" fillId="8" borderId="0" xfId="0" applyFill="1"/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9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0" borderId="8" xfId="5" quotePrefix="1" applyFont="1" applyBorder="1" applyAlignment="1">
      <alignment horizontal="center" vertical="center" wrapText="1"/>
    </xf>
    <xf numFmtId="0" fontId="8" fillId="0" borderId="9" xfId="5" quotePrefix="1" applyFont="1" applyBorder="1" applyAlignment="1">
      <alignment horizontal="center" vertical="center" wrapText="1"/>
    </xf>
    <xf numFmtId="0" fontId="10" fillId="0" borderId="9" xfId="6" quotePrefix="1" applyFont="1" applyBorder="1" applyAlignment="1">
      <alignment horizontal="center" vertical="center" wrapText="1"/>
    </xf>
    <xf numFmtId="0" fontId="10" fillId="3" borderId="11" xfId="6" quotePrefix="1" applyFont="1" applyFill="1" applyBorder="1" applyAlignment="1">
      <alignment horizontal="center" vertical="center" wrapText="1"/>
    </xf>
    <xf numFmtId="0" fontId="10" fillId="3" borderId="12" xfId="7" quotePrefix="1" applyFont="1" applyFill="1" applyBorder="1" applyAlignment="1">
      <alignment horizontal="center" vertical="top" wrapText="1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14" fillId="0" borderId="38" xfId="2" applyFont="1" applyFill="1" applyBorder="1" applyAlignment="1">
      <alignment horizontal="left" vertical="center"/>
    </xf>
    <xf numFmtId="0" fontId="13" fillId="0" borderId="62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3" fillId="0" borderId="68" xfId="2" applyFont="1" applyFill="1" applyBorder="1" applyAlignment="1">
      <alignment horizontal="left" vertical="center"/>
    </xf>
    <xf numFmtId="0" fontId="32" fillId="0" borderId="51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13" fillId="0" borderId="66" xfId="2" applyFont="1" applyFill="1" applyBorder="1" applyAlignment="1">
      <alignment horizontal="left" vertical="center"/>
    </xf>
    <xf numFmtId="0" fontId="13" fillId="0" borderId="69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9" fontId="13" fillId="0" borderId="40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9" fontId="13" fillId="0" borderId="47" xfId="2" applyNumberFormat="1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57" xfId="0" applyFont="1" applyBorder="1" applyAlignment="1">
      <alignment horizontal="left" vertical="center"/>
    </xf>
    <xf numFmtId="0" fontId="25" fillId="0" borderId="53" xfId="2" applyFont="1" applyFill="1" applyBorder="1" applyAlignment="1">
      <alignment horizontal="left" vertical="center"/>
    </xf>
    <xf numFmtId="0" fontId="25" fillId="0" borderId="54" xfId="2" applyFont="1" applyFill="1" applyBorder="1" applyAlignment="1">
      <alignment horizontal="left" vertical="center"/>
    </xf>
    <xf numFmtId="0" fontId="25" fillId="0" borderId="58" xfId="2" applyFont="1" applyFill="1" applyBorder="1" applyAlignment="1">
      <alignment horizontal="left" vertical="center"/>
    </xf>
    <xf numFmtId="0" fontId="25" fillId="0" borderId="28" xfId="2" applyFont="1" applyFill="1" applyBorder="1" applyAlignment="1">
      <alignment horizontal="left" vertical="center"/>
    </xf>
    <xf numFmtId="0" fontId="25" fillId="0" borderId="29" xfId="2" applyFont="1" applyFill="1" applyBorder="1" applyAlignment="1">
      <alignment horizontal="left" vertical="center"/>
    </xf>
    <xf numFmtId="0" fontId="25" fillId="0" borderId="64" xfId="2" applyFont="1" applyFill="1" applyBorder="1" applyAlignment="1">
      <alignment horizontal="left" vertical="center"/>
    </xf>
    <xf numFmtId="0" fontId="25" fillId="0" borderId="41" xfId="2" applyFont="1" applyFill="1" applyBorder="1" applyAlignment="1">
      <alignment horizontal="left" vertical="center"/>
    </xf>
    <xf numFmtId="0" fontId="25" fillId="0" borderId="47" xfId="2" applyFont="1" applyFill="1" applyBorder="1" applyAlignment="1">
      <alignment horizontal="left" vertical="center"/>
    </xf>
    <xf numFmtId="0" fontId="15" fillId="0" borderId="40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 wrapText="1"/>
    </xf>
    <xf numFmtId="0" fontId="15" fillId="0" borderId="53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15" fillId="0" borderId="58" xfId="2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0" fontId="29" fillId="0" borderId="25" xfId="2" applyFont="1" applyBorder="1" applyAlignment="1">
      <alignment horizontal="center" vertical="top"/>
    </xf>
    <xf numFmtId="0" fontId="15" fillId="0" borderId="62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4" xfId="2" applyFont="1" applyFill="1" applyBorder="1" applyAlignment="1">
      <alignment horizontal="center" vertical="center"/>
    </xf>
    <xf numFmtId="0" fontId="11" fillId="4" borderId="20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21" xfId="3" applyFont="1" applyFill="1" applyBorder="1" applyAlignment="1" applyProtection="1">
      <alignment horizontal="center" vertical="center"/>
    </xf>
    <xf numFmtId="0" fontId="12" fillId="4" borderId="15" xfId="3" applyFont="1" applyFill="1" applyBorder="1" applyAlignment="1" applyProtection="1">
      <alignment horizontal="center" vertical="center"/>
    </xf>
    <xf numFmtId="0" fontId="11" fillId="4" borderId="14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14" fillId="0" borderId="52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4" fillId="0" borderId="5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center" vertical="center"/>
    </xf>
    <xf numFmtId="0" fontId="14" fillId="0" borderId="54" xfId="2" applyFont="1" applyFill="1" applyBorder="1" applyAlignment="1">
      <alignment horizontal="center" vertical="center"/>
    </xf>
    <xf numFmtId="0" fontId="14" fillId="0" borderId="58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32" xfId="2" applyFont="1" applyFill="1" applyBorder="1" applyAlignment="1">
      <alignment horizontal="center" vertical="center"/>
    </xf>
    <xf numFmtId="0" fontId="14" fillId="0" borderId="44" xfId="2" applyFont="1" applyFill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31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25" fillId="0" borderId="29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25" fillId="0" borderId="29" xfId="2" applyFont="1" applyFill="1" applyBorder="1" applyAlignment="1">
      <alignment horizontal="center" vertical="center"/>
    </xf>
    <xf numFmtId="0" fontId="25" fillId="0" borderId="30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5" fillId="0" borderId="26" xfId="2" applyFont="1" applyFill="1" applyBorder="1" applyAlignment="1">
      <alignment horizontal="left" vertical="center"/>
    </xf>
    <xf numFmtId="0" fontId="25" fillId="0" borderId="27" xfId="2" applyFont="1" applyFill="1" applyBorder="1" applyAlignment="1">
      <alignment horizontal="left" vertical="center"/>
    </xf>
    <xf numFmtId="0" fontId="25" fillId="0" borderId="43" xfId="2" applyFont="1" applyFill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26" fillId="0" borderId="26" xfId="2" applyFont="1" applyBorder="1" applyAlignment="1">
      <alignment horizontal="left" vertical="center"/>
    </xf>
    <xf numFmtId="0" fontId="26" fillId="0" borderId="27" xfId="2" applyFont="1" applyBorder="1" applyAlignment="1">
      <alignment horizontal="left" vertical="center"/>
    </xf>
    <xf numFmtId="0" fontId="25" fillId="0" borderId="27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6" fillId="0" borderId="37" xfId="2" applyFont="1" applyBorder="1" applyAlignment="1">
      <alignment horizontal="left" vertical="center"/>
    </xf>
    <xf numFmtId="0" fontId="26" fillId="0" borderId="36" xfId="2" applyFont="1" applyBorder="1" applyAlignment="1">
      <alignment horizontal="left" vertical="center"/>
    </xf>
    <xf numFmtId="0" fontId="26" fillId="0" borderId="42" xfId="2" applyFont="1" applyBorder="1" applyAlignment="1">
      <alignment horizontal="left" vertical="center"/>
    </xf>
    <xf numFmtId="0" fontId="26" fillId="0" borderId="35" xfId="2" applyFont="1" applyBorder="1" applyAlignment="1">
      <alignment horizontal="left" vertical="center"/>
    </xf>
    <xf numFmtId="0" fontId="25" fillId="0" borderId="35" xfId="2" applyFont="1" applyBorder="1" applyAlignment="1">
      <alignment horizontal="left" vertical="center"/>
    </xf>
    <xf numFmtId="0" fontId="25" fillId="0" borderId="36" xfId="2" applyFont="1" applyBorder="1" applyAlignment="1">
      <alignment horizontal="left" vertical="center"/>
    </xf>
    <xf numFmtId="0" fontId="25" fillId="0" borderId="4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14" fontId="13" fillId="0" borderId="29" xfId="2" applyNumberFormat="1" applyFont="1" applyBorder="1" applyAlignment="1">
      <alignment horizontal="center" vertical="center"/>
    </xf>
    <xf numFmtId="14" fontId="13" fillId="0" borderId="30" xfId="2" applyNumberFormat="1" applyFont="1" applyBorder="1" applyAlignment="1">
      <alignment horizontal="center" vertical="center"/>
    </xf>
    <xf numFmtId="0" fontId="15" fillId="0" borderId="29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horizontal="center" vertical="center"/>
    </xf>
    <xf numFmtId="14" fontId="13" fillId="0" borderId="44" xfId="2" applyNumberFormat="1" applyFont="1" applyBorder="1" applyAlignment="1">
      <alignment horizontal="center" vertical="center"/>
    </xf>
    <xf numFmtId="0" fontId="13" fillId="0" borderId="2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top"/>
    </xf>
    <xf numFmtId="0" fontId="13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23" fillId="0" borderId="49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/>
    </xf>
    <xf numFmtId="0" fontId="11" fillId="4" borderId="19" xfId="3" applyFont="1" applyFill="1" applyBorder="1" applyAlignment="1">
      <alignment horizontal="center"/>
    </xf>
    <xf numFmtId="0" fontId="25" fillId="0" borderId="30" xfId="2" applyFont="1" applyFill="1" applyBorder="1" applyAlignment="1">
      <alignment horizontal="left" vertical="center"/>
    </xf>
    <xf numFmtId="0" fontId="26" fillId="0" borderId="32" xfId="2" applyFont="1" applyFill="1" applyBorder="1" applyAlignment="1">
      <alignment horizontal="center" vertical="center"/>
    </xf>
    <xf numFmtId="0" fontId="25" fillId="0" borderId="32" xfId="2" applyFont="1" applyFill="1" applyBorder="1" applyAlignment="1">
      <alignment horizontal="center" vertical="center"/>
    </xf>
    <xf numFmtId="0" fontId="26" fillId="0" borderId="44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left" vertical="center"/>
    </xf>
    <xf numFmtId="0" fontId="26" fillId="0" borderId="36" xfId="2" applyFont="1" applyFill="1" applyBorder="1" applyAlignment="1">
      <alignment horizontal="left" vertical="center"/>
    </xf>
    <xf numFmtId="0" fontId="26" fillId="0" borderId="46" xfId="2" applyFont="1" applyFill="1" applyBorder="1" applyAlignment="1">
      <alignment horizontal="left" vertical="center"/>
    </xf>
    <xf numFmtId="0" fontId="26" fillId="0" borderId="40" xfId="2" applyFont="1" applyFill="1" applyBorder="1" applyAlignment="1">
      <alignment horizontal="left" vertical="center"/>
    </xf>
    <xf numFmtId="0" fontId="26" fillId="0" borderId="41" xfId="2" applyFont="1" applyFill="1" applyBorder="1" applyAlignment="1">
      <alignment horizontal="left" vertical="center"/>
    </xf>
    <xf numFmtId="0" fontId="26" fillId="0" borderId="47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25" fillId="0" borderId="35" xfId="2" applyFont="1" applyFill="1" applyBorder="1" applyAlignment="1">
      <alignment horizontal="left" vertical="center"/>
    </xf>
    <xf numFmtId="0" fontId="25" fillId="0" borderId="42" xfId="2" applyFont="1" applyFill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0" fontId="23" fillId="0" borderId="36" xfId="2" applyFont="1" applyFill="1" applyBorder="1" applyAlignment="1">
      <alignment horizontal="left" vertical="center"/>
    </xf>
    <xf numFmtId="0" fontId="23" fillId="0" borderId="46" xfId="2" applyFont="1" applyFill="1" applyBorder="1" applyAlignment="1">
      <alignment horizontal="left" vertical="center"/>
    </xf>
    <xf numFmtId="0" fontId="26" fillId="0" borderId="37" xfId="2" applyFont="1" applyFill="1" applyBorder="1" applyAlignment="1">
      <alignment horizontal="left" vertical="center"/>
    </xf>
    <xf numFmtId="0" fontId="23" fillId="0" borderId="32" xfId="2" applyFill="1" applyBorder="1" applyAlignment="1">
      <alignment horizontal="center" vertical="center"/>
    </xf>
    <xf numFmtId="0" fontId="23" fillId="0" borderId="44" xfId="2" applyFill="1" applyBorder="1" applyAlignment="1">
      <alignment horizontal="center" vertical="center"/>
    </xf>
    <xf numFmtId="0" fontId="25" fillId="0" borderId="38" xfId="2" applyFont="1" applyFill="1" applyBorder="1" applyAlignment="1">
      <alignment horizontal="center" vertical="center"/>
    </xf>
    <xf numFmtId="0" fontId="25" fillId="0" borderId="39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left" vertical="center"/>
    </xf>
    <xf numFmtId="0" fontId="25" fillId="0" borderId="45" xfId="2" applyFont="1" applyFill="1" applyBorder="1" applyAlignment="1">
      <alignment horizontal="left" vertical="center"/>
    </xf>
    <xf numFmtId="0" fontId="26" fillId="0" borderId="28" xfId="2" applyFont="1" applyFill="1" applyBorder="1" applyAlignment="1">
      <alignment horizontal="left" vertical="center" wrapText="1"/>
    </xf>
    <xf numFmtId="0" fontId="26" fillId="0" borderId="29" xfId="2" applyFont="1" applyFill="1" applyBorder="1" applyAlignment="1">
      <alignment horizontal="left" vertical="center" wrapText="1"/>
    </xf>
    <xf numFmtId="0" fontId="26" fillId="0" borderId="30" xfId="2" applyFont="1" applyFill="1" applyBorder="1" applyAlignment="1">
      <alignment horizontal="left" vertical="center" wrapText="1"/>
    </xf>
    <xf numFmtId="0" fontId="15" fillId="0" borderId="3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26" fillId="0" borderId="28" xfId="2" applyFont="1" applyFill="1" applyBorder="1" applyAlignment="1">
      <alignment horizontal="left" vertical="center"/>
    </xf>
    <xf numFmtId="0" fontId="26" fillId="0" borderId="29" xfId="2" applyFont="1" applyFill="1" applyBorder="1" applyAlignment="1">
      <alignment horizontal="left" vertical="center"/>
    </xf>
    <xf numFmtId="0" fontId="26" fillId="0" borderId="30" xfId="2" applyFont="1" applyFill="1" applyBorder="1" applyAlignment="1">
      <alignment horizontal="left" vertical="center"/>
    </xf>
    <xf numFmtId="0" fontId="25" fillId="0" borderId="33" xfId="2" applyFont="1" applyFill="1" applyBorder="1" applyAlignment="1">
      <alignment horizontal="left" vertical="center"/>
    </xf>
    <xf numFmtId="0" fontId="26" fillId="0" borderId="35" xfId="2" applyFont="1" applyFill="1" applyBorder="1" applyAlignment="1">
      <alignment horizontal="center" vertical="center"/>
    </xf>
    <xf numFmtId="0" fontId="26" fillId="0" borderId="36" xfId="2" applyFont="1" applyFill="1" applyBorder="1" applyAlignment="1">
      <alignment horizontal="center" vertical="center"/>
    </xf>
    <xf numFmtId="0" fontId="26" fillId="0" borderId="46" xfId="2" applyFont="1" applyFill="1" applyBorder="1" applyAlignment="1">
      <alignment horizontal="center" vertical="center"/>
    </xf>
    <xf numFmtId="0" fontId="26" fillId="0" borderId="29" xfId="2" applyFont="1" applyFill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3" fillId="0" borderId="32" xfId="2" applyFont="1" applyFill="1" applyBorder="1" applyAlignment="1">
      <alignment horizontal="right" vertical="center"/>
    </xf>
    <xf numFmtId="0" fontId="25" fillId="0" borderId="32" xfId="2" applyFont="1" applyFill="1" applyBorder="1" applyAlignment="1">
      <alignment horizontal="left" vertical="center"/>
    </xf>
    <xf numFmtId="0" fontId="24" fillId="0" borderId="25" xfId="2" applyFont="1" applyFill="1" applyBorder="1" applyAlignment="1">
      <alignment horizontal="center" vertical="top"/>
    </xf>
    <xf numFmtId="0" fontId="13" fillId="0" borderId="27" xfId="2" applyFont="1" applyFill="1" applyBorder="1" applyAlignment="1">
      <alignment horizontal="center" vertical="center"/>
    </xf>
    <xf numFmtId="0" fontId="26" fillId="0" borderId="27" xfId="2" applyFont="1" applyFill="1" applyBorder="1" applyAlignment="1">
      <alignment horizontal="center" vertical="center"/>
    </xf>
    <xf numFmtId="0" fontId="26" fillId="0" borderId="43" xfId="2" applyFont="1" applyFill="1" applyBorder="1" applyAlignment="1">
      <alignment horizontal="center" vertical="center"/>
    </xf>
    <xf numFmtId="58" fontId="26" fillId="0" borderId="29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590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590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9" Type="http://schemas.openxmlformats.org/officeDocument/2006/relationships/ctrlProp" Target="../ctrlProps/ctrlProp91.xml"/><Relationship Id="rId21" Type="http://schemas.openxmlformats.org/officeDocument/2006/relationships/ctrlProp" Target="../ctrlProps/ctrlProp73.xml"/><Relationship Id="rId34" Type="http://schemas.openxmlformats.org/officeDocument/2006/relationships/ctrlProp" Target="../ctrlProps/ctrlProp86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7" Type="http://schemas.openxmlformats.org/officeDocument/2006/relationships/ctrlProp" Target="../ctrlProps/ctrlProp5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8.xml"/><Relationship Id="rId29" Type="http://schemas.openxmlformats.org/officeDocument/2006/relationships/ctrlProp" Target="../ctrlProps/ctrlProp81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8" Type="http://schemas.openxmlformats.org/officeDocument/2006/relationships/ctrlProp" Target="../ctrlProps/ctrlProp60.xml"/><Relationship Id="rId3" Type="http://schemas.openxmlformats.org/officeDocument/2006/relationships/ctrlProp" Target="../ctrlProps/ctrlProp55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20" Type="http://schemas.openxmlformats.org/officeDocument/2006/relationships/ctrlProp" Target="../ctrlProps/ctrlProp72.xml"/><Relationship Id="rId41" Type="http://schemas.openxmlformats.org/officeDocument/2006/relationships/ctrlProp" Target="../ctrlProps/ctrlProp9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48" customWidth="1"/>
    <col min="3" max="3" width="10.125" customWidth="1"/>
  </cols>
  <sheetData>
    <row r="1" spans="1:2" ht="21" customHeight="1">
      <c r="A1" s="149"/>
      <c r="B1" s="150" t="s">
        <v>0</v>
      </c>
    </row>
    <row r="2" spans="1:2">
      <c r="A2" s="5">
        <v>1</v>
      </c>
      <c r="B2" s="151" t="s">
        <v>1</v>
      </c>
    </row>
    <row r="3" spans="1:2">
      <c r="A3" s="5">
        <v>2</v>
      </c>
      <c r="B3" s="151" t="s">
        <v>2</v>
      </c>
    </row>
    <row r="4" spans="1:2">
      <c r="A4" s="5">
        <v>3</v>
      </c>
      <c r="B4" s="151" t="s">
        <v>3</v>
      </c>
    </row>
    <row r="5" spans="1:2">
      <c r="A5" s="5">
        <v>4</v>
      </c>
      <c r="B5" s="151" t="s">
        <v>4</v>
      </c>
    </row>
    <row r="6" spans="1:2">
      <c r="A6" s="5">
        <v>5</v>
      </c>
      <c r="B6" s="151" t="s">
        <v>5</v>
      </c>
    </row>
    <row r="7" spans="1:2">
      <c r="A7" s="5">
        <v>6</v>
      </c>
      <c r="B7" s="151" t="s">
        <v>6</v>
      </c>
    </row>
    <row r="8" spans="1:2" s="147" customFormat="1" ht="15" customHeight="1">
      <c r="A8" s="152">
        <v>7</v>
      </c>
      <c r="B8" s="153" t="s">
        <v>7</v>
      </c>
    </row>
    <row r="9" spans="1:2" ht="18.95" customHeight="1">
      <c r="A9" s="149"/>
      <c r="B9" s="154" t="s">
        <v>8</v>
      </c>
    </row>
    <row r="10" spans="1:2" ht="15.95" customHeight="1">
      <c r="A10" s="5">
        <v>1</v>
      </c>
      <c r="B10" s="155" t="s">
        <v>9</v>
      </c>
    </row>
    <row r="11" spans="1:2">
      <c r="A11" s="5">
        <v>2</v>
      </c>
      <c r="B11" s="151" t="s">
        <v>10</v>
      </c>
    </row>
    <row r="12" spans="1:2">
      <c r="A12" s="5">
        <v>3</v>
      </c>
      <c r="B12" s="156" t="s">
        <v>11</v>
      </c>
    </row>
    <row r="13" spans="1:2">
      <c r="A13" s="5">
        <v>4</v>
      </c>
      <c r="B13" s="157" t="s">
        <v>12</v>
      </c>
    </row>
    <row r="14" spans="1:2">
      <c r="A14" s="5">
        <v>5</v>
      </c>
      <c r="B14" s="157" t="s">
        <v>13</v>
      </c>
    </row>
    <row r="15" spans="1:2">
      <c r="A15" s="5">
        <v>6</v>
      </c>
      <c r="B15" s="157" t="s">
        <v>14</v>
      </c>
    </row>
    <row r="16" spans="1:2">
      <c r="A16" s="5">
        <v>7</v>
      </c>
      <c r="B16" s="157" t="s">
        <v>15</v>
      </c>
    </row>
    <row r="17" spans="1:2">
      <c r="A17" s="5">
        <v>8</v>
      </c>
      <c r="B17" s="157" t="s">
        <v>16</v>
      </c>
    </row>
    <row r="18" spans="1:2">
      <c r="A18" s="5">
        <v>9</v>
      </c>
      <c r="B18" s="151" t="s">
        <v>17</v>
      </c>
    </row>
    <row r="19" spans="1:2">
      <c r="A19" s="5"/>
      <c r="B19" s="151"/>
    </row>
    <row r="20" spans="1:2" ht="20.25">
      <c r="A20" s="149"/>
      <c r="B20" s="150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1" t="s">
        <v>20</v>
      </c>
    </row>
    <row r="23" spans="1:2">
      <c r="A23" s="5">
        <v>3</v>
      </c>
      <c r="B23" s="151" t="s">
        <v>21</v>
      </c>
    </row>
    <row r="24" spans="1:2">
      <c r="A24" s="5">
        <v>4</v>
      </c>
      <c r="B24" s="151" t="s">
        <v>22</v>
      </c>
    </row>
    <row r="25" spans="1:2">
      <c r="A25" s="5">
        <v>5</v>
      </c>
      <c r="B25" s="157" t="s">
        <v>23</v>
      </c>
    </row>
    <row r="26" spans="1:2">
      <c r="A26" s="5">
        <v>6</v>
      </c>
      <c r="B26" s="157" t="s">
        <v>24</v>
      </c>
    </row>
    <row r="27" spans="1:2">
      <c r="A27" s="5">
        <v>7</v>
      </c>
      <c r="B27" s="151" t="s">
        <v>25</v>
      </c>
    </row>
    <row r="28" spans="1:2">
      <c r="A28" s="5"/>
      <c r="B28" s="151"/>
    </row>
    <row r="29" spans="1:2" ht="20.25">
      <c r="A29" s="149"/>
      <c r="B29" s="150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1" t="s">
        <v>28</v>
      </c>
    </row>
    <row r="32" spans="1:2">
      <c r="A32" s="5">
        <v>3</v>
      </c>
      <c r="B32" s="151" t="s">
        <v>29</v>
      </c>
    </row>
    <row r="33" spans="1:2" ht="28.5">
      <c r="A33" s="5">
        <v>4</v>
      </c>
      <c r="B33" s="151" t="s">
        <v>30</v>
      </c>
    </row>
    <row r="34" spans="1:2">
      <c r="A34" s="5">
        <v>5</v>
      </c>
      <c r="B34" s="151" t="s">
        <v>31</v>
      </c>
    </row>
    <row r="35" spans="1:2">
      <c r="A35" s="5">
        <v>6</v>
      </c>
      <c r="B35" s="151" t="s">
        <v>32</v>
      </c>
    </row>
    <row r="36" spans="1:2">
      <c r="A36" s="5">
        <v>7</v>
      </c>
      <c r="B36" s="151" t="s">
        <v>33</v>
      </c>
    </row>
    <row r="37" spans="1:2">
      <c r="A37" s="5"/>
      <c r="B37" s="151"/>
    </row>
    <row r="39" spans="1:2">
      <c r="A39" s="159" t="s">
        <v>34</v>
      </c>
      <c r="B39" s="160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8" t="s">
        <v>294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>
      <c r="A2" s="367" t="s">
        <v>267</v>
      </c>
      <c r="B2" s="368" t="s">
        <v>272</v>
      </c>
      <c r="C2" s="368" t="s">
        <v>268</v>
      </c>
      <c r="D2" s="368" t="s">
        <v>269</v>
      </c>
      <c r="E2" s="368" t="s">
        <v>270</v>
      </c>
      <c r="F2" s="368" t="s">
        <v>271</v>
      </c>
      <c r="G2" s="367" t="s">
        <v>295</v>
      </c>
      <c r="H2" s="367"/>
      <c r="I2" s="367" t="s">
        <v>296</v>
      </c>
      <c r="J2" s="367"/>
      <c r="K2" s="371" t="s">
        <v>297</v>
      </c>
      <c r="L2" s="373" t="s">
        <v>298</v>
      </c>
      <c r="M2" s="375" t="s">
        <v>299</v>
      </c>
    </row>
    <row r="3" spans="1:13" s="1" customFormat="1" ht="16.5">
      <c r="A3" s="367"/>
      <c r="B3" s="369"/>
      <c r="C3" s="369"/>
      <c r="D3" s="369"/>
      <c r="E3" s="369"/>
      <c r="F3" s="369"/>
      <c r="G3" s="3" t="s">
        <v>300</v>
      </c>
      <c r="H3" s="3" t="s">
        <v>301</v>
      </c>
      <c r="I3" s="3" t="s">
        <v>300</v>
      </c>
      <c r="J3" s="3" t="s">
        <v>301</v>
      </c>
      <c r="K3" s="372"/>
      <c r="L3" s="374"/>
      <c r="M3" s="376"/>
    </row>
    <row r="4" spans="1:13" ht="31.5">
      <c r="A4" s="5">
        <v>1</v>
      </c>
      <c r="B4" s="161" t="s">
        <v>285</v>
      </c>
      <c r="C4" s="6">
        <v>11</v>
      </c>
      <c r="D4" s="161" t="s">
        <v>283</v>
      </c>
      <c r="E4" s="162" t="s">
        <v>284</v>
      </c>
      <c r="F4" s="6" t="s">
        <v>121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302</v>
      </c>
      <c r="M4" s="6" t="s">
        <v>286</v>
      </c>
    </row>
    <row r="5" spans="1:13" ht="31.5">
      <c r="A5" s="5">
        <v>2</v>
      </c>
      <c r="B5" s="161" t="s">
        <v>285</v>
      </c>
      <c r="C5" s="6">
        <v>23</v>
      </c>
      <c r="D5" s="161" t="s">
        <v>283</v>
      </c>
      <c r="E5" s="163" t="s">
        <v>287</v>
      </c>
      <c r="F5" s="6" t="s">
        <v>121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302</v>
      </c>
      <c r="M5" s="6" t="s">
        <v>286</v>
      </c>
    </row>
    <row r="6" spans="1:13" ht="21">
      <c r="A6" s="5">
        <v>3</v>
      </c>
      <c r="B6" s="164" t="s">
        <v>290</v>
      </c>
      <c r="C6" s="6">
        <v>1</v>
      </c>
      <c r="D6" s="164" t="s">
        <v>288</v>
      </c>
      <c r="E6" s="162" t="s">
        <v>289</v>
      </c>
      <c r="F6" s="6" t="s">
        <v>121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286</v>
      </c>
    </row>
    <row r="7" spans="1:13" ht="21">
      <c r="A7" s="5">
        <v>4</v>
      </c>
      <c r="B7" s="164" t="s">
        <v>290</v>
      </c>
      <c r="C7" s="6">
        <v>3</v>
      </c>
      <c r="D7" s="164" t="s">
        <v>288</v>
      </c>
      <c r="E7" s="163" t="s">
        <v>289</v>
      </c>
      <c r="F7" s="6" t="s">
        <v>121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286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9" t="s">
        <v>291</v>
      </c>
      <c r="B12" s="360"/>
      <c r="C12" s="360"/>
      <c r="D12" s="360"/>
      <c r="E12" s="361"/>
      <c r="F12" s="362"/>
      <c r="G12" s="364"/>
      <c r="H12" s="359" t="s">
        <v>292</v>
      </c>
      <c r="I12" s="360"/>
      <c r="J12" s="360"/>
      <c r="K12" s="361"/>
      <c r="L12" s="377"/>
      <c r="M12" s="378"/>
    </row>
    <row r="13" spans="1:13" ht="16.5">
      <c r="A13" s="370" t="s">
        <v>303</v>
      </c>
      <c r="B13" s="370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8" t="s">
        <v>304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5.95" customHeight="1">
      <c r="A2" s="368" t="s">
        <v>305</v>
      </c>
      <c r="B2" s="368" t="s">
        <v>272</v>
      </c>
      <c r="C2" s="368" t="s">
        <v>268</v>
      </c>
      <c r="D2" s="368" t="s">
        <v>269</v>
      </c>
      <c r="E2" s="368" t="s">
        <v>270</v>
      </c>
      <c r="F2" s="368" t="s">
        <v>271</v>
      </c>
      <c r="G2" s="387" t="s">
        <v>306</v>
      </c>
      <c r="H2" s="388"/>
      <c r="I2" s="389"/>
      <c r="J2" s="387" t="s">
        <v>307</v>
      </c>
      <c r="K2" s="388"/>
      <c r="L2" s="389"/>
      <c r="M2" s="387" t="s">
        <v>308</v>
      </c>
      <c r="N2" s="388"/>
      <c r="O2" s="389"/>
      <c r="P2" s="387" t="s">
        <v>309</v>
      </c>
      <c r="Q2" s="388"/>
      <c r="R2" s="389"/>
      <c r="S2" s="388" t="s">
        <v>310</v>
      </c>
      <c r="T2" s="388"/>
      <c r="U2" s="389"/>
      <c r="V2" s="390" t="s">
        <v>311</v>
      </c>
      <c r="W2" s="390" t="s">
        <v>281</v>
      </c>
    </row>
    <row r="3" spans="1:23" s="1" customFormat="1" ht="16.5">
      <c r="A3" s="369"/>
      <c r="B3" s="382"/>
      <c r="C3" s="382"/>
      <c r="D3" s="382"/>
      <c r="E3" s="382"/>
      <c r="F3" s="382"/>
      <c r="G3" s="3" t="s">
        <v>312</v>
      </c>
      <c r="H3" s="3" t="s">
        <v>122</v>
      </c>
      <c r="I3" s="3" t="s">
        <v>272</v>
      </c>
      <c r="J3" s="3" t="s">
        <v>312</v>
      </c>
      <c r="K3" s="3" t="s">
        <v>122</v>
      </c>
      <c r="L3" s="3" t="s">
        <v>272</v>
      </c>
      <c r="M3" s="3" t="s">
        <v>312</v>
      </c>
      <c r="N3" s="3" t="s">
        <v>122</v>
      </c>
      <c r="O3" s="3" t="s">
        <v>272</v>
      </c>
      <c r="P3" s="3" t="s">
        <v>312</v>
      </c>
      <c r="Q3" s="3" t="s">
        <v>122</v>
      </c>
      <c r="R3" s="3" t="s">
        <v>272</v>
      </c>
      <c r="S3" s="3" t="s">
        <v>312</v>
      </c>
      <c r="T3" s="3" t="s">
        <v>122</v>
      </c>
      <c r="U3" s="3" t="s">
        <v>272</v>
      </c>
      <c r="V3" s="391"/>
      <c r="W3" s="391"/>
    </row>
    <row r="4" spans="1:23" ht="67.5">
      <c r="A4" s="384" t="s">
        <v>313</v>
      </c>
      <c r="B4" s="379" t="s">
        <v>285</v>
      </c>
      <c r="C4" s="383">
        <v>11</v>
      </c>
      <c r="D4" s="379" t="s">
        <v>283</v>
      </c>
      <c r="E4" s="379" t="s">
        <v>284</v>
      </c>
      <c r="F4" s="383" t="s">
        <v>121</v>
      </c>
      <c r="G4" s="165" t="s">
        <v>314</v>
      </c>
      <c r="H4" s="166" t="s">
        <v>315</v>
      </c>
      <c r="I4" s="165" t="s">
        <v>316</v>
      </c>
      <c r="J4" s="165" t="s">
        <v>317</v>
      </c>
      <c r="K4" s="166" t="s">
        <v>318</v>
      </c>
      <c r="L4" s="165" t="s">
        <v>316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5"/>
      <c r="B5" s="380"/>
      <c r="C5" s="380"/>
      <c r="D5" s="380"/>
      <c r="E5" s="380"/>
      <c r="F5" s="380"/>
      <c r="G5" s="387" t="s">
        <v>319</v>
      </c>
      <c r="H5" s="388"/>
      <c r="I5" s="389"/>
      <c r="J5" s="387" t="s">
        <v>320</v>
      </c>
      <c r="K5" s="388"/>
      <c r="L5" s="389"/>
      <c r="M5" s="387" t="s">
        <v>321</v>
      </c>
      <c r="N5" s="388"/>
      <c r="O5" s="389"/>
      <c r="P5" s="387" t="s">
        <v>322</v>
      </c>
      <c r="Q5" s="388"/>
      <c r="R5" s="389"/>
      <c r="S5" s="388" t="s">
        <v>323</v>
      </c>
      <c r="T5" s="388"/>
      <c r="U5" s="389"/>
      <c r="V5" s="6"/>
      <c r="W5" s="6"/>
    </row>
    <row r="6" spans="1:23" ht="16.5">
      <c r="A6" s="385"/>
      <c r="B6" s="380"/>
      <c r="C6" s="380"/>
      <c r="D6" s="380"/>
      <c r="E6" s="380"/>
      <c r="F6" s="380"/>
      <c r="G6" s="3" t="s">
        <v>312</v>
      </c>
      <c r="H6" s="3" t="s">
        <v>122</v>
      </c>
      <c r="I6" s="3" t="s">
        <v>272</v>
      </c>
      <c r="J6" s="3" t="s">
        <v>312</v>
      </c>
      <c r="K6" s="3" t="s">
        <v>122</v>
      </c>
      <c r="L6" s="3" t="s">
        <v>272</v>
      </c>
      <c r="M6" s="3" t="s">
        <v>312</v>
      </c>
      <c r="N6" s="3" t="s">
        <v>122</v>
      </c>
      <c r="O6" s="3" t="s">
        <v>272</v>
      </c>
      <c r="P6" s="3" t="s">
        <v>312</v>
      </c>
      <c r="Q6" s="3" t="s">
        <v>122</v>
      </c>
      <c r="R6" s="3" t="s">
        <v>272</v>
      </c>
      <c r="S6" s="3" t="s">
        <v>312</v>
      </c>
      <c r="T6" s="3" t="s">
        <v>122</v>
      </c>
      <c r="U6" s="3" t="s">
        <v>272</v>
      </c>
      <c r="V6" s="6"/>
      <c r="W6" s="6"/>
    </row>
    <row r="7" spans="1:23">
      <c r="A7" s="386"/>
      <c r="B7" s="381"/>
      <c r="C7" s="381"/>
      <c r="D7" s="381"/>
      <c r="E7" s="381"/>
      <c r="F7" s="38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3" t="s">
        <v>324</v>
      </c>
      <c r="B8" s="379" t="s">
        <v>285</v>
      </c>
      <c r="C8" s="383">
        <v>11</v>
      </c>
      <c r="D8" s="379" t="s">
        <v>283</v>
      </c>
      <c r="E8" s="379" t="s">
        <v>284</v>
      </c>
      <c r="F8" s="383" t="s">
        <v>121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1"/>
      <c r="B9" s="380"/>
      <c r="C9" s="380"/>
      <c r="D9" s="380"/>
      <c r="E9" s="380"/>
      <c r="F9" s="38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3" t="s">
        <v>325</v>
      </c>
      <c r="B10" s="380"/>
      <c r="C10" s="380"/>
      <c r="D10" s="380"/>
      <c r="E10" s="380"/>
      <c r="F10" s="38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1"/>
      <c r="B11" s="381"/>
      <c r="C11" s="381"/>
      <c r="D11" s="381"/>
      <c r="E11" s="381"/>
      <c r="F11" s="38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3" t="s">
        <v>326</v>
      </c>
      <c r="B12" s="379" t="s">
        <v>285</v>
      </c>
      <c r="C12" s="383">
        <v>11</v>
      </c>
      <c r="D12" s="379" t="s">
        <v>283</v>
      </c>
      <c r="E12" s="379" t="s">
        <v>284</v>
      </c>
      <c r="F12" s="383" t="s">
        <v>121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1"/>
      <c r="B13" s="380"/>
      <c r="C13" s="380"/>
      <c r="D13" s="380"/>
      <c r="E13" s="380"/>
      <c r="F13" s="38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3" t="s">
        <v>327</v>
      </c>
      <c r="B14" s="380"/>
      <c r="C14" s="380"/>
      <c r="D14" s="380"/>
      <c r="E14" s="380"/>
      <c r="F14" s="38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1"/>
      <c r="B15" s="381"/>
      <c r="C15" s="381"/>
      <c r="D15" s="381"/>
      <c r="E15" s="381"/>
      <c r="F15" s="38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9" t="s">
        <v>328</v>
      </c>
      <c r="B17" s="360"/>
      <c r="C17" s="360"/>
      <c r="D17" s="360"/>
      <c r="E17" s="361"/>
      <c r="F17" s="362"/>
      <c r="G17" s="364"/>
      <c r="H17" s="14"/>
      <c r="I17" s="14"/>
      <c r="J17" s="359" t="s">
        <v>329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7"/>
      <c r="W17" s="9"/>
    </row>
    <row r="18" spans="1:23" ht="16.5">
      <c r="A18" s="365" t="s">
        <v>330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43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4:E7"/>
    <mergeCell ref="E8:E11"/>
    <mergeCell ref="E12:E15"/>
    <mergeCell ref="F2:F3"/>
    <mergeCell ref="F4:F7"/>
    <mergeCell ref="F8:F11"/>
    <mergeCell ref="F12:F15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8" t="s">
        <v>331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>
      <c r="A2" s="10" t="s">
        <v>332</v>
      </c>
      <c r="B2" s="11" t="s">
        <v>268</v>
      </c>
      <c r="C2" s="11" t="s">
        <v>269</v>
      </c>
      <c r="D2" s="11" t="s">
        <v>270</v>
      </c>
      <c r="E2" s="11" t="s">
        <v>271</v>
      </c>
      <c r="F2" s="11" t="s">
        <v>272</v>
      </c>
      <c r="G2" s="10" t="s">
        <v>333</v>
      </c>
      <c r="H2" s="10" t="s">
        <v>334</v>
      </c>
      <c r="I2" s="10" t="s">
        <v>335</v>
      </c>
      <c r="J2" s="10" t="s">
        <v>334</v>
      </c>
      <c r="K2" s="10" t="s">
        <v>336</v>
      </c>
      <c r="L2" s="10" t="s">
        <v>334</v>
      </c>
      <c r="M2" s="11" t="s">
        <v>311</v>
      </c>
      <c r="N2" s="11" t="s">
        <v>281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332</v>
      </c>
      <c r="B4" s="13" t="s">
        <v>337</v>
      </c>
      <c r="C4" s="13" t="s">
        <v>312</v>
      </c>
      <c r="D4" s="13" t="s">
        <v>270</v>
      </c>
      <c r="E4" s="11" t="s">
        <v>271</v>
      </c>
      <c r="F4" s="11" t="s">
        <v>272</v>
      </c>
      <c r="G4" s="10" t="s">
        <v>333</v>
      </c>
      <c r="H4" s="10" t="s">
        <v>334</v>
      </c>
      <c r="I4" s="10" t="s">
        <v>335</v>
      </c>
      <c r="J4" s="10" t="s">
        <v>334</v>
      </c>
      <c r="K4" s="10" t="s">
        <v>336</v>
      </c>
      <c r="L4" s="10" t="s">
        <v>334</v>
      </c>
      <c r="M4" s="11" t="s">
        <v>311</v>
      </c>
      <c r="N4" s="11" t="s">
        <v>281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9" t="s">
        <v>338</v>
      </c>
      <c r="B11" s="360"/>
      <c r="C11" s="360"/>
      <c r="D11" s="361"/>
      <c r="E11" s="362"/>
      <c r="F11" s="363"/>
      <c r="G11" s="364"/>
      <c r="H11" s="14"/>
      <c r="I11" s="359" t="s">
        <v>339</v>
      </c>
      <c r="J11" s="360"/>
      <c r="K11" s="360"/>
      <c r="L11" s="7"/>
      <c r="M11" s="7"/>
      <c r="N11" s="9"/>
    </row>
    <row r="12" spans="1:14" ht="16.5">
      <c r="A12" s="365" t="s">
        <v>340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8" t="s">
        <v>341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>
      <c r="A2" s="3" t="s">
        <v>305</v>
      </c>
      <c r="B2" s="4" t="s">
        <v>272</v>
      </c>
      <c r="C2" s="4" t="s">
        <v>268</v>
      </c>
      <c r="D2" s="4" t="s">
        <v>269</v>
      </c>
      <c r="E2" s="4" t="s">
        <v>270</v>
      </c>
      <c r="F2" s="4" t="s">
        <v>271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311</v>
      </c>
      <c r="L2" s="4" t="s">
        <v>281</v>
      </c>
    </row>
    <row r="3" spans="1:12" ht="31.5">
      <c r="A3" s="5" t="s">
        <v>313</v>
      </c>
      <c r="B3" s="161" t="s">
        <v>285</v>
      </c>
      <c r="C3" s="6">
        <v>11</v>
      </c>
      <c r="D3" s="161" t="s">
        <v>283</v>
      </c>
      <c r="E3" s="162" t="s">
        <v>284</v>
      </c>
      <c r="F3" s="6" t="s">
        <v>121</v>
      </c>
      <c r="G3" s="161" t="s">
        <v>346</v>
      </c>
      <c r="H3" s="161" t="s">
        <v>347</v>
      </c>
      <c r="I3" s="6"/>
      <c r="J3" s="6"/>
      <c r="K3" s="6"/>
      <c r="L3" s="6" t="s">
        <v>286</v>
      </c>
    </row>
    <row r="4" spans="1:12" ht="31.5">
      <c r="A4" s="5" t="s">
        <v>324</v>
      </c>
      <c r="B4" s="161" t="s">
        <v>285</v>
      </c>
      <c r="C4" s="6">
        <v>23</v>
      </c>
      <c r="D4" s="161" t="s">
        <v>283</v>
      </c>
      <c r="E4" s="163" t="s">
        <v>287</v>
      </c>
      <c r="F4" s="6" t="s">
        <v>121</v>
      </c>
      <c r="G4" s="161" t="s">
        <v>346</v>
      </c>
      <c r="H4" s="161" t="s">
        <v>347</v>
      </c>
      <c r="I4" s="6"/>
      <c r="J4" s="6"/>
      <c r="K4" s="6"/>
      <c r="L4" s="6" t="s">
        <v>286</v>
      </c>
    </row>
    <row r="5" spans="1:12">
      <c r="A5" s="5" t="s">
        <v>325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326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9" t="s">
        <v>348</v>
      </c>
      <c r="B11" s="360"/>
      <c r="C11" s="360"/>
      <c r="D11" s="360"/>
      <c r="E11" s="361"/>
      <c r="F11" s="362"/>
      <c r="G11" s="364"/>
      <c r="H11" s="359" t="s">
        <v>349</v>
      </c>
      <c r="I11" s="360"/>
      <c r="J11" s="360"/>
      <c r="K11" s="7"/>
      <c r="L11" s="9"/>
    </row>
    <row r="12" spans="1:12" ht="16.5">
      <c r="A12" s="365" t="s">
        <v>350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46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8" t="s">
        <v>351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>
      <c r="A2" s="367" t="s">
        <v>267</v>
      </c>
      <c r="B2" s="368" t="s">
        <v>272</v>
      </c>
      <c r="C2" s="368" t="s">
        <v>312</v>
      </c>
      <c r="D2" s="368" t="s">
        <v>270</v>
      </c>
      <c r="E2" s="368" t="s">
        <v>271</v>
      </c>
      <c r="F2" s="3" t="s">
        <v>352</v>
      </c>
      <c r="G2" s="3" t="s">
        <v>296</v>
      </c>
      <c r="H2" s="371" t="s">
        <v>297</v>
      </c>
      <c r="I2" s="375" t="s">
        <v>299</v>
      </c>
    </row>
    <row r="3" spans="1:9" s="1" customFormat="1" ht="16.5">
      <c r="A3" s="367"/>
      <c r="B3" s="369"/>
      <c r="C3" s="369"/>
      <c r="D3" s="369"/>
      <c r="E3" s="369"/>
      <c r="F3" s="3" t="s">
        <v>353</v>
      </c>
      <c r="G3" s="3" t="s">
        <v>300</v>
      </c>
      <c r="H3" s="372"/>
      <c r="I3" s="376"/>
    </row>
    <row r="4" spans="1:9">
      <c r="A4" s="5"/>
      <c r="B4" s="5"/>
      <c r="C4" s="161" t="s">
        <v>354</v>
      </c>
      <c r="D4" s="161" t="s">
        <v>355</v>
      </c>
      <c r="E4" s="6" t="s">
        <v>121</v>
      </c>
      <c r="F4" s="6">
        <v>0.3</v>
      </c>
      <c r="G4" s="6">
        <v>0.4</v>
      </c>
      <c r="H4" s="6">
        <v>0.7</v>
      </c>
      <c r="I4" s="6" t="s">
        <v>286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9" t="s">
        <v>291</v>
      </c>
      <c r="B12" s="360"/>
      <c r="C12" s="360"/>
      <c r="D12" s="361"/>
      <c r="E12" s="8"/>
      <c r="F12" s="359" t="s">
        <v>349</v>
      </c>
      <c r="G12" s="360"/>
      <c r="H12" s="361"/>
      <c r="I12" s="9"/>
    </row>
    <row r="13" spans="1:9" ht="16.5">
      <c r="A13" s="365" t="s">
        <v>356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7.95" customHeight="1">
      <c r="B3" s="135"/>
      <c r="C3" s="136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7.95" customHeight="1">
      <c r="B4" s="135" t="s">
        <v>39</v>
      </c>
      <c r="C4" s="136" t="s">
        <v>40</v>
      </c>
      <c r="D4" s="136" t="s">
        <v>41</v>
      </c>
      <c r="E4" s="136" t="s">
        <v>42</v>
      </c>
      <c r="F4" s="137" t="s">
        <v>41</v>
      </c>
      <c r="G4" s="137" t="s">
        <v>42</v>
      </c>
      <c r="H4" s="136" t="s">
        <v>41</v>
      </c>
      <c r="I4" s="144" t="s">
        <v>42</v>
      </c>
    </row>
    <row r="5" spans="2:9" ht="27.95" customHeight="1">
      <c r="B5" s="138" t="s">
        <v>43</v>
      </c>
      <c r="C5" s="5">
        <v>13</v>
      </c>
      <c r="D5" s="5">
        <v>0</v>
      </c>
      <c r="E5" s="5">
        <v>1</v>
      </c>
      <c r="F5" s="139">
        <v>0</v>
      </c>
      <c r="G5" s="139">
        <v>1</v>
      </c>
      <c r="H5" s="5">
        <v>1</v>
      </c>
      <c r="I5" s="145">
        <v>2</v>
      </c>
    </row>
    <row r="6" spans="2:9" ht="27.95" customHeight="1">
      <c r="B6" s="138" t="s">
        <v>44</v>
      </c>
      <c r="C6" s="5">
        <v>20</v>
      </c>
      <c r="D6" s="5">
        <v>0</v>
      </c>
      <c r="E6" s="5">
        <v>1</v>
      </c>
      <c r="F6" s="139">
        <v>1</v>
      </c>
      <c r="G6" s="139">
        <v>2</v>
      </c>
      <c r="H6" s="5">
        <v>2</v>
      </c>
      <c r="I6" s="145">
        <v>3</v>
      </c>
    </row>
    <row r="7" spans="2:9" ht="27.95" customHeight="1">
      <c r="B7" s="138" t="s">
        <v>45</v>
      </c>
      <c r="C7" s="5">
        <v>32</v>
      </c>
      <c r="D7" s="5">
        <v>0</v>
      </c>
      <c r="E7" s="5">
        <v>1</v>
      </c>
      <c r="F7" s="139">
        <v>2</v>
      </c>
      <c r="G7" s="139">
        <v>3</v>
      </c>
      <c r="H7" s="5">
        <v>3</v>
      </c>
      <c r="I7" s="145">
        <v>4</v>
      </c>
    </row>
    <row r="8" spans="2:9" ht="27.95" customHeight="1">
      <c r="B8" s="138" t="s">
        <v>46</v>
      </c>
      <c r="C8" s="5">
        <v>50</v>
      </c>
      <c r="D8" s="5">
        <v>1</v>
      </c>
      <c r="E8" s="5">
        <v>2</v>
      </c>
      <c r="F8" s="139">
        <v>3</v>
      </c>
      <c r="G8" s="139">
        <v>4</v>
      </c>
      <c r="H8" s="5">
        <v>5</v>
      </c>
      <c r="I8" s="145">
        <v>6</v>
      </c>
    </row>
    <row r="9" spans="2:9" ht="27.95" customHeight="1">
      <c r="B9" s="138" t="s">
        <v>47</v>
      </c>
      <c r="C9" s="5">
        <v>80</v>
      </c>
      <c r="D9" s="5">
        <v>2</v>
      </c>
      <c r="E9" s="5">
        <v>3</v>
      </c>
      <c r="F9" s="139">
        <v>5</v>
      </c>
      <c r="G9" s="139">
        <v>6</v>
      </c>
      <c r="H9" s="5">
        <v>7</v>
      </c>
      <c r="I9" s="145">
        <v>8</v>
      </c>
    </row>
    <row r="10" spans="2:9" ht="27.95" customHeight="1">
      <c r="B10" s="138" t="s">
        <v>48</v>
      </c>
      <c r="C10" s="5">
        <v>125</v>
      </c>
      <c r="D10" s="5">
        <v>3</v>
      </c>
      <c r="E10" s="5">
        <v>4</v>
      </c>
      <c r="F10" s="139">
        <v>7</v>
      </c>
      <c r="G10" s="139">
        <v>8</v>
      </c>
      <c r="H10" s="5">
        <v>10</v>
      </c>
      <c r="I10" s="145">
        <v>11</v>
      </c>
    </row>
    <row r="11" spans="2:9" ht="27.95" customHeight="1">
      <c r="B11" s="138" t="s">
        <v>49</v>
      </c>
      <c r="C11" s="5">
        <v>200</v>
      </c>
      <c r="D11" s="5">
        <v>5</v>
      </c>
      <c r="E11" s="5">
        <v>6</v>
      </c>
      <c r="F11" s="139">
        <v>10</v>
      </c>
      <c r="G11" s="139">
        <v>11</v>
      </c>
      <c r="H11" s="5">
        <v>14</v>
      </c>
      <c r="I11" s="145">
        <v>15</v>
      </c>
    </row>
    <row r="12" spans="2:9" ht="27.95" customHeight="1">
      <c r="B12" s="140" t="s">
        <v>50</v>
      </c>
      <c r="C12" s="141">
        <v>315</v>
      </c>
      <c r="D12" s="141">
        <v>7</v>
      </c>
      <c r="E12" s="141">
        <v>8</v>
      </c>
      <c r="F12" s="142">
        <v>14</v>
      </c>
      <c r="G12" s="142">
        <v>15</v>
      </c>
      <c r="H12" s="141">
        <v>21</v>
      </c>
      <c r="I12" s="146">
        <v>22</v>
      </c>
    </row>
    <row r="14" spans="2:9">
      <c r="B14" s="143" t="s">
        <v>51</v>
      </c>
      <c r="C14" s="143"/>
      <c r="D14" s="143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2" sqref="A2:K8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222" t="s">
        <v>52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ht="14.25">
      <c r="A2"/>
      <c r="B2"/>
      <c r="C2"/>
      <c r="D2"/>
      <c r="E2"/>
      <c r="F2"/>
      <c r="G2"/>
      <c r="H2"/>
      <c r="I2"/>
      <c r="J2"/>
      <c r="K2"/>
    </row>
    <row r="3" spans="1:11" ht="14.25">
      <c r="A3"/>
      <c r="B3"/>
      <c r="C3"/>
      <c r="D3"/>
      <c r="E3"/>
      <c r="F3"/>
      <c r="G3"/>
      <c r="H3"/>
      <c r="I3"/>
      <c r="J3"/>
      <c r="K3"/>
    </row>
    <row r="4" spans="1:11" ht="14.25">
      <c r="A4"/>
      <c r="B4"/>
      <c r="C4"/>
      <c r="D4"/>
      <c r="E4"/>
      <c r="F4"/>
      <c r="G4"/>
      <c r="H4"/>
      <c r="I4"/>
      <c r="J4"/>
      <c r="K4"/>
    </row>
    <row r="5" spans="1:11" ht="14.25">
      <c r="A5"/>
      <c r="B5"/>
      <c r="C5"/>
      <c r="D5"/>
      <c r="E5"/>
      <c r="F5"/>
      <c r="G5"/>
      <c r="H5"/>
      <c r="I5"/>
      <c r="J5"/>
      <c r="K5"/>
    </row>
    <row r="6" spans="1:11" ht="14.25">
      <c r="A6"/>
      <c r="B6"/>
      <c r="C6"/>
      <c r="D6"/>
      <c r="E6"/>
      <c r="F6"/>
      <c r="G6"/>
      <c r="H6"/>
      <c r="I6"/>
      <c r="J6"/>
      <c r="K6"/>
    </row>
    <row r="7" spans="1:11" ht="14.25">
      <c r="A7"/>
      <c r="B7"/>
      <c r="C7"/>
      <c r="D7"/>
      <c r="E7"/>
      <c r="F7"/>
      <c r="G7"/>
      <c r="H7"/>
      <c r="I7"/>
      <c r="J7"/>
      <c r="K7"/>
    </row>
    <row r="8" spans="1:11" ht="14.25">
      <c r="A8"/>
      <c r="B8"/>
      <c r="C8"/>
      <c r="D8"/>
      <c r="E8"/>
      <c r="F8"/>
      <c r="G8"/>
      <c r="H8"/>
      <c r="I8"/>
      <c r="J8"/>
      <c r="K8"/>
    </row>
    <row r="9" spans="1:11" ht="14.25">
      <c r="A9" s="223" t="s">
        <v>53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>
      <c r="A10" s="196" t="s">
        <v>54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09" t="s">
        <v>55</v>
      </c>
      <c r="B11" s="110" t="s">
        <v>56</v>
      </c>
      <c r="C11" s="111" t="s">
        <v>57</v>
      </c>
      <c r="D11" s="112"/>
      <c r="E11" s="113" t="s">
        <v>58</v>
      </c>
      <c r="F11" s="110" t="s">
        <v>56</v>
      </c>
      <c r="G11" s="111" t="s">
        <v>57</v>
      </c>
      <c r="H11" s="111" t="s">
        <v>59</v>
      </c>
      <c r="I11" s="113" t="s">
        <v>60</v>
      </c>
      <c r="J11" s="110" t="s">
        <v>56</v>
      </c>
      <c r="K11" s="130" t="s">
        <v>57</v>
      </c>
    </row>
    <row r="12" spans="1:11" ht="14.25">
      <c r="A12" s="80" t="s">
        <v>61</v>
      </c>
      <c r="B12" s="89" t="s">
        <v>56</v>
      </c>
      <c r="C12" s="78" t="s">
        <v>57</v>
      </c>
      <c r="D12" s="82"/>
      <c r="E12" s="81" t="s">
        <v>62</v>
      </c>
      <c r="F12" s="89" t="s">
        <v>56</v>
      </c>
      <c r="G12" s="78" t="s">
        <v>57</v>
      </c>
      <c r="H12" s="78" t="s">
        <v>59</v>
      </c>
      <c r="I12" s="81" t="s">
        <v>63</v>
      </c>
      <c r="J12" s="89" t="s">
        <v>56</v>
      </c>
      <c r="K12" s="79" t="s">
        <v>57</v>
      </c>
    </row>
    <row r="13" spans="1:11" ht="14.25">
      <c r="A13" s="80" t="s">
        <v>64</v>
      </c>
      <c r="B13" s="89" t="s">
        <v>56</v>
      </c>
      <c r="C13" s="78" t="s">
        <v>57</v>
      </c>
      <c r="D13" s="82"/>
      <c r="E13" s="81" t="s">
        <v>65</v>
      </c>
      <c r="F13" s="78" t="s">
        <v>66</v>
      </c>
      <c r="G13" s="78" t="s">
        <v>67</v>
      </c>
      <c r="H13" s="78" t="s">
        <v>59</v>
      </c>
      <c r="I13" s="81" t="s">
        <v>68</v>
      </c>
      <c r="J13" s="89" t="s">
        <v>56</v>
      </c>
      <c r="K13" s="79" t="s">
        <v>57</v>
      </c>
    </row>
    <row r="14" spans="1:11" ht="14.25">
      <c r="A14" s="184" t="s">
        <v>69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</row>
    <row r="15" spans="1:11" ht="14.25">
      <c r="A15" s="196" t="s">
        <v>70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14" t="s">
        <v>71</v>
      </c>
      <c r="B16" s="111" t="s">
        <v>66</v>
      </c>
      <c r="C16" s="111" t="s">
        <v>67</v>
      </c>
      <c r="D16" s="115"/>
      <c r="E16" s="116" t="s">
        <v>72</v>
      </c>
      <c r="F16" s="111" t="s">
        <v>66</v>
      </c>
      <c r="G16" s="111" t="s">
        <v>67</v>
      </c>
      <c r="H16" s="117"/>
      <c r="I16" s="116" t="s">
        <v>73</v>
      </c>
      <c r="J16" s="111" t="s">
        <v>66</v>
      </c>
      <c r="K16" s="130" t="s">
        <v>67</v>
      </c>
    </row>
    <row r="17" spans="1:22" ht="16.5" customHeight="1">
      <c r="A17" s="91" t="s">
        <v>74</v>
      </c>
      <c r="B17" s="78" t="s">
        <v>66</v>
      </c>
      <c r="C17" s="78" t="s">
        <v>67</v>
      </c>
      <c r="D17" s="118"/>
      <c r="E17" s="92" t="s">
        <v>75</v>
      </c>
      <c r="F17" s="78" t="s">
        <v>66</v>
      </c>
      <c r="G17" s="78" t="s">
        <v>67</v>
      </c>
      <c r="H17" s="119"/>
      <c r="I17" s="92" t="s">
        <v>76</v>
      </c>
      <c r="J17" s="78" t="s">
        <v>66</v>
      </c>
      <c r="K17" s="79" t="s">
        <v>67</v>
      </c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pans="1:22" ht="18" customHeight="1">
      <c r="A18" s="213" t="s">
        <v>77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s="108" customFormat="1" ht="18" customHeight="1">
      <c r="A19" s="196" t="s">
        <v>78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16" t="s">
        <v>79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20" t="s">
        <v>80</v>
      </c>
      <c r="B21" s="92" t="s">
        <v>81</v>
      </c>
      <c r="C21" s="92" t="s">
        <v>82</v>
      </c>
      <c r="D21" s="92" t="s">
        <v>83</v>
      </c>
      <c r="E21" s="92" t="s">
        <v>84</v>
      </c>
      <c r="F21" s="92" t="s">
        <v>85</v>
      </c>
      <c r="G21" s="92" t="s">
        <v>86</v>
      </c>
      <c r="H21" s="92" t="s">
        <v>87</v>
      </c>
      <c r="I21" s="92" t="s">
        <v>88</v>
      </c>
      <c r="J21" s="92" t="s">
        <v>89</v>
      </c>
      <c r="K21" s="99" t="s">
        <v>90</v>
      </c>
    </row>
    <row r="22" spans="1:22" ht="16.5" customHeight="1">
      <c r="A22" s="121" t="s">
        <v>91</v>
      </c>
      <c r="B22" s="122"/>
      <c r="C22" s="123">
        <v>9</v>
      </c>
      <c r="D22" s="123">
        <v>238</v>
      </c>
      <c r="E22" s="123">
        <v>568</v>
      </c>
      <c r="F22" s="123">
        <v>684</v>
      </c>
      <c r="G22" s="123">
        <v>572</v>
      </c>
      <c r="H22" s="123">
        <v>295</v>
      </c>
      <c r="I22" s="122"/>
      <c r="J22" s="122"/>
      <c r="K22" s="132"/>
    </row>
    <row r="23" spans="1:22" ht="16.5" customHeight="1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33"/>
    </row>
    <row r="24" spans="1:22" ht="16.5" customHeight="1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33"/>
    </row>
    <row r="25" spans="1:22" ht="16.5" customHeight="1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34"/>
    </row>
    <row r="26" spans="1:22" ht="16.5" customHeight="1">
      <c r="A26" s="121"/>
      <c r="B26" s="122"/>
      <c r="C26" s="122"/>
      <c r="D26" s="122"/>
      <c r="E26" s="122"/>
      <c r="F26" s="122"/>
      <c r="G26" s="122"/>
      <c r="H26" s="122"/>
      <c r="I26" s="122"/>
      <c r="J26" s="122"/>
      <c r="K26" s="134"/>
    </row>
    <row r="27" spans="1:22" ht="16.5" customHeight="1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34"/>
    </row>
    <row r="28" spans="1:22" ht="16.5" customHeight="1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34"/>
    </row>
    <row r="29" spans="1:22" ht="18" customHeight="1">
      <c r="A29" s="202" t="s">
        <v>92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>
      <c r="A30" s="219" t="s">
        <v>93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1:22" ht="18" customHeight="1">
      <c r="A32" s="202" t="s">
        <v>94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4.25">
      <c r="A33" s="205" t="s">
        <v>95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4.25">
      <c r="A34" s="208" t="s">
        <v>96</v>
      </c>
      <c r="B34" s="209"/>
      <c r="C34" s="78" t="s">
        <v>97</v>
      </c>
      <c r="D34" s="78" t="s">
        <v>98</v>
      </c>
      <c r="E34" s="210" t="s">
        <v>99</v>
      </c>
      <c r="F34" s="211"/>
      <c r="G34" s="211"/>
      <c r="H34" s="211"/>
      <c r="I34" s="211"/>
      <c r="J34" s="211"/>
      <c r="K34" s="212"/>
    </row>
    <row r="35" spans="1:11" ht="14.25">
      <c r="A35" s="175" t="s">
        <v>100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  <row r="36" spans="1:11" ht="14.25">
      <c r="A36" s="187" t="s">
        <v>101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4.25">
      <c r="A37" s="190" t="s">
        <v>102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4.25">
      <c r="A38" s="190" t="s">
        <v>103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4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4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4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4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4.25">
      <c r="A43" s="193" t="s">
        <v>104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4.25">
      <c r="A44" s="196" t="s">
        <v>105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>
      <c r="A45" s="114" t="s">
        <v>106</v>
      </c>
      <c r="B45" s="111" t="s">
        <v>66</v>
      </c>
      <c r="C45" s="111" t="s">
        <v>67</v>
      </c>
      <c r="D45" s="111" t="s">
        <v>59</v>
      </c>
      <c r="E45" s="116" t="s">
        <v>107</v>
      </c>
      <c r="F45" s="111" t="s">
        <v>66</v>
      </c>
      <c r="G45" s="111" t="s">
        <v>67</v>
      </c>
      <c r="H45" s="111" t="s">
        <v>59</v>
      </c>
      <c r="I45" s="116" t="s">
        <v>108</v>
      </c>
      <c r="J45" s="111" t="s">
        <v>66</v>
      </c>
      <c r="K45" s="130" t="s">
        <v>67</v>
      </c>
    </row>
    <row r="46" spans="1:11" ht="14.25">
      <c r="A46" s="91" t="s">
        <v>58</v>
      </c>
      <c r="B46" s="78" t="s">
        <v>66</v>
      </c>
      <c r="C46" s="78" t="s">
        <v>67</v>
      </c>
      <c r="D46" s="78" t="s">
        <v>59</v>
      </c>
      <c r="E46" s="92" t="s">
        <v>65</v>
      </c>
      <c r="F46" s="78" t="s">
        <v>66</v>
      </c>
      <c r="G46" s="78" t="s">
        <v>67</v>
      </c>
      <c r="H46" s="78" t="s">
        <v>59</v>
      </c>
      <c r="I46" s="92" t="s">
        <v>76</v>
      </c>
      <c r="J46" s="78" t="s">
        <v>66</v>
      </c>
      <c r="K46" s="79" t="s">
        <v>67</v>
      </c>
    </row>
    <row r="47" spans="1:11" ht="14.25">
      <c r="A47" s="184" t="s">
        <v>69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6"/>
    </row>
    <row r="48" spans="1:11" ht="14.25">
      <c r="A48" s="175" t="s">
        <v>109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1:11" ht="14.2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9"/>
    </row>
    <row r="50" spans="1:11" ht="14.25">
      <c r="A50" s="124" t="s">
        <v>110</v>
      </c>
      <c r="B50" s="179" t="s">
        <v>111</v>
      </c>
      <c r="C50" s="179"/>
      <c r="D50" s="125" t="s">
        <v>112</v>
      </c>
      <c r="E50" s="126"/>
      <c r="F50" s="127" t="s">
        <v>113</v>
      </c>
      <c r="G50" s="128"/>
      <c r="H50" s="180" t="s">
        <v>114</v>
      </c>
      <c r="I50" s="181"/>
      <c r="J50" s="182"/>
      <c r="K50" s="183"/>
    </row>
    <row r="51" spans="1:11" ht="14.25">
      <c r="A51" s="175" t="s">
        <v>115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1:11" ht="14.2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1" ht="14.25">
      <c r="A53" s="124" t="s">
        <v>110</v>
      </c>
      <c r="B53" s="179" t="s">
        <v>111</v>
      </c>
      <c r="C53" s="179"/>
      <c r="D53" s="125" t="s">
        <v>112</v>
      </c>
      <c r="E53" s="129" t="s">
        <v>116</v>
      </c>
      <c r="F53" s="127" t="s">
        <v>117</v>
      </c>
      <c r="G53" s="128"/>
      <c r="H53" s="180" t="s">
        <v>114</v>
      </c>
      <c r="I53" s="181"/>
      <c r="J53" s="182" t="s">
        <v>118</v>
      </c>
      <c r="K53" s="183"/>
    </row>
  </sheetData>
  <mergeCells count="36">
    <mergeCell ref="A1:K1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activeCell="D19" sqref="D1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26" t="s">
        <v>119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.1" customHeight="1">
      <c r="A2" s="16" t="s">
        <v>120</v>
      </c>
      <c r="B2" s="228" t="s">
        <v>121</v>
      </c>
      <c r="C2" s="228"/>
      <c r="D2" s="17" t="s">
        <v>122</v>
      </c>
      <c r="E2" s="228" t="s">
        <v>123</v>
      </c>
      <c r="F2" s="228"/>
      <c r="G2" s="228"/>
      <c r="H2" s="234"/>
      <c r="I2" s="35" t="s">
        <v>124</v>
      </c>
      <c r="J2" s="228"/>
      <c r="K2" s="228"/>
      <c r="L2" s="228"/>
      <c r="M2" s="228"/>
      <c r="N2" s="229"/>
    </row>
    <row r="3" spans="1:14" ht="29.1" customHeight="1">
      <c r="A3" s="233" t="s">
        <v>125</v>
      </c>
      <c r="B3" s="230" t="s">
        <v>126</v>
      </c>
      <c r="C3" s="230"/>
      <c r="D3" s="230"/>
      <c r="E3" s="230"/>
      <c r="F3" s="230"/>
      <c r="G3" s="230"/>
      <c r="H3" s="235"/>
      <c r="I3" s="231" t="s">
        <v>127</v>
      </c>
      <c r="J3" s="231"/>
      <c r="K3" s="231"/>
      <c r="L3" s="231"/>
      <c r="M3" s="231"/>
      <c r="N3" s="232"/>
    </row>
    <row r="4" spans="1:14" ht="29.1" customHeight="1">
      <c r="A4" s="233"/>
      <c r="B4" s="18" t="s">
        <v>82</v>
      </c>
      <c r="C4" s="18" t="s">
        <v>83</v>
      </c>
      <c r="D4" s="19" t="s">
        <v>84</v>
      </c>
      <c r="E4" s="18" t="s">
        <v>85</v>
      </c>
      <c r="F4" s="18" t="s">
        <v>86</v>
      </c>
      <c r="G4" s="18" t="s">
        <v>87</v>
      </c>
      <c r="H4" s="235"/>
      <c r="I4" s="100" t="s">
        <v>128</v>
      </c>
      <c r="J4" s="100" t="s">
        <v>129</v>
      </c>
      <c r="K4" s="100"/>
      <c r="L4" s="100"/>
      <c r="M4" s="100"/>
      <c r="N4" s="101"/>
    </row>
    <row r="5" spans="1:14" ht="29.1" customHeight="1">
      <c r="A5" s="233"/>
      <c r="B5" s="18" t="s">
        <v>130</v>
      </c>
      <c r="C5" s="18" t="s">
        <v>131</v>
      </c>
      <c r="D5" s="20" t="s">
        <v>132</v>
      </c>
      <c r="E5" s="18" t="s">
        <v>133</v>
      </c>
      <c r="F5" s="18" t="s">
        <v>134</v>
      </c>
      <c r="G5" s="18" t="s">
        <v>135</v>
      </c>
      <c r="H5" s="235"/>
      <c r="I5" s="18" t="s">
        <v>133</v>
      </c>
      <c r="J5" s="18" t="s">
        <v>133</v>
      </c>
      <c r="K5" s="102"/>
      <c r="L5" s="102"/>
      <c r="M5" s="102"/>
      <c r="N5" s="103"/>
    </row>
    <row r="6" spans="1:14" ht="29.1" customHeight="1">
      <c r="A6" s="21" t="s">
        <v>136</v>
      </c>
      <c r="B6" s="22">
        <f>C6-2.1</f>
        <v>96.300000000000011</v>
      </c>
      <c r="C6" s="22">
        <f>D6-2.1</f>
        <v>98.4</v>
      </c>
      <c r="D6" s="23">
        <v>100.5</v>
      </c>
      <c r="E6" s="22">
        <f t="shared" ref="E6:G6" si="0">D6+2.1</f>
        <v>102.6</v>
      </c>
      <c r="F6" s="22">
        <f t="shared" si="0"/>
        <v>104.69999999999999</v>
      </c>
      <c r="G6" s="22">
        <f t="shared" si="0"/>
        <v>106.79999999999998</v>
      </c>
      <c r="H6" s="235"/>
      <c r="I6" s="36" t="s">
        <v>137</v>
      </c>
      <c r="J6" s="36" t="s">
        <v>138</v>
      </c>
      <c r="K6" s="104"/>
      <c r="L6" s="104"/>
      <c r="M6" s="104"/>
      <c r="N6" s="105"/>
    </row>
    <row r="7" spans="1:14" ht="29.1" customHeight="1">
      <c r="A7" s="21" t="s">
        <v>139</v>
      </c>
      <c r="B7" s="22">
        <f>C7-4</f>
        <v>66</v>
      </c>
      <c r="C7" s="22">
        <f>D7-4</f>
        <v>70</v>
      </c>
      <c r="D7" s="23">
        <v>74</v>
      </c>
      <c r="E7" s="22">
        <f t="shared" ref="E7:E9" si="1">D7+4</f>
        <v>78</v>
      </c>
      <c r="F7" s="22">
        <f>E7+5</f>
        <v>83</v>
      </c>
      <c r="G7" s="22">
        <f>F7+6</f>
        <v>89</v>
      </c>
      <c r="H7" s="235"/>
      <c r="I7" s="36" t="s">
        <v>140</v>
      </c>
      <c r="J7" s="36" t="s">
        <v>141</v>
      </c>
      <c r="K7" s="106"/>
      <c r="L7" s="106"/>
      <c r="M7" s="106"/>
      <c r="N7" s="107"/>
    </row>
    <row r="8" spans="1:14" ht="29.1" customHeight="1">
      <c r="A8" s="21" t="s">
        <v>142</v>
      </c>
      <c r="B8" s="22">
        <f>C8-4</f>
        <v>74</v>
      </c>
      <c r="C8" s="22">
        <f>D8-4</f>
        <v>78</v>
      </c>
      <c r="D8" s="23">
        <v>82</v>
      </c>
      <c r="E8" s="22">
        <f t="shared" si="1"/>
        <v>86</v>
      </c>
      <c r="F8" s="22">
        <f>E8+5</f>
        <v>91</v>
      </c>
      <c r="G8" s="22">
        <f>F8+6</f>
        <v>97</v>
      </c>
      <c r="H8" s="235"/>
      <c r="I8" s="36" t="s">
        <v>143</v>
      </c>
      <c r="J8" s="36" t="s">
        <v>144</v>
      </c>
      <c r="K8" s="106"/>
      <c r="L8" s="106"/>
      <c r="M8" s="106"/>
      <c r="N8" s="107"/>
    </row>
    <row r="9" spans="1:14" ht="29.1" customHeight="1">
      <c r="A9" s="21" t="s">
        <v>145</v>
      </c>
      <c r="B9" s="24">
        <f>C9-3.6</f>
        <v>90.800000000000011</v>
      </c>
      <c r="C9" s="24">
        <f>D9-3.6</f>
        <v>94.4</v>
      </c>
      <c r="D9" s="25">
        <v>98</v>
      </c>
      <c r="E9" s="24">
        <f t="shared" si="1"/>
        <v>102</v>
      </c>
      <c r="F9" s="24">
        <f>E9+4</f>
        <v>106</v>
      </c>
      <c r="G9" s="24">
        <f>F9+4</f>
        <v>110</v>
      </c>
      <c r="H9" s="235"/>
      <c r="I9" s="36" t="s">
        <v>146</v>
      </c>
      <c r="J9" s="36" t="s">
        <v>147</v>
      </c>
      <c r="K9" s="106"/>
      <c r="L9" s="106"/>
      <c r="M9" s="106"/>
      <c r="N9" s="107"/>
    </row>
    <row r="10" spans="1:14" ht="29.1" customHeight="1">
      <c r="A10" s="21" t="s">
        <v>148</v>
      </c>
      <c r="B10" s="22">
        <f>C10-2.3/2</f>
        <v>27.200000000000003</v>
      </c>
      <c r="C10" s="22">
        <f>D10-2.3/2</f>
        <v>28.35</v>
      </c>
      <c r="D10" s="23">
        <v>29.5</v>
      </c>
      <c r="E10" s="22">
        <f t="shared" ref="E10:G10" si="2">D10+2.6/2</f>
        <v>30.8</v>
      </c>
      <c r="F10" s="22">
        <f t="shared" si="2"/>
        <v>32.1</v>
      </c>
      <c r="G10" s="22">
        <f t="shared" si="2"/>
        <v>33.4</v>
      </c>
      <c r="H10" s="235"/>
      <c r="I10" s="36" t="s">
        <v>143</v>
      </c>
      <c r="J10" s="36" t="s">
        <v>143</v>
      </c>
      <c r="K10" s="106"/>
      <c r="L10" s="106"/>
      <c r="M10" s="106"/>
      <c r="N10" s="107"/>
    </row>
    <row r="11" spans="1:14" ht="29.1" customHeight="1">
      <c r="A11" s="21" t="s">
        <v>149</v>
      </c>
      <c r="B11" s="22">
        <f>C11-0.7</f>
        <v>20.100000000000001</v>
      </c>
      <c r="C11" s="22">
        <f>D11-0.7</f>
        <v>20.8</v>
      </c>
      <c r="D11" s="23">
        <v>21.5</v>
      </c>
      <c r="E11" s="22">
        <f>D11+0.7</f>
        <v>22.2</v>
      </c>
      <c r="F11" s="22">
        <f>E11+0.7</f>
        <v>22.9</v>
      </c>
      <c r="G11" s="22">
        <f>F11+0.9</f>
        <v>23.799999999999997</v>
      </c>
      <c r="H11" s="235"/>
      <c r="I11" s="36" t="s">
        <v>146</v>
      </c>
      <c r="J11" s="36" t="s">
        <v>146</v>
      </c>
      <c r="K11" s="106"/>
      <c r="L11" s="106"/>
      <c r="M11" s="106"/>
      <c r="N11" s="107"/>
    </row>
    <row r="12" spans="1:14" ht="29.1" customHeight="1">
      <c r="A12" s="21" t="s">
        <v>150</v>
      </c>
      <c r="B12" s="22">
        <f>C12-0.5</f>
        <v>17</v>
      </c>
      <c r="C12" s="22">
        <f>D12-0.5</f>
        <v>17.5</v>
      </c>
      <c r="D12" s="23">
        <v>18</v>
      </c>
      <c r="E12" s="22">
        <f>D12+0.5</f>
        <v>18.5</v>
      </c>
      <c r="F12" s="22">
        <f>E12+0.5</f>
        <v>19</v>
      </c>
      <c r="G12" s="22">
        <f>F12+0.7</f>
        <v>19.7</v>
      </c>
      <c r="H12" s="235"/>
      <c r="I12" s="36" t="s">
        <v>147</v>
      </c>
      <c r="J12" s="36" t="s">
        <v>147</v>
      </c>
      <c r="K12" s="106"/>
      <c r="L12" s="106"/>
      <c r="M12" s="106"/>
      <c r="N12" s="107"/>
    </row>
    <row r="13" spans="1:14" ht="29.1" customHeight="1">
      <c r="A13" s="21" t="s">
        <v>151</v>
      </c>
      <c r="B13" s="22">
        <f>C13-0.5</f>
        <v>-1</v>
      </c>
      <c r="C13" s="22">
        <f>D13-0.5</f>
        <v>-0.5</v>
      </c>
      <c r="D13" s="23">
        <v>0</v>
      </c>
      <c r="E13" s="22">
        <f t="shared" ref="E13:G13" si="3">D13+0.6</f>
        <v>0.6</v>
      </c>
      <c r="F13" s="22">
        <f t="shared" si="3"/>
        <v>1.2</v>
      </c>
      <c r="G13" s="22">
        <f t="shared" si="3"/>
        <v>1.7999999999999998</v>
      </c>
      <c r="H13" s="235"/>
      <c r="I13" s="36" t="s">
        <v>146</v>
      </c>
      <c r="J13" s="36" t="s">
        <v>146</v>
      </c>
      <c r="K13" s="106"/>
      <c r="L13" s="106"/>
      <c r="M13" s="106"/>
      <c r="N13" s="107"/>
    </row>
    <row r="14" spans="1:14" ht="29.1" customHeight="1">
      <c r="A14" s="21" t="s">
        <v>152</v>
      </c>
      <c r="B14" s="22">
        <f>C14-0.7</f>
        <v>27.7</v>
      </c>
      <c r="C14" s="22">
        <f>D14-0.6</f>
        <v>28.4</v>
      </c>
      <c r="D14" s="23">
        <v>29</v>
      </c>
      <c r="E14" s="22">
        <f>D14+0.6</f>
        <v>29.6</v>
      </c>
      <c r="F14" s="22">
        <f>E14+0.7</f>
        <v>30.3</v>
      </c>
      <c r="G14" s="22">
        <f>F14+0.6</f>
        <v>30.900000000000002</v>
      </c>
      <c r="H14" s="235"/>
      <c r="I14" s="36" t="s">
        <v>146</v>
      </c>
      <c r="J14" s="36" t="s">
        <v>146</v>
      </c>
      <c r="K14" s="106"/>
      <c r="L14" s="106"/>
      <c r="M14" s="106"/>
      <c r="N14" s="107"/>
    </row>
    <row r="15" spans="1:14" ht="29.1" customHeight="1">
      <c r="A15" s="21" t="s">
        <v>153</v>
      </c>
      <c r="B15" s="26">
        <f>C15-0.9</f>
        <v>36.700000000000003</v>
      </c>
      <c r="C15" s="26">
        <f>D15-0.9</f>
        <v>37.6</v>
      </c>
      <c r="D15" s="27">
        <v>38.5</v>
      </c>
      <c r="E15" s="26">
        <f t="shared" ref="E15:G15" si="4">D15+1.1</f>
        <v>39.6</v>
      </c>
      <c r="F15" s="26">
        <f t="shared" si="4"/>
        <v>40.700000000000003</v>
      </c>
      <c r="G15" s="26">
        <f t="shared" si="4"/>
        <v>41.800000000000004</v>
      </c>
      <c r="H15" s="235"/>
      <c r="I15" s="36" t="s">
        <v>146</v>
      </c>
      <c r="J15" s="36" t="s">
        <v>146</v>
      </c>
      <c r="K15" s="106"/>
      <c r="L15" s="106"/>
      <c r="M15" s="106"/>
      <c r="N15" s="107"/>
    </row>
    <row r="16" spans="1:14" ht="29.1" customHeight="1">
      <c r="A16" s="21" t="s">
        <v>154</v>
      </c>
      <c r="B16" s="22">
        <f>D16-0.5</f>
        <v>13.5</v>
      </c>
      <c r="C16" s="22">
        <f t="shared" ref="C16:G16" si="5">B16</f>
        <v>13.5</v>
      </c>
      <c r="D16" s="23">
        <v>14</v>
      </c>
      <c r="E16" s="22">
        <f t="shared" si="5"/>
        <v>14</v>
      </c>
      <c r="F16" s="22">
        <f>D16+1.5</f>
        <v>15.5</v>
      </c>
      <c r="G16" s="22">
        <f t="shared" si="5"/>
        <v>15.5</v>
      </c>
      <c r="H16" s="235"/>
      <c r="I16" s="36" t="s">
        <v>146</v>
      </c>
      <c r="J16" s="36" t="s">
        <v>146</v>
      </c>
      <c r="K16" s="106"/>
      <c r="L16" s="106"/>
      <c r="M16" s="106"/>
      <c r="N16" s="107"/>
    </row>
    <row r="17" spans="1:14" ht="14.25">
      <c r="A17" s="33" t="s">
        <v>99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15" t="s">
        <v>155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14.25">
      <c r="A19" s="34"/>
      <c r="B19" s="34"/>
      <c r="C19" s="34"/>
      <c r="D19" s="34"/>
      <c r="E19" s="34"/>
      <c r="F19" s="34"/>
      <c r="G19" s="34"/>
      <c r="H19" s="34"/>
      <c r="I19" s="33" t="s">
        <v>156</v>
      </c>
      <c r="J19" s="42"/>
      <c r="K19" s="33" t="s">
        <v>157</v>
      </c>
      <c r="L19" s="33"/>
      <c r="M19" s="33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I2" sqref="I2:K2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05" t="s">
        <v>159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7.25" customHeight="1">
      <c r="A2" s="73" t="s">
        <v>160</v>
      </c>
      <c r="B2" s="306" t="s">
        <v>161</v>
      </c>
      <c r="C2" s="306"/>
      <c r="D2" s="307" t="s">
        <v>162</v>
      </c>
      <c r="E2" s="307"/>
      <c r="F2" s="306" t="s">
        <v>163</v>
      </c>
      <c r="G2" s="306"/>
      <c r="H2" s="74" t="s">
        <v>124</v>
      </c>
      <c r="I2" s="308" t="s">
        <v>164</v>
      </c>
      <c r="J2" s="308"/>
      <c r="K2" s="309"/>
    </row>
    <row r="3" spans="1:11" ht="16.5" customHeight="1">
      <c r="A3" s="299" t="s">
        <v>165</v>
      </c>
      <c r="B3" s="300"/>
      <c r="C3" s="301"/>
      <c r="D3" s="302" t="s">
        <v>166</v>
      </c>
      <c r="E3" s="303"/>
      <c r="F3" s="303"/>
      <c r="G3" s="304"/>
      <c r="H3" s="302" t="s">
        <v>167</v>
      </c>
      <c r="I3" s="303"/>
      <c r="J3" s="303"/>
      <c r="K3" s="304"/>
    </row>
    <row r="4" spans="1:11" ht="16.5" customHeight="1">
      <c r="A4" s="77" t="s">
        <v>120</v>
      </c>
      <c r="B4" s="297" t="s">
        <v>121</v>
      </c>
      <c r="C4" s="298"/>
      <c r="D4" s="257" t="s">
        <v>168</v>
      </c>
      <c r="E4" s="292"/>
      <c r="F4" s="290" t="s">
        <v>169</v>
      </c>
      <c r="G4" s="291"/>
      <c r="H4" s="257" t="s">
        <v>170</v>
      </c>
      <c r="I4" s="292"/>
      <c r="J4" s="78" t="s">
        <v>97</v>
      </c>
      <c r="K4" s="79" t="s">
        <v>98</v>
      </c>
    </row>
    <row r="5" spans="1:11" ht="16.5" customHeight="1">
      <c r="A5" s="80" t="s">
        <v>122</v>
      </c>
      <c r="B5" s="297" t="s">
        <v>123</v>
      </c>
      <c r="C5" s="298"/>
      <c r="D5" s="257" t="s">
        <v>171</v>
      </c>
      <c r="E5" s="292"/>
      <c r="F5" s="290">
        <v>44661</v>
      </c>
      <c r="G5" s="291"/>
      <c r="H5" s="257" t="s">
        <v>172</v>
      </c>
      <c r="I5" s="292"/>
      <c r="J5" s="78" t="s">
        <v>97</v>
      </c>
      <c r="K5" s="79" t="s">
        <v>98</v>
      </c>
    </row>
    <row r="6" spans="1:11" ht="16.5" customHeight="1">
      <c r="A6" s="77" t="s">
        <v>173</v>
      </c>
      <c r="B6"/>
      <c r="C6"/>
      <c r="D6" s="80" t="s">
        <v>174</v>
      </c>
      <c r="E6" s="81"/>
      <c r="F6" s="290">
        <v>44701</v>
      </c>
      <c r="G6" s="291"/>
      <c r="H6" s="257" t="s">
        <v>175</v>
      </c>
      <c r="I6" s="292"/>
      <c r="J6" s="78" t="s">
        <v>97</v>
      </c>
      <c r="K6" s="79" t="s">
        <v>98</v>
      </c>
    </row>
    <row r="7" spans="1:11" ht="16.5" customHeight="1">
      <c r="A7" s="77" t="s">
        <v>176</v>
      </c>
      <c r="B7" s="288">
        <v>6441</v>
      </c>
      <c r="C7" s="289"/>
      <c r="D7" s="80" t="s">
        <v>177</v>
      </c>
      <c r="E7" s="82"/>
      <c r="F7" s="290">
        <v>44701</v>
      </c>
      <c r="G7" s="291"/>
      <c r="H7" s="257" t="s">
        <v>178</v>
      </c>
      <c r="I7" s="292"/>
      <c r="J7" s="78" t="s">
        <v>97</v>
      </c>
      <c r="K7" s="79" t="s">
        <v>98</v>
      </c>
    </row>
    <row r="8" spans="1:11" ht="16.5" customHeight="1">
      <c r="A8" s="83" t="s">
        <v>179</v>
      </c>
      <c r="B8" s="293"/>
      <c r="C8" s="294"/>
      <c r="D8" s="184" t="s">
        <v>180</v>
      </c>
      <c r="E8" s="185"/>
      <c r="F8" s="295">
        <v>44742</v>
      </c>
      <c r="G8" s="296"/>
      <c r="H8" s="184" t="s">
        <v>181</v>
      </c>
      <c r="I8" s="185"/>
      <c r="J8" s="90" t="s">
        <v>97</v>
      </c>
      <c r="K8" s="97" t="s">
        <v>98</v>
      </c>
    </row>
    <row r="9" spans="1:11" ht="16.5" customHeight="1">
      <c r="A9" s="268" t="s">
        <v>182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>
      <c r="A10" s="84" t="s">
        <v>55</v>
      </c>
      <c r="B10" s="85" t="s">
        <v>56</v>
      </c>
      <c r="C10" s="86" t="s">
        <v>57</v>
      </c>
      <c r="D10" s="87"/>
      <c r="E10" s="88" t="s">
        <v>60</v>
      </c>
      <c r="F10" s="85" t="s">
        <v>56</v>
      </c>
      <c r="G10" s="86" t="s">
        <v>57</v>
      </c>
      <c r="H10" s="85"/>
      <c r="I10" s="88" t="s">
        <v>58</v>
      </c>
      <c r="J10" s="85" t="s">
        <v>56</v>
      </c>
      <c r="K10" s="98" t="s">
        <v>57</v>
      </c>
    </row>
    <row r="11" spans="1:11" ht="16.5" customHeight="1">
      <c r="A11" s="80" t="s">
        <v>61</v>
      </c>
      <c r="B11" s="89" t="s">
        <v>56</v>
      </c>
      <c r="C11" s="78" t="s">
        <v>57</v>
      </c>
      <c r="D11" s="82"/>
      <c r="E11" s="81" t="s">
        <v>63</v>
      </c>
      <c r="F11" s="89" t="s">
        <v>56</v>
      </c>
      <c r="G11" s="78" t="s">
        <v>57</v>
      </c>
      <c r="H11" s="89"/>
      <c r="I11" s="81" t="s">
        <v>68</v>
      </c>
      <c r="J11" s="89" t="s">
        <v>56</v>
      </c>
      <c r="K11" s="79" t="s">
        <v>57</v>
      </c>
    </row>
    <row r="12" spans="1:11" ht="16.5" customHeight="1">
      <c r="A12" s="184" t="s">
        <v>99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</row>
    <row r="13" spans="1:11" ht="16.5" customHeight="1">
      <c r="A13" s="276" t="s">
        <v>183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spans="1:11" ht="16.5" customHeight="1">
      <c r="A14" s="277" t="s">
        <v>184</v>
      </c>
      <c r="B14" s="278"/>
      <c r="C14" s="278"/>
      <c r="D14" s="278"/>
      <c r="E14" s="278"/>
      <c r="F14" s="278"/>
      <c r="G14" s="278"/>
      <c r="H14" s="278"/>
      <c r="I14" s="279"/>
      <c r="J14" s="279"/>
      <c r="K14" s="280"/>
    </row>
    <row r="15" spans="1:11" ht="16.5" customHeight="1">
      <c r="A15" s="281"/>
      <c r="B15" s="282"/>
      <c r="C15" s="282"/>
      <c r="D15" s="283"/>
      <c r="E15" s="284"/>
      <c r="F15" s="282"/>
      <c r="G15" s="282"/>
      <c r="H15" s="283"/>
      <c r="I15" s="285"/>
      <c r="J15" s="286"/>
      <c r="K15" s="287"/>
    </row>
    <row r="16" spans="1:11" ht="16.5" customHeight="1">
      <c r="A16" s="269"/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 ht="16.5" customHeight="1">
      <c r="A17" s="276" t="s">
        <v>185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spans="1:11" ht="16.5" customHeight="1">
      <c r="A18" s="277" t="s">
        <v>186</v>
      </c>
      <c r="B18" s="278"/>
      <c r="C18" s="278"/>
      <c r="D18" s="278"/>
      <c r="E18" s="278"/>
      <c r="F18" s="278"/>
      <c r="G18" s="278"/>
      <c r="H18" s="278"/>
      <c r="I18" s="279"/>
      <c r="J18" s="279"/>
      <c r="K18" s="280"/>
    </row>
    <row r="19" spans="1:11" ht="16.5" customHeight="1">
      <c r="A19" s="281"/>
      <c r="B19" s="282"/>
      <c r="C19" s="282"/>
      <c r="D19" s="283"/>
      <c r="E19" s="284"/>
      <c r="F19" s="282"/>
      <c r="G19" s="282"/>
      <c r="H19" s="283"/>
      <c r="I19" s="285"/>
      <c r="J19" s="286"/>
      <c r="K19" s="287"/>
    </row>
    <row r="20" spans="1:11" ht="16.5" customHeight="1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11" ht="16.5" customHeight="1">
      <c r="A21" s="272" t="s">
        <v>94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spans="1:11" ht="16.5" customHeight="1">
      <c r="A22" s="273" t="s">
        <v>95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 ht="16.5" customHeight="1">
      <c r="A23" s="208" t="s">
        <v>96</v>
      </c>
      <c r="B23" s="209"/>
      <c r="C23" s="78" t="s">
        <v>97</v>
      </c>
      <c r="D23" s="78" t="s">
        <v>98</v>
      </c>
      <c r="E23" s="263"/>
      <c r="F23" s="263"/>
      <c r="G23" s="263"/>
      <c r="H23" s="263"/>
      <c r="I23" s="263"/>
      <c r="J23" s="263"/>
      <c r="K23" s="264"/>
    </row>
    <row r="24" spans="1:11" ht="16.5" customHeight="1">
      <c r="A24" s="265" t="s">
        <v>187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7"/>
    </row>
    <row r="25" spans="1:11" ht="16.5" customHeight="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55"/>
    </row>
    <row r="26" spans="1:11" ht="16.5" customHeight="1">
      <c r="A26" s="268" t="s">
        <v>105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>
      <c r="A27" s="75" t="s">
        <v>106</v>
      </c>
      <c r="B27" s="86" t="s">
        <v>66</v>
      </c>
      <c r="C27" s="86" t="s">
        <v>67</v>
      </c>
      <c r="D27" s="86" t="s">
        <v>59</v>
      </c>
      <c r="E27" s="76" t="s">
        <v>107</v>
      </c>
      <c r="F27" s="86" t="s">
        <v>66</v>
      </c>
      <c r="G27" s="86" t="s">
        <v>67</v>
      </c>
      <c r="H27" s="86" t="s">
        <v>59</v>
      </c>
      <c r="I27" s="76" t="s">
        <v>108</v>
      </c>
      <c r="J27" s="86" t="s">
        <v>66</v>
      </c>
      <c r="K27" s="98" t="s">
        <v>67</v>
      </c>
    </row>
    <row r="28" spans="1:11" ht="16.5" customHeight="1">
      <c r="A28" s="91" t="s">
        <v>58</v>
      </c>
      <c r="B28" s="78" t="s">
        <v>66</v>
      </c>
      <c r="C28" s="78" t="s">
        <v>67</v>
      </c>
      <c r="D28" s="78" t="s">
        <v>59</v>
      </c>
      <c r="E28" s="92" t="s">
        <v>65</v>
      </c>
      <c r="F28" s="78" t="s">
        <v>66</v>
      </c>
      <c r="G28" s="78" t="s">
        <v>67</v>
      </c>
      <c r="H28" s="78" t="s">
        <v>59</v>
      </c>
      <c r="I28" s="92" t="s">
        <v>76</v>
      </c>
      <c r="J28" s="78" t="s">
        <v>66</v>
      </c>
      <c r="K28" s="79" t="s">
        <v>67</v>
      </c>
    </row>
    <row r="29" spans="1:11" ht="16.5" customHeight="1">
      <c r="A29" s="257" t="s">
        <v>69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9"/>
    </row>
    <row r="30" spans="1:11" ht="16.5" customHeight="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>
      <c r="A31" s="249" t="s">
        <v>188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spans="1:11" ht="17.25" customHeight="1">
      <c r="A32" s="260" t="s">
        <v>189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17.25" customHeight="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>
      <c r="A43" s="193" t="s">
        <v>104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>
      <c r="A44" s="249" t="s">
        <v>190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spans="1:11" ht="18" customHeight="1">
      <c r="A45" s="250" t="s">
        <v>99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2"/>
    </row>
    <row r="46" spans="1:11" ht="18" customHeight="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52"/>
    </row>
    <row r="47" spans="1:11" ht="18" customHeight="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55"/>
    </row>
    <row r="48" spans="1:11" ht="21" customHeight="1">
      <c r="A48" s="93" t="s">
        <v>110</v>
      </c>
      <c r="B48" s="245" t="s">
        <v>111</v>
      </c>
      <c r="C48" s="245"/>
      <c r="D48" s="94" t="s">
        <v>112</v>
      </c>
      <c r="E48" s="95"/>
      <c r="F48" s="94" t="s">
        <v>113</v>
      </c>
      <c r="G48" s="96"/>
      <c r="H48" s="246" t="s">
        <v>114</v>
      </c>
      <c r="I48" s="246"/>
      <c r="J48" s="245"/>
      <c r="K48" s="256"/>
    </row>
    <row r="49" spans="1:11" ht="16.5" customHeight="1">
      <c r="A49" s="236" t="s">
        <v>115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6.5" customHeight="1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41"/>
    </row>
    <row r="51" spans="1:11" ht="16.5" customHeight="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21" customHeight="1">
      <c r="A52" s="93" t="s">
        <v>110</v>
      </c>
      <c r="B52" s="245" t="s">
        <v>111</v>
      </c>
      <c r="C52" s="245"/>
      <c r="D52" s="94" t="s">
        <v>112</v>
      </c>
      <c r="E52" s="94"/>
      <c r="F52" s="94" t="s">
        <v>113</v>
      </c>
      <c r="G52" s="94"/>
      <c r="H52" s="246" t="s">
        <v>114</v>
      </c>
      <c r="I52" s="246"/>
      <c r="J52" s="247"/>
      <c r="K52" s="24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workbookViewId="0">
      <selection activeCell="I2" sqref="I2:N14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2.125" style="15" customWidth="1"/>
    <col min="15" max="16384" width="9" style="15"/>
  </cols>
  <sheetData>
    <row r="1" spans="1:14" ht="30" customHeight="1">
      <c r="A1" s="226" t="s">
        <v>119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.1" customHeight="1">
      <c r="A2" s="16" t="s">
        <v>120</v>
      </c>
      <c r="B2" s="228" t="s">
        <v>121</v>
      </c>
      <c r="C2" s="228"/>
      <c r="D2" s="17" t="s">
        <v>122</v>
      </c>
      <c r="E2" s="228" t="s">
        <v>123</v>
      </c>
      <c r="F2" s="228"/>
      <c r="G2" s="228"/>
      <c r="H2" s="234"/>
      <c r="I2" s="35" t="s">
        <v>124</v>
      </c>
      <c r="J2" s="228" t="s">
        <v>164</v>
      </c>
      <c r="K2" s="228"/>
      <c r="L2" s="228"/>
      <c r="M2" s="228"/>
      <c r="N2" s="229"/>
    </row>
    <row r="3" spans="1:14" ht="29.1" customHeight="1">
      <c r="A3" s="233" t="s">
        <v>125</v>
      </c>
      <c r="B3" s="230" t="s">
        <v>126</v>
      </c>
      <c r="C3" s="230"/>
      <c r="D3" s="230"/>
      <c r="E3" s="230"/>
      <c r="F3" s="230"/>
      <c r="G3" s="230"/>
      <c r="H3" s="235"/>
      <c r="I3" s="231" t="s">
        <v>127</v>
      </c>
      <c r="J3" s="231"/>
      <c r="K3" s="231"/>
      <c r="L3" s="231"/>
      <c r="M3" s="231"/>
      <c r="N3" s="232"/>
    </row>
    <row r="4" spans="1:14" ht="29.1" customHeight="1">
      <c r="A4" s="233"/>
      <c r="B4" s="18" t="s">
        <v>82</v>
      </c>
      <c r="C4" s="18" t="s">
        <v>83</v>
      </c>
      <c r="D4" s="19" t="s">
        <v>84</v>
      </c>
      <c r="E4" s="18" t="s">
        <v>85</v>
      </c>
      <c r="F4" s="18" t="s">
        <v>86</v>
      </c>
      <c r="G4" s="18" t="s">
        <v>87</v>
      </c>
      <c r="H4" s="235"/>
      <c r="I4" s="18" t="s">
        <v>82</v>
      </c>
      <c r="J4" s="18" t="s">
        <v>83</v>
      </c>
      <c r="K4" s="19" t="s">
        <v>84</v>
      </c>
      <c r="L4" s="18" t="s">
        <v>85</v>
      </c>
      <c r="M4" s="18" t="s">
        <v>86</v>
      </c>
      <c r="N4" s="18" t="s">
        <v>87</v>
      </c>
    </row>
    <row r="5" spans="1:14" ht="29.1" customHeight="1">
      <c r="A5" s="233"/>
      <c r="B5" s="18" t="s">
        <v>130</v>
      </c>
      <c r="C5" s="18" t="s">
        <v>131</v>
      </c>
      <c r="D5" s="20" t="s">
        <v>132</v>
      </c>
      <c r="E5" s="18" t="s">
        <v>133</v>
      </c>
      <c r="F5" s="18" t="s">
        <v>134</v>
      </c>
      <c r="G5" s="18" t="s">
        <v>135</v>
      </c>
      <c r="H5" s="235"/>
      <c r="I5" s="18" t="s">
        <v>130</v>
      </c>
      <c r="J5" s="18" t="s">
        <v>131</v>
      </c>
      <c r="K5" s="20" t="s">
        <v>132</v>
      </c>
      <c r="L5" s="18" t="s">
        <v>133</v>
      </c>
      <c r="M5" s="18" t="s">
        <v>134</v>
      </c>
      <c r="N5" s="18" t="s">
        <v>135</v>
      </c>
    </row>
    <row r="6" spans="1:14" ht="29.1" customHeight="1">
      <c r="A6" s="21" t="s">
        <v>136</v>
      </c>
      <c r="B6" s="22">
        <f>C6-2.1</f>
        <v>96.300000000000011</v>
      </c>
      <c r="C6" s="22">
        <f>D6-2.1</f>
        <v>98.4</v>
      </c>
      <c r="D6" s="23">
        <v>100.5</v>
      </c>
      <c r="E6" s="22">
        <f t="shared" ref="E6:G6" si="0">D6+2.1</f>
        <v>102.6</v>
      </c>
      <c r="F6" s="22">
        <f t="shared" si="0"/>
        <v>104.69999999999999</v>
      </c>
      <c r="G6" s="22">
        <f t="shared" si="0"/>
        <v>106.79999999999998</v>
      </c>
      <c r="H6" s="235"/>
      <c r="I6" s="36" t="s">
        <v>191</v>
      </c>
      <c r="J6" s="36" t="s">
        <v>192</v>
      </c>
      <c r="K6" s="36" t="s">
        <v>193</v>
      </c>
      <c r="L6" s="36" t="s">
        <v>194</v>
      </c>
      <c r="M6" s="36" t="s">
        <v>195</v>
      </c>
      <c r="N6" s="36" t="s">
        <v>196</v>
      </c>
    </row>
    <row r="7" spans="1:14" ht="29.1" customHeight="1">
      <c r="A7" s="21" t="s">
        <v>139</v>
      </c>
      <c r="B7" s="22">
        <f>C7-4</f>
        <v>66</v>
      </c>
      <c r="C7" s="22">
        <f>D7-4</f>
        <v>70</v>
      </c>
      <c r="D7" s="23">
        <v>74</v>
      </c>
      <c r="E7" s="22">
        <f t="shared" ref="E7:E9" si="1">D7+4</f>
        <v>78</v>
      </c>
      <c r="F7" s="22">
        <f>E7+5</f>
        <v>83</v>
      </c>
      <c r="G7" s="22">
        <f>F7+6</f>
        <v>89</v>
      </c>
      <c r="H7" s="235"/>
      <c r="I7" s="36" t="s">
        <v>143</v>
      </c>
      <c r="J7" s="36" t="s">
        <v>197</v>
      </c>
      <c r="K7" s="36" t="s">
        <v>143</v>
      </c>
      <c r="L7" s="36" t="s">
        <v>146</v>
      </c>
      <c r="M7" s="36" t="s">
        <v>198</v>
      </c>
      <c r="N7" s="36" t="s">
        <v>146</v>
      </c>
    </row>
    <row r="8" spans="1:14" ht="29.1" customHeight="1">
      <c r="A8" s="21" t="s">
        <v>142</v>
      </c>
      <c r="B8" s="22">
        <f>C8-4</f>
        <v>74</v>
      </c>
      <c r="C8" s="22">
        <f>D8-4</f>
        <v>78</v>
      </c>
      <c r="D8" s="23">
        <v>82</v>
      </c>
      <c r="E8" s="22">
        <f t="shared" si="1"/>
        <v>86</v>
      </c>
      <c r="F8" s="22">
        <f>E8+5</f>
        <v>91</v>
      </c>
      <c r="G8" s="22">
        <f>F8+6</f>
        <v>97</v>
      </c>
      <c r="H8" s="235"/>
      <c r="I8" s="37" t="s">
        <v>199</v>
      </c>
      <c r="J8" s="37" t="s">
        <v>200</v>
      </c>
      <c r="K8" s="37" t="s">
        <v>146</v>
      </c>
      <c r="L8" s="37" t="s">
        <v>143</v>
      </c>
      <c r="M8" s="37" t="s">
        <v>140</v>
      </c>
      <c r="N8" s="37" t="s">
        <v>143</v>
      </c>
    </row>
    <row r="9" spans="1:14" ht="29.1" customHeight="1">
      <c r="A9" s="21" t="s">
        <v>145</v>
      </c>
      <c r="B9" s="24">
        <f>C9-3.6</f>
        <v>90.800000000000011</v>
      </c>
      <c r="C9" s="24">
        <f>D9-3.6</f>
        <v>94.4</v>
      </c>
      <c r="D9" s="25">
        <v>98</v>
      </c>
      <c r="E9" s="24">
        <f t="shared" si="1"/>
        <v>102</v>
      </c>
      <c r="F9" s="24">
        <f>E9+4</f>
        <v>106</v>
      </c>
      <c r="G9" s="24">
        <f>F9+4</f>
        <v>110</v>
      </c>
      <c r="H9" s="235"/>
      <c r="I9" s="36" t="s">
        <v>201</v>
      </c>
      <c r="J9" s="36">
        <v>-0.7</v>
      </c>
      <c r="K9" s="36" t="s">
        <v>143</v>
      </c>
      <c r="L9" s="36" t="s">
        <v>202</v>
      </c>
      <c r="M9" s="36">
        <v>-0.2</v>
      </c>
      <c r="N9" s="36" t="s">
        <v>202</v>
      </c>
    </row>
    <row r="10" spans="1:14" ht="29.1" customHeight="1">
      <c r="A10" s="21" t="s">
        <v>148</v>
      </c>
      <c r="B10" s="22">
        <f>C10-2.3/2</f>
        <v>27.200000000000003</v>
      </c>
      <c r="C10" s="22">
        <f>D10-2.3/2</f>
        <v>28.35</v>
      </c>
      <c r="D10" s="23">
        <v>29.5</v>
      </c>
      <c r="E10" s="22">
        <f t="shared" ref="E10:G10" si="2">D10+2.6/2</f>
        <v>30.8</v>
      </c>
      <c r="F10" s="22">
        <f t="shared" si="2"/>
        <v>32.1</v>
      </c>
      <c r="G10" s="22">
        <f t="shared" si="2"/>
        <v>33.4</v>
      </c>
      <c r="H10" s="235"/>
      <c r="I10" s="36">
        <f>-0.5-0.3</f>
        <v>-0.8</v>
      </c>
      <c r="J10" s="36">
        <v>-0.2</v>
      </c>
      <c r="K10" s="36" t="s">
        <v>203</v>
      </c>
      <c r="L10" s="36" t="s">
        <v>204</v>
      </c>
      <c r="M10" s="36" t="s">
        <v>205</v>
      </c>
      <c r="N10" s="36" t="s">
        <v>204</v>
      </c>
    </row>
    <row r="11" spans="1:14" ht="29.1" customHeight="1">
      <c r="A11" s="21" t="s">
        <v>149</v>
      </c>
      <c r="B11" s="22">
        <f>C11-0.7</f>
        <v>20.100000000000001</v>
      </c>
      <c r="C11" s="22">
        <f>D11-0.7</f>
        <v>20.8</v>
      </c>
      <c r="D11" s="23">
        <v>21.5</v>
      </c>
      <c r="E11" s="22">
        <f>D11+0.7</f>
        <v>22.2</v>
      </c>
      <c r="F11" s="22">
        <f>E11+0.7</f>
        <v>22.9</v>
      </c>
      <c r="G11" s="22">
        <f>F11+0.9</f>
        <v>23.799999999999997</v>
      </c>
      <c r="H11" s="235"/>
      <c r="I11" s="36" t="s">
        <v>143</v>
      </c>
      <c r="J11" s="36" t="s">
        <v>206</v>
      </c>
      <c r="K11" s="36" t="s">
        <v>198</v>
      </c>
      <c r="L11" s="36" t="s">
        <v>146</v>
      </c>
      <c r="M11" s="36" t="s">
        <v>146</v>
      </c>
      <c r="N11" s="36" t="s">
        <v>146</v>
      </c>
    </row>
    <row r="12" spans="1:14" ht="29.1" customHeight="1">
      <c r="A12" s="21" t="s">
        <v>150</v>
      </c>
      <c r="B12" s="22">
        <f>C12-0.5</f>
        <v>17</v>
      </c>
      <c r="C12" s="22">
        <f>D12-0.5</f>
        <v>17.5</v>
      </c>
      <c r="D12" s="23">
        <v>18</v>
      </c>
      <c r="E12" s="22">
        <f>D12+0.5</f>
        <v>18.5</v>
      </c>
      <c r="F12" s="22">
        <f>E12+0.5</f>
        <v>19</v>
      </c>
      <c r="G12" s="22">
        <f>F12+0.7</f>
        <v>19.7</v>
      </c>
      <c r="H12" s="235"/>
      <c r="I12" s="36" t="s">
        <v>207</v>
      </c>
      <c r="J12" s="36" t="s">
        <v>208</v>
      </c>
      <c r="K12" s="36" t="s">
        <v>146</v>
      </c>
      <c r="L12" s="36" t="s">
        <v>209</v>
      </c>
      <c r="M12" s="36" t="s">
        <v>146</v>
      </c>
      <c r="N12" s="36" t="s">
        <v>210</v>
      </c>
    </row>
    <row r="13" spans="1:14" ht="29.1" customHeight="1">
      <c r="A13" s="21" t="s">
        <v>152</v>
      </c>
      <c r="B13" s="22">
        <f>C13-0.7</f>
        <v>27.7</v>
      </c>
      <c r="C13" s="22">
        <f>D13-0.6</f>
        <v>28.4</v>
      </c>
      <c r="D13" s="23">
        <v>29</v>
      </c>
      <c r="E13" s="22">
        <f>D13+0.6</f>
        <v>29.6</v>
      </c>
      <c r="F13" s="22">
        <f>E13+0.7</f>
        <v>30.3</v>
      </c>
      <c r="G13" s="22">
        <f>F13+0.6</f>
        <v>30.900000000000002</v>
      </c>
      <c r="H13" s="235"/>
      <c r="I13" s="36" t="s">
        <v>146</v>
      </c>
      <c r="J13" s="36" t="s">
        <v>146</v>
      </c>
      <c r="K13" s="36" t="s">
        <v>211</v>
      </c>
      <c r="L13" s="36" t="s">
        <v>146</v>
      </c>
      <c r="M13" s="36" t="s">
        <v>141</v>
      </c>
      <c r="N13" s="36" t="s">
        <v>146</v>
      </c>
    </row>
    <row r="14" spans="1:14" ht="29.1" customHeight="1">
      <c r="A14" s="21" t="s">
        <v>153</v>
      </c>
      <c r="B14" s="26">
        <f>C14-0.9</f>
        <v>36.700000000000003</v>
      </c>
      <c r="C14" s="26">
        <f>D14-0.9</f>
        <v>37.6</v>
      </c>
      <c r="D14" s="27">
        <v>38.5</v>
      </c>
      <c r="E14" s="26">
        <f t="shared" ref="E14:G14" si="3">D14+1.1</f>
        <v>39.6</v>
      </c>
      <c r="F14" s="26">
        <f t="shared" si="3"/>
        <v>40.700000000000003</v>
      </c>
      <c r="G14" s="26">
        <f t="shared" si="3"/>
        <v>41.800000000000004</v>
      </c>
      <c r="H14" s="310"/>
      <c r="I14" s="36" t="s">
        <v>140</v>
      </c>
      <c r="J14" s="36" t="s">
        <v>146</v>
      </c>
      <c r="K14" s="36" t="s">
        <v>212</v>
      </c>
      <c r="L14" s="36" t="s">
        <v>146</v>
      </c>
      <c r="M14" s="36" t="s">
        <v>213</v>
      </c>
      <c r="N14" s="36" t="s">
        <v>146</v>
      </c>
    </row>
    <row r="15" spans="1:14" ht="14.25">
      <c r="A15" s="33" t="s">
        <v>99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4.25">
      <c r="A16" s="15" t="s">
        <v>214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3" ht="14.25">
      <c r="A17" s="34"/>
      <c r="B17" s="34"/>
      <c r="C17" s="34"/>
      <c r="D17" s="34"/>
      <c r="E17" s="34"/>
      <c r="F17" s="34"/>
      <c r="G17" s="34"/>
      <c r="H17" s="34"/>
      <c r="I17" s="33" t="s">
        <v>156</v>
      </c>
      <c r="J17" s="42"/>
      <c r="K17" s="33" t="s">
        <v>157</v>
      </c>
      <c r="L17" s="33"/>
      <c r="M17" s="33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workbookViewId="0">
      <selection activeCell="N15" sqref="N15"/>
    </sheetView>
  </sheetViews>
  <sheetFormatPr defaultColWidth="10.125" defaultRowHeight="14.2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9.1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>
      <c r="A1" s="353" t="s">
        <v>215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>
      <c r="A2" s="46" t="s">
        <v>160</v>
      </c>
      <c r="B2" s="354" t="s">
        <v>161</v>
      </c>
      <c r="C2" s="354"/>
      <c r="D2" s="47" t="s">
        <v>120</v>
      </c>
      <c r="E2" s="48" t="s">
        <v>121</v>
      </c>
      <c r="F2" s="49" t="s">
        <v>216</v>
      </c>
      <c r="G2" s="355" t="s">
        <v>123</v>
      </c>
      <c r="H2" s="355"/>
      <c r="I2" s="67" t="s">
        <v>124</v>
      </c>
      <c r="J2" s="355" t="s">
        <v>164</v>
      </c>
      <c r="K2" s="356"/>
    </row>
    <row r="3" spans="1:11">
      <c r="A3" s="50" t="s">
        <v>176</v>
      </c>
      <c r="B3" s="350">
        <v>6441</v>
      </c>
      <c r="C3" s="350"/>
      <c r="D3" s="51" t="s">
        <v>217</v>
      </c>
      <c r="E3" s="357"/>
      <c r="F3" s="349"/>
      <c r="G3" s="349"/>
      <c r="H3" s="263" t="s">
        <v>218</v>
      </c>
      <c r="I3" s="263"/>
      <c r="J3" s="263"/>
      <c r="K3" s="264"/>
    </row>
    <row r="4" spans="1:11">
      <c r="A4" s="52" t="s">
        <v>173</v>
      </c>
      <c r="B4" s="53">
        <v>2</v>
      </c>
      <c r="C4" s="54">
        <v>6</v>
      </c>
      <c r="D4" s="55" t="s">
        <v>219</v>
      </c>
      <c r="E4" s="349"/>
      <c r="F4" s="349"/>
      <c r="G4" s="349"/>
      <c r="H4" s="209" t="s">
        <v>220</v>
      </c>
      <c r="I4" s="209"/>
      <c r="J4" s="64" t="s">
        <v>97</v>
      </c>
      <c r="K4" s="70" t="s">
        <v>98</v>
      </c>
    </row>
    <row r="5" spans="1:11">
      <c r="A5" s="52" t="s">
        <v>221</v>
      </c>
      <c r="B5" s="350">
        <v>1</v>
      </c>
      <c r="C5" s="350"/>
      <c r="D5" s="51" t="s">
        <v>222</v>
      </c>
      <c r="E5" s="51" t="s">
        <v>223</v>
      </c>
      <c r="F5" s="51" t="s">
        <v>224</v>
      </c>
      <c r="G5" s="51" t="s">
        <v>225</v>
      </c>
      <c r="H5" s="209" t="s">
        <v>226</v>
      </c>
      <c r="I5" s="209"/>
      <c r="J5" s="64" t="s">
        <v>97</v>
      </c>
      <c r="K5" s="70" t="s">
        <v>98</v>
      </c>
    </row>
    <row r="6" spans="1:11">
      <c r="A6" s="56" t="s">
        <v>227</v>
      </c>
      <c r="B6" s="351">
        <v>125</v>
      </c>
      <c r="C6" s="351"/>
      <c r="D6" s="57" t="s">
        <v>228</v>
      </c>
      <c r="E6" s="58"/>
      <c r="F6" s="59">
        <v>3808</v>
      </c>
      <c r="G6" s="57"/>
      <c r="H6" s="352" t="s">
        <v>229</v>
      </c>
      <c r="I6" s="352"/>
      <c r="J6" s="59" t="s">
        <v>97</v>
      </c>
      <c r="K6" s="71" t="s">
        <v>98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230</v>
      </c>
      <c r="B8" s="49" t="s">
        <v>231</v>
      </c>
      <c r="C8" s="49" t="s">
        <v>232</v>
      </c>
      <c r="D8" s="49" t="s">
        <v>233</v>
      </c>
      <c r="E8" s="49" t="s">
        <v>234</v>
      </c>
      <c r="F8" s="49" t="s">
        <v>235</v>
      </c>
      <c r="G8" s="345" t="s">
        <v>179</v>
      </c>
      <c r="H8" s="334"/>
      <c r="I8" s="334"/>
      <c r="J8" s="334"/>
      <c r="K8" s="335"/>
    </row>
    <row r="9" spans="1:11">
      <c r="A9" s="208" t="s">
        <v>236</v>
      </c>
      <c r="B9" s="209"/>
      <c r="C9" s="64" t="s">
        <v>97</v>
      </c>
      <c r="D9" s="64" t="s">
        <v>98</v>
      </c>
      <c r="E9" s="51" t="s">
        <v>237</v>
      </c>
      <c r="F9" s="65" t="s">
        <v>238</v>
      </c>
      <c r="G9" s="346"/>
      <c r="H9" s="347"/>
      <c r="I9" s="347"/>
      <c r="J9" s="347"/>
      <c r="K9" s="348"/>
    </row>
    <row r="10" spans="1:11">
      <c r="A10" s="208" t="s">
        <v>239</v>
      </c>
      <c r="B10" s="209"/>
      <c r="C10" s="64" t="s">
        <v>97</v>
      </c>
      <c r="D10" s="64" t="s">
        <v>98</v>
      </c>
      <c r="E10" s="51" t="s">
        <v>240</v>
      </c>
      <c r="F10" s="65" t="s">
        <v>241</v>
      </c>
      <c r="G10" s="346" t="s">
        <v>242</v>
      </c>
      <c r="H10" s="347"/>
      <c r="I10" s="347"/>
      <c r="J10" s="347"/>
      <c r="K10" s="348"/>
    </row>
    <row r="11" spans="1:11">
      <c r="A11" s="339" t="s">
        <v>182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>
      <c r="A12" s="50" t="s">
        <v>60</v>
      </c>
      <c r="B12" s="64" t="s">
        <v>56</v>
      </c>
      <c r="C12" s="64" t="s">
        <v>57</v>
      </c>
      <c r="D12" s="65"/>
      <c r="E12" s="51" t="s">
        <v>58</v>
      </c>
      <c r="F12" s="64" t="s">
        <v>56</v>
      </c>
      <c r="G12" s="64" t="s">
        <v>57</v>
      </c>
      <c r="H12" s="64"/>
      <c r="I12" s="51" t="s">
        <v>243</v>
      </c>
      <c r="J12" s="64" t="s">
        <v>56</v>
      </c>
      <c r="K12" s="70" t="s">
        <v>57</v>
      </c>
    </row>
    <row r="13" spans="1:11">
      <c r="A13" s="50" t="s">
        <v>63</v>
      </c>
      <c r="B13" s="64" t="s">
        <v>56</v>
      </c>
      <c r="C13" s="64" t="s">
        <v>57</v>
      </c>
      <c r="D13" s="65"/>
      <c r="E13" s="51" t="s">
        <v>68</v>
      </c>
      <c r="F13" s="64" t="s">
        <v>56</v>
      </c>
      <c r="G13" s="64" t="s">
        <v>57</v>
      </c>
      <c r="H13" s="64"/>
      <c r="I13" s="51" t="s">
        <v>244</v>
      </c>
      <c r="J13" s="64" t="s">
        <v>56</v>
      </c>
      <c r="K13" s="70" t="s">
        <v>57</v>
      </c>
    </row>
    <row r="14" spans="1:11">
      <c r="A14" s="56" t="s">
        <v>245</v>
      </c>
      <c r="B14" s="59" t="s">
        <v>56</v>
      </c>
      <c r="C14" s="59" t="s">
        <v>57</v>
      </c>
      <c r="D14" s="58"/>
      <c r="E14" s="57" t="s">
        <v>246</v>
      </c>
      <c r="F14" s="59" t="s">
        <v>56</v>
      </c>
      <c r="G14" s="59" t="s">
        <v>57</v>
      </c>
      <c r="H14" s="59"/>
      <c r="I14" s="57" t="s">
        <v>247</v>
      </c>
      <c r="J14" s="59" t="s">
        <v>56</v>
      </c>
      <c r="K14" s="71" t="s">
        <v>57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3" customFormat="1">
      <c r="A16" s="273" t="s">
        <v>248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>
      <c r="A17" s="208" t="s">
        <v>249</v>
      </c>
      <c r="B17" s="209"/>
      <c r="C17" s="209"/>
      <c r="D17" s="209"/>
      <c r="E17" s="209"/>
      <c r="F17" s="209"/>
      <c r="G17" s="209"/>
      <c r="H17" s="209"/>
      <c r="I17" s="209"/>
      <c r="J17" s="209"/>
      <c r="K17" s="311"/>
    </row>
    <row r="18" spans="1:11">
      <c r="A18" s="208" t="s">
        <v>250</v>
      </c>
      <c r="B18" s="209"/>
      <c r="C18" s="209"/>
      <c r="D18" s="209"/>
      <c r="E18" s="209"/>
      <c r="F18" s="209"/>
      <c r="G18" s="209"/>
      <c r="H18" s="209"/>
      <c r="I18" s="209"/>
      <c r="J18" s="209"/>
      <c r="K18" s="311"/>
    </row>
    <row r="19" spans="1:11">
      <c r="A19" s="342" t="s">
        <v>251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29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>
      <c r="A21" s="329"/>
      <c r="B21" s="316"/>
      <c r="C21" s="316"/>
      <c r="D21" s="316"/>
      <c r="E21" s="316"/>
      <c r="F21" s="316"/>
      <c r="G21" s="316"/>
      <c r="H21" s="316"/>
      <c r="I21" s="316"/>
      <c r="J21" s="316"/>
      <c r="K21" s="317"/>
    </row>
    <row r="22" spans="1:11">
      <c r="A22" s="329"/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08" t="s">
        <v>96</v>
      </c>
      <c r="B24" s="209"/>
      <c r="C24" s="64" t="s">
        <v>97</v>
      </c>
      <c r="D24" s="64" t="s">
        <v>98</v>
      </c>
      <c r="E24" s="263"/>
      <c r="F24" s="263"/>
      <c r="G24" s="263"/>
      <c r="H24" s="263"/>
      <c r="I24" s="263"/>
      <c r="J24" s="263"/>
      <c r="K24" s="264"/>
    </row>
    <row r="25" spans="1:11">
      <c r="A25" s="68" t="s">
        <v>252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>
      <c r="A27" s="333" t="s">
        <v>253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>
      <c r="A28" s="326" t="s">
        <v>254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>
      <c r="A29" s="326" t="s">
        <v>255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3" ht="23.1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3" ht="23.1" customHeight="1">
      <c r="A34" s="329"/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3" ht="23.1" customHeight="1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3" ht="23.1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>
      <c r="A37" s="321" t="s">
        <v>256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44" customFormat="1" ht="18.75" customHeight="1">
      <c r="A38" s="208" t="s">
        <v>257</v>
      </c>
      <c r="B38" s="209"/>
      <c r="C38" s="209"/>
      <c r="D38" s="263" t="s">
        <v>258</v>
      </c>
      <c r="E38" s="263"/>
      <c r="F38" s="324" t="s">
        <v>259</v>
      </c>
      <c r="G38" s="325"/>
      <c r="H38" s="209" t="s">
        <v>260</v>
      </c>
      <c r="I38" s="209"/>
      <c r="J38" s="209" t="s">
        <v>261</v>
      </c>
      <c r="K38" s="311"/>
    </row>
    <row r="39" spans="1:13" ht="18.75" customHeight="1">
      <c r="A39" s="52" t="s">
        <v>99</v>
      </c>
      <c r="B39" s="209" t="s">
        <v>262</v>
      </c>
      <c r="C39" s="209"/>
      <c r="D39" s="209"/>
      <c r="E39" s="209"/>
      <c r="F39" s="209"/>
      <c r="G39" s="209"/>
      <c r="H39" s="209"/>
      <c r="I39" s="209"/>
      <c r="J39" s="209"/>
      <c r="K39" s="311"/>
      <c r="M39" s="44"/>
    </row>
    <row r="40" spans="1:13" ht="30.95" customHeight="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311"/>
    </row>
    <row r="41" spans="1:13" ht="18.75" customHeight="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311"/>
    </row>
    <row r="42" spans="1:13" ht="32.1" customHeight="1">
      <c r="A42" s="56" t="s">
        <v>110</v>
      </c>
      <c r="B42" s="312" t="s">
        <v>263</v>
      </c>
      <c r="C42" s="312"/>
      <c r="D42" s="57" t="s">
        <v>264</v>
      </c>
      <c r="E42" s="58"/>
      <c r="F42" s="57" t="s">
        <v>113</v>
      </c>
      <c r="G42" s="69">
        <v>44765</v>
      </c>
      <c r="H42" s="313" t="s">
        <v>114</v>
      </c>
      <c r="I42" s="313"/>
      <c r="J42" s="312" t="s">
        <v>118</v>
      </c>
      <c r="K42" s="31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6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80" zoomScaleNormal="80" workbookViewId="0">
      <selection activeCell="L12" sqref="L12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26" t="s">
        <v>119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.1" customHeight="1">
      <c r="A2" s="16" t="s">
        <v>120</v>
      </c>
      <c r="B2" s="228" t="s">
        <v>121</v>
      </c>
      <c r="C2" s="228"/>
      <c r="D2" s="17" t="s">
        <v>122</v>
      </c>
      <c r="E2" s="228" t="s">
        <v>123</v>
      </c>
      <c r="F2" s="228"/>
      <c r="G2" s="228"/>
      <c r="H2" s="234"/>
      <c r="I2" s="35" t="s">
        <v>124</v>
      </c>
      <c r="J2" s="228" t="s">
        <v>164</v>
      </c>
      <c r="K2" s="228"/>
      <c r="L2" s="228"/>
      <c r="M2" s="228"/>
      <c r="N2" s="229"/>
    </row>
    <row r="3" spans="1:14" ht="29.1" customHeight="1">
      <c r="A3" s="233" t="s">
        <v>125</v>
      </c>
      <c r="B3" s="230" t="s">
        <v>126</v>
      </c>
      <c r="C3" s="230"/>
      <c r="D3" s="230"/>
      <c r="E3" s="230"/>
      <c r="F3" s="230"/>
      <c r="G3" s="230"/>
      <c r="H3" s="235"/>
      <c r="I3" s="231" t="s">
        <v>127</v>
      </c>
      <c r="J3" s="231"/>
      <c r="K3" s="231"/>
      <c r="L3" s="231"/>
      <c r="M3" s="231"/>
      <c r="N3" s="232"/>
    </row>
    <row r="4" spans="1:14" ht="29.1" customHeight="1">
      <c r="A4" s="233"/>
      <c r="B4" s="18" t="s">
        <v>82</v>
      </c>
      <c r="C4" s="18" t="s">
        <v>83</v>
      </c>
      <c r="D4" s="19" t="s">
        <v>84</v>
      </c>
      <c r="E4" s="18" t="s">
        <v>85</v>
      </c>
      <c r="F4" s="18" t="s">
        <v>86</v>
      </c>
      <c r="G4" s="18" t="s">
        <v>87</v>
      </c>
      <c r="H4" s="235"/>
      <c r="I4" s="18" t="s">
        <v>82</v>
      </c>
      <c r="J4" s="18" t="s">
        <v>83</v>
      </c>
      <c r="K4" s="19" t="s">
        <v>84</v>
      </c>
      <c r="L4" s="18" t="s">
        <v>85</v>
      </c>
      <c r="M4" s="18" t="s">
        <v>86</v>
      </c>
      <c r="N4" s="18" t="s">
        <v>87</v>
      </c>
    </row>
    <row r="5" spans="1:14" ht="29.1" customHeight="1">
      <c r="A5" s="233"/>
      <c r="B5" s="18" t="s">
        <v>130</v>
      </c>
      <c r="C5" s="18" t="s">
        <v>131</v>
      </c>
      <c r="D5" s="20" t="s">
        <v>132</v>
      </c>
      <c r="E5" s="18" t="s">
        <v>133</v>
      </c>
      <c r="F5" s="18" t="s">
        <v>134</v>
      </c>
      <c r="G5" s="18" t="s">
        <v>135</v>
      </c>
      <c r="H5" s="235"/>
      <c r="I5" s="18" t="s">
        <v>130</v>
      </c>
      <c r="J5" s="18" t="s">
        <v>131</v>
      </c>
      <c r="K5" s="20" t="s">
        <v>132</v>
      </c>
      <c r="L5" s="18" t="s">
        <v>133</v>
      </c>
      <c r="M5" s="18" t="s">
        <v>134</v>
      </c>
      <c r="N5" s="18" t="s">
        <v>135</v>
      </c>
    </row>
    <row r="6" spans="1:14" ht="29.1" customHeight="1">
      <c r="A6" s="21" t="s">
        <v>136</v>
      </c>
      <c r="B6" s="22">
        <f>C6-2.1</f>
        <v>96.300000000000011</v>
      </c>
      <c r="C6" s="22">
        <f>D6-2.1</f>
        <v>98.4</v>
      </c>
      <c r="D6" s="23">
        <v>100.5</v>
      </c>
      <c r="E6" s="22">
        <f t="shared" ref="E6:G6" si="0">D6+2.1</f>
        <v>102.6</v>
      </c>
      <c r="F6" s="22">
        <f t="shared" si="0"/>
        <v>104.69999999999999</v>
      </c>
      <c r="G6" s="22">
        <f t="shared" si="0"/>
        <v>106.79999999999998</v>
      </c>
      <c r="H6" s="235"/>
      <c r="I6" s="36" t="s">
        <v>191</v>
      </c>
      <c r="J6" s="36" t="s">
        <v>192</v>
      </c>
      <c r="K6" s="36" t="s">
        <v>193</v>
      </c>
      <c r="L6" s="36" t="s">
        <v>194</v>
      </c>
      <c r="M6" s="36" t="s">
        <v>195</v>
      </c>
      <c r="N6" s="36" t="s">
        <v>196</v>
      </c>
    </row>
    <row r="7" spans="1:14" ht="29.1" customHeight="1">
      <c r="A7" s="21" t="s">
        <v>139</v>
      </c>
      <c r="B7" s="22">
        <f>C7-4</f>
        <v>66</v>
      </c>
      <c r="C7" s="22">
        <f>D7-4</f>
        <v>70</v>
      </c>
      <c r="D7" s="23">
        <v>74</v>
      </c>
      <c r="E7" s="22">
        <f t="shared" ref="E7:E9" si="1">D7+4</f>
        <v>78</v>
      </c>
      <c r="F7" s="22">
        <f>E7+5</f>
        <v>83</v>
      </c>
      <c r="G7" s="22">
        <f>F7+6</f>
        <v>89</v>
      </c>
      <c r="H7" s="235"/>
      <c r="I7" s="36" t="s">
        <v>143</v>
      </c>
      <c r="J7" s="36" t="s">
        <v>197</v>
      </c>
      <c r="K7" s="36" t="s">
        <v>143</v>
      </c>
      <c r="L7" s="36" t="s">
        <v>146</v>
      </c>
      <c r="M7" s="36" t="s">
        <v>198</v>
      </c>
      <c r="N7" s="36" t="s">
        <v>146</v>
      </c>
    </row>
    <row r="8" spans="1:14" ht="29.1" customHeight="1">
      <c r="A8" s="21" t="s">
        <v>142</v>
      </c>
      <c r="B8" s="22">
        <f>C8-4</f>
        <v>74</v>
      </c>
      <c r="C8" s="22">
        <f>D8-4</f>
        <v>78</v>
      </c>
      <c r="D8" s="23">
        <v>82</v>
      </c>
      <c r="E8" s="22">
        <f t="shared" si="1"/>
        <v>86</v>
      </c>
      <c r="F8" s="22">
        <f>E8+5</f>
        <v>91</v>
      </c>
      <c r="G8" s="22">
        <f>F8+6</f>
        <v>97</v>
      </c>
      <c r="H8" s="235"/>
      <c r="I8" s="37" t="s">
        <v>199</v>
      </c>
      <c r="J8" s="37" t="s">
        <v>200</v>
      </c>
      <c r="K8" s="37" t="s">
        <v>146</v>
      </c>
      <c r="L8" s="37" t="s">
        <v>143</v>
      </c>
      <c r="M8" s="37" t="s">
        <v>140</v>
      </c>
      <c r="N8" s="37" t="s">
        <v>143</v>
      </c>
    </row>
    <row r="9" spans="1:14" ht="29.1" customHeight="1">
      <c r="A9" s="21" t="s">
        <v>145</v>
      </c>
      <c r="B9" s="24">
        <f>C9-3.6</f>
        <v>90.800000000000011</v>
      </c>
      <c r="C9" s="24">
        <f>D9-3.6</f>
        <v>94.4</v>
      </c>
      <c r="D9" s="25">
        <v>98</v>
      </c>
      <c r="E9" s="24">
        <f t="shared" si="1"/>
        <v>102</v>
      </c>
      <c r="F9" s="24">
        <f>E9+4</f>
        <v>106</v>
      </c>
      <c r="G9" s="24">
        <f>F9+4</f>
        <v>110</v>
      </c>
      <c r="H9" s="235"/>
      <c r="I9" s="36" t="s">
        <v>201</v>
      </c>
      <c r="J9" s="36">
        <v>-0.7</v>
      </c>
      <c r="K9" s="36" t="s">
        <v>143</v>
      </c>
      <c r="L9" s="36" t="s">
        <v>202</v>
      </c>
      <c r="M9" s="36">
        <v>-0.2</v>
      </c>
      <c r="N9" s="36" t="s">
        <v>202</v>
      </c>
    </row>
    <row r="10" spans="1:14" ht="29.1" customHeight="1">
      <c r="A10" s="21" t="s">
        <v>148</v>
      </c>
      <c r="B10" s="22">
        <f>C10-2.3/2</f>
        <v>27.200000000000003</v>
      </c>
      <c r="C10" s="22">
        <f>D10-2.3/2</f>
        <v>28.35</v>
      </c>
      <c r="D10" s="23">
        <v>29.5</v>
      </c>
      <c r="E10" s="22">
        <f t="shared" ref="E10:G10" si="2">D10+2.6/2</f>
        <v>30.8</v>
      </c>
      <c r="F10" s="22">
        <f t="shared" si="2"/>
        <v>32.1</v>
      </c>
      <c r="G10" s="22">
        <f t="shared" si="2"/>
        <v>33.4</v>
      </c>
      <c r="H10" s="235"/>
      <c r="I10" s="36">
        <f>-0.5-0.3</f>
        <v>-0.8</v>
      </c>
      <c r="J10" s="36">
        <v>-0.2</v>
      </c>
      <c r="K10" s="36" t="s">
        <v>203</v>
      </c>
      <c r="L10" s="36" t="s">
        <v>204</v>
      </c>
      <c r="M10" s="36" t="s">
        <v>205</v>
      </c>
      <c r="N10" s="36" t="s">
        <v>204</v>
      </c>
    </row>
    <row r="11" spans="1:14" ht="29.1" customHeight="1">
      <c r="A11" s="21" t="s">
        <v>149</v>
      </c>
      <c r="B11" s="22">
        <f>C11-0.7</f>
        <v>20.100000000000001</v>
      </c>
      <c r="C11" s="22">
        <f>D11-0.7</f>
        <v>20.8</v>
      </c>
      <c r="D11" s="23">
        <v>21.5</v>
      </c>
      <c r="E11" s="22">
        <f>D11+0.7</f>
        <v>22.2</v>
      </c>
      <c r="F11" s="22">
        <f>E11+0.7</f>
        <v>22.9</v>
      </c>
      <c r="G11" s="22">
        <f>F11+0.9</f>
        <v>23.799999999999997</v>
      </c>
      <c r="H11" s="235"/>
      <c r="I11" s="36" t="s">
        <v>143</v>
      </c>
      <c r="J11" s="36" t="s">
        <v>206</v>
      </c>
      <c r="K11" s="36" t="s">
        <v>198</v>
      </c>
      <c r="L11" s="36" t="s">
        <v>146</v>
      </c>
      <c r="M11" s="36" t="s">
        <v>146</v>
      </c>
      <c r="N11" s="36" t="s">
        <v>146</v>
      </c>
    </row>
    <row r="12" spans="1:14" ht="29.1" customHeight="1">
      <c r="A12" s="21" t="s">
        <v>150</v>
      </c>
      <c r="B12" s="22">
        <f>C12-0.5</f>
        <v>17</v>
      </c>
      <c r="C12" s="22">
        <f>D12-0.5</f>
        <v>17.5</v>
      </c>
      <c r="D12" s="23">
        <v>18</v>
      </c>
      <c r="E12" s="22">
        <f>D12+0.5</f>
        <v>18.5</v>
      </c>
      <c r="F12" s="22">
        <f>E12+0.5</f>
        <v>19</v>
      </c>
      <c r="G12" s="22">
        <f>F12+0.7</f>
        <v>19.7</v>
      </c>
      <c r="H12" s="235"/>
      <c r="I12" s="36" t="s">
        <v>207</v>
      </c>
      <c r="J12" s="36" t="s">
        <v>208</v>
      </c>
      <c r="K12" s="36" t="s">
        <v>146</v>
      </c>
      <c r="L12" s="36" t="s">
        <v>209</v>
      </c>
      <c r="M12" s="36" t="s">
        <v>146</v>
      </c>
      <c r="N12" s="36" t="s">
        <v>210</v>
      </c>
    </row>
    <row r="13" spans="1:14" ht="29.1" customHeight="1">
      <c r="A13" s="21" t="s">
        <v>152</v>
      </c>
      <c r="B13" s="22">
        <f>C13-0.7</f>
        <v>27.7</v>
      </c>
      <c r="C13" s="22">
        <f>D13-0.6</f>
        <v>28.4</v>
      </c>
      <c r="D13" s="23">
        <v>29</v>
      </c>
      <c r="E13" s="22">
        <f>D13+0.6</f>
        <v>29.6</v>
      </c>
      <c r="F13" s="22">
        <f>E13+0.7</f>
        <v>30.3</v>
      </c>
      <c r="G13" s="22">
        <f>F13+0.6</f>
        <v>30.900000000000002</v>
      </c>
      <c r="H13" s="235"/>
      <c r="I13" s="36" t="s">
        <v>146</v>
      </c>
      <c r="J13" s="36" t="s">
        <v>146</v>
      </c>
      <c r="K13" s="36" t="s">
        <v>211</v>
      </c>
      <c r="L13" s="36" t="s">
        <v>146</v>
      </c>
      <c r="M13" s="36" t="s">
        <v>141</v>
      </c>
      <c r="N13" s="36" t="s">
        <v>146</v>
      </c>
    </row>
    <row r="14" spans="1:14" ht="29.1" customHeight="1">
      <c r="A14" s="21" t="s">
        <v>153</v>
      </c>
      <c r="B14" s="26">
        <f>C14-0.9</f>
        <v>36.700000000000003</v>
      </c>
      <c r="C14" s="26">
        <f>D14-0.9</f>
        <v>37.6</v>
      </c>
      <c r="D14" s="27">
        <v>38.5</v>
      </c>
      <c r="E14" s="26">
        <f t="shared" ref="E14:G14" si="3">D14+1.1</f>
        <v>39.6</v>
      </c>
      <c r="F14" s="26">
        <f t="shared" si="3"/>
        <v>40.700000000000003</v>
      </c>
      <c r="G14" s="26">
        <f t="shared" si="3"/>
        <v>41.800000000000004</v>
      </c>
      <c r="H14" s="235"/>
      <c r="I14" s="36" t="s">
        <v>140</v>
      </c>
      <c r="J14" s="36" t="s">
        <v>146</v>
      </c>
      <c r="K14" s="36" t="s">
        <v>212</v>
      </c>
      <c r="L14" s="36" t="s">
        <v>146</v>
      </c>
      <c r="M14" s="36" t="s">
        <v>213</v>
      </c>
      <c r="N14" s="36" t="s">
        <v>146</v>
      </c>
    </row>
    <row r="15" spans="1:14" ht="29.1" customHeight="1">
      <c r="A15" s="28"/>
      <c r="B15" s="29"/>
      <c r="C15" s="30"/>
      <c r="D15" s="30"/>
      <c r="E15" s="31"/>
      <c r="F15" s="31"/>
      <c r="G15" s="32"/>
      <c r="H15" s="310"/>
      <c r="I15" s="38"/>
      <c r="J15" s="39"/>
      <c r="K15" s="40"/>
      <c r="L15" s="39"/>
      <c r="M15" s="39"/>
      <c r="N15" s="41"/>
    </row>
    <row r="16" spans="1:14" ht="14.25">
      <c r="A16" s="33" t="s">
        <v>99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>
      <c r="A17" s="15" t="s">
        <v>265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34"/>
      <c r="B18" s="34"/>
      <c r="C18" s="34"/>
      <c r="D18" s="34"/>
      <c r="E18" s="34"/>
      <c r="F18" s="34"/>
      <c r="G18" s="34"/>
      <c r="H18" s="34"/>
      <c r="I18" s="33" t="s">
        <v>156</v>
      </c>
      <c r="J18" s="42"/>
      <c r="K18" s="33" t="s">
        <v>157</v>
      </c>
      <c r="L18" s="33"/>
      <c r="M18" s="33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8" t="s">
        <v>266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>
      <c r="A2" s="367" t="s">
        <v>267</v>
      </c>
      <c r="B2" s="368" t="s">
        <v>268</v>
      </c>
      <c r="C2" s="368" t="s">
        <v>269</v>
      </c>
      <c r="D2" s="368" t="s">
        <v>270</v>
      </c>
      <c r="E2" s="368" t="s">
        <v>271</v>
      </c>
      <c r="F2" s="368" t="s">
        <v>272</v>
      </c>
      <c r="G2" s="368" t="s">
        <v>273</v>
      </c>
      <c r="H2" s="368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68" t="s">
        <v>280</v>
      </c>
      <c r="O2" s="368" t="s">
        <v>281</v>
      </c>
    </row>
    <row r="3" spans="1:15" s="1" customFormat="1" ht="16.5">
      <c r="A3" s="367"/>
      <c r="B3" s="369"/>
      <c r="C3" s="369"/>
      <c r="D3" s="369"/>
      <c r="E3" s="369"/>
      <c r="F3" s="369"/>
      <c r="G3" s="369"/>
      <c r="H3" s="369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69"/>
      <c r="O3" s="369"/>
    </row>
    <row r="4" spans="1:15" ht="31.5">
      <c r="A4" s="5">
        <v>1</v>
      </c>
      <c r="B4" s="6">
        <v>11</v>
      </c>
      <c r="C4" s="161" t="s">
        <v>283</v>
      </c>
      <c r="D4" s="162" t="s">
        <v>284</v>
      </c>
      <c r="E4" s="6" t="s">
        <v>121</v>
      </c>
      <c r="F4" s="161" t="s">
        <v>285</v>
      </c>
      <c r="G4" s="6" t="s">
        <v>97</v>
      </c>
      <c r="H4" s="6" t="s">
        <v>97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286</v>
      </c>
    </row>
    <row r="5" spans="1:15" ht="31.5">
      <c r="A5" s="5">
        <v>2</v>
      </c>
      <c r="B5" s="6">
        <v>23</v>
      </c>
      <c r="C5" s="161" t="s">
        <v>283</v>
      </c>
      <c r="D5" s="163" t="s">
        <v>287</v>
      </c>
      <c r="E5" s="6" t="s">
        <v>121</v>
      </c>
      <c r="F5" s="161" t="s">
        <v>285</v>
      </c>
      <c r="G5" s="6" t="s">
        <v>97</v>
      </c>
      <c r="H5" s="6" t="s">
        <v>97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286</v>
      </c>
    </row>
    <row r="6" spans="1:15" ht="21">
      <c r="A6" s="5">
        <v>3</v>
      </c>
      <c r="B6" s="6">
        <v>1</v>
      </c>
      <c r="C6" s="164" t="s">
        <v>288</v>
      </c>
      <c r="D6" s="162" t="s">
        <v>289</v>
      </c>
      <c r="E6" s="6" t="s">
        <v>121</v>
      </c>
      <c r="F6" s="164" t="s">
        <v>290</v>
      </c>
      <c r="G6" s="6" t="s">
        <v>97</v>
      </c>
      <c r="H6" s="6" t="s">
        <v>97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4</v>
      </c>
      <c r="O6" s="6" t="s">
        <v>286</v>
      </c>
    </row>
    <row r="7" spans="1:15" ht="21">
      <c r="A7" s="5">
        <v>4</v>
      </c>
      <c r="B7" s="6">
        <v>3</v>
      </c>
      <c r="C7" s="164" t="s">
        <v>288</v>
      </c>
      <c r="D7" s="163" t="s">
        <v>289</v>
      </c>
      <c r="E7" s="6" t="s">
        <v>121</v>
      </c>
      <c r="F7" s="164" t="s">
        <v>290</v>
      </c>
      <c r="G7" s="6" t="s">
        <v>97</v>
      </c>
      <c r="H7" s="6" t="s">
        <v>97</v>
      </c>
      <c r="I7" s="6">
        <v>1</v>
      </c>
      <c r="J7" s="6">
        <v>1</v>
      </c>
      <c r="K7" s="6">
        <v>1</v>
      </c>
      <c r="L7" s="6">
        <v>1</v>
      </c>
      <c r="M7" s="6">
        <v>0</v>
      </c>
      <c r="N7" s="6">
        <v>4</v>
      </c>
      <c r="O7" s="6" t="s">
        <v>286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9" t="s">
        <v>291</v>
      </c>
      <c r="B12" s="360"/>
      <c r="C12" s="360"/>
      <c r="D12" s="361"/>
      <c r="E12" s="362"/>
      <c r="F12" s="363"/>
      <c r="G12" s="363"/>
      <c r="H12" s="363"/>
      <c r="I12" s="364"/>
      <c r="J12" s="359" t="s">
        <v>292</v>
      </c>
      <c r="K12" s="360"/>
      <c r="L12" s="360"/>
      <c r="M12" s="361"/>
      <c r="N12" s="7"/>
      <c r="O12" s="9"/>
    </row>
    <row r="13" spans="1:15" ht="16.5">
      <c r="A13" s="365" t="s">
        <v>293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2022-07-25T08:30:46Z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