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<sst xmlns="http://schemas.openxmlformats.org/spreadsheetml/2006/main" count="282" uniqueCount="128">
  <si>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</si>
  <si>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</si>
  <si>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</si>
  <si>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</si>
  <si>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</si>
  <si>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</si>
  <si>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</si>
  <si>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</si>
  <si>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</si>
  <si>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</si>
  <si>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</si>
  <si>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</si>
  <si>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</si>
  <si>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</si>
  <si>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</si>
  <si>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</si>
  <si>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</si>
  <si>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</si>
  <si>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</si>
  <si>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TAEEAK92216</t>
  </si>
  <si>
    <t>品名</t>
  </si>
  <si>
    <t>女式徒步外套</t>
  </si>
  <si>
    <t>生产工厂</t>
  </si>
  <si>
    <t>日升-越亚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</si>
  <si>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</si>
  <si>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</si>
  <si>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</si>
  <si>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</si>
  <si>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</si>
  <si>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</si>
  <si>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</si>
  <si>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</si>
  <si>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</si>
  <si>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</si>
  <si>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黑色L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</si>
  <si>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</si>
  <si>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</si>
  <si>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</si>
  <si>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</si>
  <si>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</si>
  <si>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</si>
  <si>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</si>
  <si>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</si>
  <si>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</si>
  <si>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</si>
  <si>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62</t>
  </si>
  <si>
    <t>1.5</t>
  </si>
  <si>
    <t>1</t>
  </si>
  <si>
    <t>前中长</t>
  </si>
  <si>
    <t>61</t>
  </si>
  <si>
    <t>-0.5</t>
  </si>
  <si>
    <r>
      <rPr>
        <sz val="12"/>
        <rFont val="仿宋_GB2312"/>
        <charset val="134"/>
      </rPr>
      <t xml:space="preserve">胸围
</t>
    </r>
    <r>
      <rPr>
        <sz val="10"/>
        <rFont val="仿宋_GB2312"/>
        <charset val="134"/>
      </rPr>
      <t>（M#后领中向下23CM水平直量）</t>
    </r>
  </si>
  <si>
    <t>-1</t>
  </si>
  <si>
    <t>-2</t>
  </si>
  <si>
    <t>腰围</t>
  </si>
  <si>
    <t>摆围</t>
  </si>
  <si>
    <t>104</t>
  </si>
  <si>
    <t>0</t>
  </si>
  <si>
    <t>肩宽</t>
  </si>
  <si>
    <t>38</t>
  </si>
  <si>
    <t>下领围</t>
  </si>
  <si>
    <t>50</t>
  </si>
  <si>
    <t>肩点袖长</t>
  </si>
  <si>
    <t>60</t>
  </si>
  <si>
    <t>0.5</t>
  </si>
  <si>
    <r>
      <rPr>
        <sz val="12"/>
        <rFont val="仿宋_GB2312"/>
        <charset val="134"/>
      </rPr>
      <t xml:space="preserve">袖肥/2
</t>
    </r>
    <r>
      <rPr>
        <sz val="10"/>
        <rFont val="仿宋_GB2312"/>
        <charset val="134"/>
      </rPr>
      <t>（M#距后领中38.5CM直量</t>
    </r>
    <r>
      <rPr>
        <sz val="12"/>
        <rFont val="仿宋_GB2312"/>
        <charset val="134"/>
      </rPr>
      <t>）</t>
    </r>
  </si>
  <si>
    <t>18</t>
  </si>
  <si>
    <t>0.2</t>
  </si>
  <si>
    <t>袖肘围/2</t>
  </si>
  <si>
    <t>15.5</t>
  </si>
  <si>
    <t>0.8</t>
  </si>
  <si>
    <t>0.3</t>
  </si>
  <si>
    <t>袖口平量/2</t>
  </si>
  <si>
    <t>11.5</t>
  </si>
  <si>
    <t>备注：</t>
  </si>
  <si>
    <t xml:space="preserve">     初期请洗测2-3件，有问题的另加测量数量。</t>
  </si>
  <si>
    <t>验货时间：6-24</t>
  </si>
  <si>
    <t>跟单QC:周苑</t>
  </si>
  <si>
    <t>工厂负责人：</t>
  </si>
  <si>
    <t>于家和</t>
  </si>
  <si>
    <t>沙草色XS</t>
  </si>
  <si>
    <t>黑色S</t>
  </si>
  <si>
    <t>黑色M</t>
  </si>
  <si>
    <t>沙草色L</t>
  </si>
  <si>
    <t>姜饼红XL</t>
  </si>
  <si>
    <t>姜饼红XXL</t>
  </si>
  <si>
    <t>洗前/洗后</t>
  </si>
  <si>
    <t>1/0.5</t>
  </si>
  <si>
    <t>1.5/1</t>
  </si>
  <si>
    <t>0/0</t>
  </si>
  <si>
    <t>0/-1</t>
  </si>
  <si>
    <t>0/-0.5</t>
  </si>
  <si>
    <t>2/0</t>
  </si>
  <si>
    <t>2/1</t>
  </si>
  <si>
    <t xml:space="preserve">1/0 </t>
  </si>
  <si>
    <t>2/2</t>
  </si>
  <si>
    <t>1/-1</t>
  </si>
  <si>
    <t>0/0.5</t>
  </si>
  <si>
    <t>0.8/1.3</t>
  </si>
  <si>
    <t>0.3/0.3</t>
  </si>
  <si>
    <t>0.2/0.5</t>
  </si>
  <si>
    <t>0.4</t>
  </si>
  <si>
    <t>0/0.6</t>
  </si>
  <si>
    <t>-0.3/0</t>
  </si>
  <si>
    <t>-0.2/0.3</t>
  </si>
  <si>
    <t>0.6</t>
  </si>
  <si>
    <t>-0.2//-0.5</t>
  </si>
  <si>
    <t>0/-0.2</t>
  </si>
  <si>
    <t>验货时间：7-15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</si>
  <si>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</si>
  <si>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</si>
  <si>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</si>
  <si>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</si>
  <si>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</si>
  <si>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</si>
  <si>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</si>
  <si>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</si>
  <si>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</si>
  <si>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</si>
  <si>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胸围</t>
  </si>
  <si>
    <t>袖肥/2（参考值见注解）</t>
  </si>
  <si>
    <t>袖口围/2平量</t>
  </si>
  <si>
    <t>上领围</t>
  </si>
  <si>
    <t>指示规格  FINAL SPEC（内件）</t>
  </si>
  <si>
    <t>袖口围/3拉量</t>
  </si>
  <si>
    <t xml:space="preserve">     尾期测量全码齐色全码至少3件，有问题的另加测量数量。</t>
  </si>
  <si>
    <t>验货时间：</t>
  </si>
  <si>
    <t>跟单QC: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</si>
</sst>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name val="黑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1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3" fillId="3" borderId="4" xfId="54" applyFont="1" applyFill="1" applyBorder="1" applyAlignment="1">
      <alignment horizontal="center"/>
    </xf>
    <xf numFmtId="0" fontId="5" fillId="2" borderId="4" xfId="54" applyFont="1" applyFill="1" applyBorder="1" applyAlignment="1">
      <alignment horizontal="center"/>
    </xf>
    <xf numFmtId="0" fontId="5" fillId="3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4" applyNumberFormat="1" applyFont="1" applyFill="1" applyBorder="1" applyAlignment="1">
      <alignment horizontal="center"/>
    </xf>
    <xf numFmtId="176" fontId="7" fillId="3" borderId="4" xfId="54" applyNumberFormat="1" applyFont="1" applyFill="1" applyBorder="1" applyAlignment="1">
      <alignment horizontal="center"/>
    </xf>
    <xf numFmtId="49" fontId="9" fillId="0" borderId="9" xfId="55" applyNumberFormat="1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wrapText="1"/>
    </xf>
    <xf numFmtId="176" fontId="6" fillId="0" borderId="4" xfId="54" applyNumberFormat="1" applyFont="1" applyFill="1" applyBorder="1" applyAlignment="1">
      <alignment horizontal="center"/>
    </xf>
    <xf numFmtId="176" fontId="6" fillId="3" borderId="4" xfId="54" applyNumberFormat="1" applyFont="1" applyFill="1" applyBorder="1" applyAlignment="1">
      <alignment horizontal="center"/>
    </xf>
    <xf numFmtId="0" fontId="1" fillId="2" borderId="4" xfId="52" applyFont="1" applyFill="1" applyBorder="1" applyAlignment="1">
      <alignment horizontal="center"/>
    </xf>
    <xf numFmtId="49" fontId="4" fillId="2" borderId="4" xfId="53" applyNumberFormat="1" applyFont="1" applyFill="1" applyBorder="1" applyAlignment="1">
      <alignment horizontal="center" vertical="center"/>
    </xf>
    <xf numFmtId="49" fontId="10" fillId="2" borderId="4" xfId="53" applyNumberFormat="1" applyFont="1" applyFill="1" applyBorder="1" applyAlignment="1">
      <alignment horizontal="center" vertical="center"/>
    </xf>
    <xf numFmtId="49" fontId="3" fillId="2" borderId="4" xfId="5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2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1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8" t="s">
        <v>0</v>
      </c>
      <c r="C2" s="59"/>
      <c r="D2" s="59"/>
      <c r="E2" s="59"/>
      <c r="F2" s="59"/>
      <c r="G2" s="59"/>
      <c r="H2" s="59"/>
      <c r="I2" s="74"/>
    </row>
    <row r="3" ht="28" customHeight="1" spans="2:9">
      <c r="B3" s="60"/>
      <c r="C3" s="61"/>
      <c r="D3" s="62" t="s">
        <v>1</v>
      </c>
      <c r="E3" s="63"/>
      <c r="F3" s="64" t="s">
        <v>2</v>
      </c>
      <c r="G3" s="65"/>
      <c r="H3" s="62" t="s">
        <v>3</v>
      </c>
      <c r="I3" s="75"/>
    </row>
    <row r="4" ht="28" customHeight="1" spans="2:9">
      <c r="B4" s="60" t="s">
        <v>4</v>
      </c>
      <c r="C4" s="61" t="s">
        <v>5</v>
      </c>
      <c r="D4" s="61" t="s">
        <v>6</v>
      </c>
      <c r="E4" s="61" t="s">
        <v>7</v>
      </c>
      <c r="F4" s="66" t="s">
        <v>6</v>
      </c>
      <c r="G4" s="66" t="s">
        <v>7</v>
      </c>
      <c r="H4" s="61" t="s">
        <v>6</v>
      </c>
      <c r="I4" s="76" t="s">
        <v>7</v>
      </c>
    </row>
    <row r="5" ht="28" customHeight="1" spans="2:9">
      <c r="B5" s="67" t="s">
        <v>8</v>
      </c>
      <c r="C5" s="68">
        <v>13</v>
      </c>
      <c r="D5" s="68">
        <v>0</v>
      </c>
      <c r="E5" s="68">
        <v>1</v>
      </c>
      <c r="F5" s="69">
        <v>0</v>
      </c>
      <c r="G5" s="69">
        <v>1</v>
      </c>
      <c r="H5" s="68">
        <v>1</v>
      </c>
      <c r="I5" s="77">
        <v>2</v>
      </c>
    </row>
    <row r="6" ht="28" customHeight="1" spans="2:9">
      <c r="B6" s="67" t="s">
        <v>9</v>
      </c>
      <c r="C6" s="68">
        <v>20</v>
      </c>
      <c r="D6" s="68">
        <v>0</v>
      </c>
      <c r="E6" s="68">
        <v>1</v>
      </c>
      <c r="F6" s="69">
        <v>1</v>
      </c>
      <c r="G6" s="69">
        <v>2</v>
      </c>
      <c r="H6" s="68">
        <v>2</v>
      </c>
      <c r="I6" s="77">
        <v>3</v>
      </c>
    </row>
    <row r="7" ht="28" customHeight="1" spans="2:9">
      <c r="B7" s="67" t="s">
        <v>10</v>
      </c>
      <c r="C7" s="68">
        <v>32</v>
      </c>
      <c r="D7" s="68">
        <v>0</v>
      </c>
      <c r="E7" s="68">
        <v>1</v>
      </c>
      <c r="F7" s="69">
        <v>2</v>
      </c>
      <c r="G7" s="69">
        <v>3</v>
      </c>
      <c r="H7" s="68">
        <v>3</v>
      </c>
      <c r="I7" s="77">
        <v>4</v>
      </c>
    </row>
    <row r="8" ht="28" customHeight="1" spans="2:9">
      <c r="B8" s="67" t="s">
        <v>11</v>
      </c>
      <c r="C8" s="68">
        <v>50</v>
      </c>
      <c r="D8" s="68">
        <v>1</v>
      </c>
      <c r="E8" s="68">
        <v>2</v>
      </c>
      <c r="F8" s="69">
        <v>3</v>
      </c>
      <c r="G8" s="69">
        <v>4</v>
      </c>
      <c r="H8" s="68">
        <v>5</v>
      </c>
      <c r="I8" s="77">
        <v>6</v>
      </c>
    </row>
    <row r="9" ht="28" customHeight="1" spans="2:9">
      <c r="B9" s="67" t="s">
        <v>12</v>
      </c>
      <c r="C9" s="68">
        <v>80</v>
      </c>
      <c r="D9" s="68">
        <v>2</v>
      </c>
      <c r="E9" s="68">
        <v>3</v>
      </c>
      <c r="F9" s="69">
        <v>5</v>
      </c>
      <c r="G9" s="69">
        <v>6</v>
      </c>
      <c r="H9" s="68">
        <v>7</v>
      </c>
      <c r="I9" s="77">
        <v>8</v>
      </c>
    </row>
    <row r="10" ht="28" customHeight="1" spans="2:9">
      <c r="B10" s="67" t="s">
        <v>13</v>
      </c>
      <c r="C10" s="68">
        <v>125</v>
      </c>
      <c r="D10" s="68">
        <v>3</v>
      </c>
      <c r="E10" s="68">
        <v>4</v>
      </c>
      <c r="F10" s="69">
        <v>7</v>
      </c>
      <c r="G10" s="69">
        <v>8</v>
      </c>
      <c r="H10" s="68">
        <v>10</v>
      </c>
      <c r="I10" s="77">
        <v>11</v>
      </c>
    </row>
    <row r="11" ht="28" customHeight="1" spans="2:9">
      <c r="B11" s="67" t="s">
        <v>14</v>
      </c>
      <c r="C11" s="68">
        <v>200</v>
      </c>
      <c r="D11" s="68">
        <v>5</v>
      </c>
      <c r="E11" s="68">
        <v>6</v>
      </c>
      <c r="F11" s="69">
        <v>10</v>
      </c>
      <c r="G11" s="69">
        <v>11</v>
      </c>
      <c r="H11" s="68">
        <v>14</v>
      </c>
      <c r="I11" s="77">
        <v>15</v>
      </c>
    </row>
    <row r="12" ht="28" customHeight="1" spans="2:9">
      <c r="B12" s="70" t="s">
        <v>15</v>
      </c>
      <c r="C12" s="71">
        <v>315</v>
      </c>
      <c r="D12" s="71">
        <v>7</v>
      </c>
      <c r="E12" s="71">
        <v>8</v>
      </c>
      <c r="F12" s="72">
        <v>14</v>
      </c>
      <c r="G12" s="72">
        <v>15</v>
      </c>
      <c r="H12" s="71">
        <v>21</v>
      </c>
      <c r="I12" s="78">
        <v>22</v>
      </c>
    </row>
    <row r="14" spans="2:4">
      <c r="B14" s="73" t="s">
        <v>16</v>
      </c>
      <c r="C14" s="73"/>
      <c r="D14" s="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$A1:$XFD104857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44" t="s">
        <v>30</v>
      </c>
      <c r="F4" s="9" t="s">
        <v>31</v>
      </c>
      <c r="G4" s="9" t="s">
        <v>32</v>
      </c>
      <c r="H4" s="9" t="s">
        <v>33</v>
      </c>
      <c r="I4" s="26"/>
      <c r="J4" s="29" t="s">
        <v>34</v>
      </c>
      <c r="K4" s="29" t="s">
        <v>34</v>
      </c>
      <c r="L4" s="29"/>
      <c r="M4" s="29"/>
      <c r="N4" s="29"/>
      <c r="O4" s="30"/>
    </row>
    <row r="5" s="1" customFormat="1" ht="16" customHeight="1" spans="1:15">
      <c r="A5" s="7"/>
      <c r="B5" s="45" t="s">
        <v>35</v>
      </c>
      <c r="C5" s="11" t="s">
        <v>36</v>
      </c>
      <c r="D5" s="11" t="s">
        <v>37</v>
      </c>
      <c r="E5" s="46" t="s">
        <v>38</v>
      </c>
      <c r="F5" s="11" t="s">
        <v>39</v>
      </c>
      <c r="G5" s="11" t="s">
        <v>40</v>
      </c>
      <c r="H5" s="11" t="s">
        <v>41</v>
      </c>
      <c r="I5" s="26"/>
      <c r="J5" s="31" t="s">
        <v>42</v>
      </c>
      <c r="K5" s="31" t="s">
        <v>43</v>
      </c>
      <c r="L5" s="31"/>
      <c r="M5" s="31"/>
      <c r="N5" s="31"/>
      <c r="O5" s="32"/>
    </row>
    <row r="6" s="1" customFormat="1" ht="16" customHeight="1" spans="1:15">
      <c r="A6" s="47" t="s">
        <v>44</v>
      </c>
      <c r="B6" s="48">
        <f>C6-1</f>
        <v>59</v>
      </c>
      <c r="C6" s="48">
        <f>D6-2</f>
        <v>60</v>
      </c>
      <c r="D6" s="50" t="s">
        <v>45</v>
      </c>
      <c r="E6" s="49">
        <f>D6+2</f>
        <v>64</v>
      </c>
      <c r="F6" s="48">
        <f>E6+2</f>
        <v>66</v>
      </c>
      <c r="G6" s="48">
        <f>F6+1</f>
        <v>67</v>
      </c>
      <c r="H6" s="48">
        <f>G6+1</f>
        <v>68</v>
      </c>
      <c r="I6" s="26"/>
      <c r="J6" s="56" t="s">
        <v>46</v>
      </c>
      <c r="K6" s="33" t="s">
        <v>47</v>
      </c>
      <c r="L6" s="33"/>
      <c r="M6" s="33"/>
      <c r="N6" s="33"/>
      <c r="O6" s="34"/>
    </row>
    <row r="7" s="1" customFormat="1" ht="16" customHeight="1" spans="1:15">
      <c r="A7" s="47" t="s">
        <v>48</v>
      </c>
      <c r="B7" s="48">
        <f>C7-1</f>
        <v>58</v>
      </c>
      <c r="C7" s="48">
        <f>D7-2</f>
        <v>59</v>
      </c>
      <c r="D7" s="50" t="s">
        <v>49</v>
      </c>
      <c r="E7" s="49">
        <f>D7+2</f>
        <v>63</v>
      </c>
      <c r="F7" s="48">
        <f>E7+2</f>
        <v>65</v>
      </c>
      <c r="G7" s="48">
        <f>F7+1</f>
        <v>66</v>
      </c>
      <c r="H7" s="48">
        <f>G7+1</f>
        <v>67</v>
      </c>
      <c r="I7" s="26"/>
      <c r="J7" s="35" t="s">
        <v>50</v>
      </c>
      <c r="K7" s="35" t="s">
        <v>50</v>
      </c>
      <c r="L7" s="35"/>
      <c r="M7" s="35"/>
      <c r="N7" s="35"/>
      <c r="O7" s="36"/>
    </row>
    <row r="8" s="1" customFormat="1" ht="16" customHeight="1" spans="1:15">
      <c r="A8" s="51" t="s">
        <v>51</v>
      </c>
      <c r="B8" s="48">
        <f t="shared" ref="B8:B10" si="0">C8-4</f>
        <v>90</v>
      </c>
      <c r="C8" s="48">
        <f t="shared" ref="C8:C10" si="1">D8-4</f>
        <v>94</v>
      </c>
      <c r="D8" s="50">
        <v>98</v>
      </c>
      <c r="E8" s="49">
        <f t="shared" ref="E8:E10" si="2">D8+4</f>
        <v>102</v>
      </c>
      <c r="F8" s="48">
        <f>E8+4</f>
        <v>106</v>
      </c>
      <c r="G8" s="48">
        <f t="shared" ref="G8:G10" si="3">F8+6</f>
        <v>112</v>
      </c>
      <c r="H8" s="48">
        <f>G8+6</f>
        <v>118</v>
      </c>
      <c r="I8" s="26"/>
      <c r="J8" s="35" t="s">
        <v>52</v>
      </c>
      <c r="K8" s="33" t="s">
        <v>53</v>
      </c>
      <c r="L8" s="33"/>
      <c r="M8" s="33"/>
      <c r="N8" s="33"/>
      <c r="O8" s="34"/>
    </row>
    <row r="9" s="1" customFormat="1" ht="16" customHeight="1" spans="1:15">
      <c r="A9" s="47" t="s">
        <v>54</v>
      </c>
      <c r="B9" s="48">
        <f t="shared" si="0"/>
        <v>78</v>
      </c>
      <c r="C9" s="48">
        <f t="shared" si="1"/>
        <v>82</v>
      </c>
      <c r="D9" s="50">
        <v>86</v>
      </c>
      <c r="E9" s="49">
        <f t="shared" si="2"/>
        <v>90</v>
      </c>
      <c r="F9" s="48">
        <f>E9+5</f>
        <v>95</v>
      </c>
      <c r="G9" s="48">
        <f t="shared" si="3"/>
        <v>101</v>
      </c>
      <c r="H9" s="48">
        <f>G9+7</f>
        <v>108</v>
      </c>
      <c r="I9" s="26"/>
      <c r="J9" s="35" t="s">
        <v>47</v>
      </c>
      <c r="K9" s="33" t="s">
        <v>47</v>
      </c>
      <c r="L9" s="33"/>
      <c r="M9" s="33"/>
      <c r="N9" s="33"/>
      <c r="O9" s="34"/>
    </row>
    <row r="10" s="1" customFormat="1" ht="16" customHeight="1" spans="1:15">
      <c r="A10" s="47" t="s">
        <v>55</v>
      </c>
      <c r="B10" s="48">
        <f t="shared" si="0"/>
        <v>96</v>
      </c>
      <c r="C10" s="48">
        <f t="shared" si="1"/>
        <v>100</v>
      </c>
      <c r="D10" s="50" t="s">
        <v>56</v>
      </c>
      <c r="E10" s="49">
        <f t="shared" si="2"/>
        <v>108</v>
      </c>
      <c r="F10" s="48">
        <f>E10+5</f>
        <v>113</v>
      </c>
      <c r="G10" s="48">
        <f t="shared" si="3"/>
        <v>119</v>
      </c>
      <c r="H10" s="48">
        <f>G10+7</f>
        <v>126</v>
      </c>
      <c r="I10" s="26"/>
      <c r="J10" s="35" t="s">
        <v>57</v>
      </c>
      <c r="K10" s="33" t="s">
        <v>52</v>
      </c>
      <c r="L10" s="33"/>
      <c r="M10" s="33"/>
      <c r="N10" s="33"/>
      <c r="O10" s="34"/>
    </row>
    <row r="11" s="1" customFormat="1" ht="16" customHeight="1" spans="1:15">
      <c r="A11" s="47" t="s">
        <v>58</v>
      </c>
      <c r="B11" s="48">
        <f>C11-1</f>
        <v>36</v>
      </c>
      <c r="C11" s="48">
        <f t="shared" ref="C11:C13" si="4">D11-1</f>
        <v>37</v>
      </c>
      <c r="D11" s="50" t="s">
        <v>59</v>
      </c>
      <c r="E11" s="49">
        <f t="shared" ref="E11:E13" si="5">D11+1</f>
        <v>39</v>
      </c>
      <c r="F11" s="48">
        <f t="shared" ref="F11:F13" si="6">E11+1</f>
        <v>40</v>
      </c>
      <c r="G11" s="48">
        <f>F11+1.2</f>
        <v>41.2</v>
      </c>
      <c r="H11" s="48">
        <f>G11+1.2</f>
        <v>42.4</v>
      </c>
      <c r="I11" s="26"/>
      <c r="J11" s="35" t="s">
        <v>47</v>
      </c>
      <c r="K11" s="33" t="s">
        <v>47</v>
      </c>
      <c r="L11" s="33"/>
      <c r="M11" s="33"/>
      <c r="N11" s="33"/>
      <c r="O11" s="34"/>
    </row>
    <row r="12" s="1" customFormat="1" ht="16" customHeight="1" spans="1:15">
      <c r="A12" s="47" t="s">
        <v>60</v>
      </c>
      <c r="B12" s="48">
        <f>C12-1</f>
        <v>48</v>
      </c>
      <c r="C12" s="48">
        <f t="shared" si="4"/>
        <v>49</v>
      </c>
      <c r="D12" s="50" t="s">
        <v>61</v>
      </c>
      <c r="E12" s="49">
        <f t="shared" si="5"/>
        <v>51</v>
      </c>
      <c r="F12" s="48">
        <f t="shared" si="6"/>
        <v>52</v>
      </c>
      <c r="G12" s="48">
        <f>F12+1.5</f>
        <v>53.5</v>
      </c>
      <c r="H12" s="48">
        <f>G12+1.5</f>
        <v>55</v>
      </c>
      <c r="I12" s="26"/>
      <c r="J12" s="35" t="s">
        <v>57</v>
      </c>
      <c r="K12" s="33" t="s">
        <v>52</v>
      </c>
      <c r="L12" s="33"/>
      <c r="M12" s="33"/>
      <c r="N12" s="33"/>
      <c r="O12" s="34"/>
    </row>
    <row r="13" s="1" customFormat="1" ht="16" customHeight="1" spans="1:15">
      <c r="A13" s="47" t="s">
        <v>62</v>
      </c>
      <c r="B13" s="48">
        <f>C13-0.5</f>
        <v>58.5</v>
      </c>
      <c r="C13" s="48">
        <f t="shared" si="4"/>
        <v>59</v>
      </c>
      <c r="D13" s="50" t="s">
        <v>63</v>
      </c>
      <c r="E13" s="49">
        <f t="shared" si="5"/>
        <v>61</v>
      </c>
      <c r="F13" s="48">
        <f t="shared" si="6"/>
        <v>62</v>
      </c>
      <c r="G13" s="48">
        <f>F13+0.5</f>
        <v>62.5</v>
      </c>
      <c r="H13" s="48">
        <f>G13+0.5</f>
        <v>63</v>
      </c>
      <c r="I13" s="26"/>
      <c r="J13" s="35" t="s">
        <v>64</v>
      </c>
      <c r="K13" s="33" t="s">
        <v>57</v>
      </c>
      <c r="L13" s="33"/>
      <c r="M13" s="33"/>
      <c r="N13" s="33"/>
      <c r="O13" s="34"/>
    </row>
    <row r="14" s="1" customFormat="1" ht="16" customHeight="1" spans="1:15">
      <c r="A14" s="51" t="s">
        <v>65</v>
      </c>
      <c r="B14" s="52">
        <f>C14-0.8</f>
        <v>16.4</v>
      </c>
      <c r="C14" s="52">
        <f>D14-0.8</f>
        <v>17.2</v>
      </c>
      <c r="D14" s="50" t="s">
        <v>66</v>
      </c>
      <c r="E14" s="53">
        <f>D14+0.8</f>
        <v>18.8</v>
      </c>
      <c r="F14" s="52">
        <f>E14+0.8</f>
        <v>19.6</v>
      </c>
      <c r="G14" s="52">
        <f>F14+1.3</f>
        <v>20.9</v>
      </c>
      <c r="H14" s="52">
        <f>G14+1.3</f>
        <v>22.2</v>
      </c>
      <c r="I14" s="26"/>
      <c r="J14" s="57" t="s">
        <v>47</v>
      </c>
      <c r="K14" s="33" t="s">
        <v>67</v>
      </c>
      <c r="L14" s="33"/>
      <c r="M14" s="33"/>
      <c r="N14" s="33"/>
      <c r="O14" s="34"/>
    </row>
    <row r="15" s="1" customFormat="1" ht="16" customHeight="1" spans="1:15">
      <c r="A15" s="47" t="s">
        <v>68</v>
      </c>
      <c r="B15" s="48">
        <f>C15-0.7</f>
        <v>14.1</v>
      </c>
      <c r="C15" s="48">
        <f>D15-0.7</f>
        <v>14.8</v>
      </c>
      <c r="D15" s="50" t="s">
        <v>69</v>
      </c>
      <c r="E15" s="53">
        <f>D15+0.7</f>
        <v>16.2</v>
      </c>
      <c r="F15" s="52">
        <f>E15+0.7</f>
        <v>16.9</v>
      </c>
      <c r="G15" s="52">
        <f>F15+0.9</f>
        <v>17.8</v>
      </c>
      <c r="H15" s="52">
        <f>G15+0.9</f>
        <v>18.7</v>
      </c>
      <c r="I15" s="26"/>
      <c r="J15" s="35" t="s">
        <v>70</v>
      </c>
      <c r="K15" s="33" t="s">
        <v>71</v>
      </c>
      <c r="L15" s="33"/>
      <c r="M15" s="33"/>
      <c r="N15" s="33"/>
      <c r="O15" s="34"/>
    </row>
    <row r="16" s="1" customFormat="1" ht="16" customHeight="1" spans="1:15">
      <c r="A16" s="47" t="s">
        <v>72</v>
      </c>
      <c r="B16" s="52">
        <f>C16-0.5</f>
        <v>10.5</v>
      </c>
      <c r="C16" s="52">
        <f>D16-0.5</f>
        <v>11</v>
      </c>
      <c r="D16" s="50" t="s">
        <v>73</v>
      </c>
      <c r="E16" s="53">
        <f>D16+0.5</f>
        <v>12</v>
      </c>
      <c r="F16" s="52">
        <f>E16+0.5</f>
        <v>12.5</v>
      </c>
      <c r="G16" s="52">
        <f>F16+0.7</f>
        <v>13.2</v>
      </c>
      <c r="H16" s="52">
        <f>G16+0.7</f>
        <v>13.9</v>
      </c>
      <c r="I16" s="26"/>
      <c r="J16" s="35" t="s">
        <v>50</v>
      </c>
      <c r="K16" s="33" t="s">
        <v>50</v>
      </c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8"/>
      <c r="B18" s="19"/>
      <c r="C18" s="19"/>
      <c r="D18" s="20"/>
      <c r="E18" s="19"/>
      <c r="F18" s="19"/>
      <c r="G18" s="19"/>
      <c r="H18" s="19"/>
      <c r="I18" s="39"/>
      <c r="J18" s="40"/>
      <c r="K18" s="40"/>
      <c r="L18" s="41"/>
      <c r="M18" s="40"/>
      <c r="N18" s="40"/>
      <c r="O18" s="42"/>
    </row>
    <row r="19" s="1" customFormat="1" ht="15.6" spans="1:15">
      <c r="A19" s="21" t="s">
        <v>74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75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5">
      <c r="A21" s="22"/>
      <c r="B21" s="22"/>
      <c r="C21" s="22"/>
      <c r="D21" s="22"/>
      <c r="E21" s="22"/>
      <c r="F21" s="22"/>
      <c r="G21" s="22"/>
      <c r="H21" s="22"/>
      <c r="I21" s="22"/>
      <c r="J21" s="21" t="s">
        <v>76</v>
      </c>
      <c r="K21" s="43"/>
      <c r="L21" s="21" t="s">
        <v>77</v>
      </c>
      <c r="M21" s="21"/>
      <c r="N21" s="21" t="s">
        <v>78</v>
      </c>
      <c r="O21" s="1" t="s">
        <v>79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M22" sqref="M2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44" t="s">
        <v>28</v>
      </c>
      <c r="D4" s="9" t="s">
        <v>29</v>
      </c>
      <c r="E4" s="44" t="s">
        <v>30</v>
      </c>
      <c r="F4" s="9" t="s">
        <v>31</v>
      </c>
      <c r="G4" s="44" t="s">
        <v>32</v>
      </c>
      <c r="H4" s="9" t="s">
        <v>33</v>
      </c>
      <c r="I4" s="26"/>
      <c r="J4" s="29" t="s">
        <v>80</v>
      </c>
      <c r="K4" s="29" t="s">
        <v>81</v>
      </c>
      <c r="L4" s="29" t="s">
        <v>82</v>
      </c>
      <c r="M4" s="29" t="s">
        <v>83</v>
      </c>
      <c r="N4" s="29" t="s">
        <v>84</v>
      </c>
      <c r="O4" s="29" t="s">
        <v>85</v>
      </c>
    </row>
    <row r="5" s="1" customFormat="1" ht="16" customHeight="1" spans="1:15">
      <c r="A5" s="7"/>
      <c r="B5" s="45" t="s">
        <v>35</v>
      </c>
      <c r="C5" s="46" t="s">
        <v>36</v>
      </c>
      <c r="D5" s="11" t="s">
        <v>37</v>
      </c>
      <c r="E5" s="46" t="s">
        <v>38</v>
      </c>
      <c r="F5" s="11" t="s">
        <v>39</v>
      </c>
      <c r="G5" s="46" t="s">
        <v>40</v>
      </c>
      <c r="H5" s="11" t="s">
        <v>41</v>
      </c>
      <c r="I5" s="26"/>
      <c r="J5" s="31" t="s">
        <v>42</v>
      </c>
      <c r="K5" s="31" t="s">
        <v>86</v>
      </c>
      <c r="L5" s="31" t="s">
        <v>42</v>
      </c>
      <c r="M5" s="31" t="s">
        <v>86</v>
      </c>
      <c r="N5" s="31" t="s">
        <v>42</v>
      </c>
      <c r="O5" s="31" t="s">
        <v>86</v>
      </c>
    </row>
    <row r="6" s="1" customFormat="1" ht="16" customHeight="1" spans="1:15">
      <c r="A6" s="47" t="s">
        <v>44</v>
      </c>
      <c r="B6" s="48">
        <f t="shared" ref="B6:B12" si="0">C6-1</f>
        <v>59</v>
      </c>
      <c r="C6" s="49">
        <f>D6-2</f>
        <v>60</v>
      </c>
      <c r="D6" s="50" t="s">
        <v>45</v>
      </c>
      <c r="E6" s="49">
        <f>D6+2</f>
        <v>64</v>
      </c>
      <c r="F6" s="48">
        <f>E6+2</f>
        <v>66</v>
      </c>
      <c r="G6" s="49">
        <f>F6+1</f>
        <v>67</v>
      </c>
      <c r="H6" s="48">
        <f>G6+1</f>
        <v>68</v>
      </c>
      <c r="I6" s="26"/>
      <c r="J6" s="54">
        <v>1.2</v>
      </c>
      <c r="K6" s="55" t="s">
        <v>87</v>
      </c>
      <c r="L6" s="35" t="s">
        <v>64</v>
      </c>
      <c r="M6" s="35" t="s">
        <v>88</v>
      </c>
      <c r="N6" s="35" t="s">
        <v>57</v>
      </c>
      <c r="O6" s="35" t="s">
        <v>89</v>
      </c>
    </row>
    <row r="7" s="1" customFormat="1" ht="16" customHeight="1" spans="1:15">
      <c r="A7" s="47" t="s">
        <v>48</v>
      </c>
      <c r="B7" s="48">
        <f t="shared" si="0"/>
        <v>58</v>
      </c>
      <c r="C7" s="49">
        <f>D7-2</f>
        <v>59</v>
      </c>
      <c r="D7" s="50" t="s">
        <v>49</v>
      </c>
      <c r="E7" s="49">
        <f>D7+2</f>
        <v>63</v>
      </c>
      <c r="F7" s="48">
        <f>E7+2</f>
        <v>65</v>
      </c>
      <c r="G7" s="49">
        <f>F7+1</f>
        <v>66</v>
      </c>
      <c r="H7" s="48">
        <f>G7+1</f>
        <v>67</v>
      </c>
      <c r="I7" s="26"/>
      <c r="J7" s="54">
        <v>0.2</v>
      </c>
      <c r="K7" s="35" t="s">
        <v>90</v>
      </c>
      <c r="L7" s="35" t="s">
        <v>57</v>
      </c>
      <c r="M7" s="35" t="s">
        <v>91</v>
      </c>
      <c r="N7" s="35" t="s">
        <v>57</v>
      </c>
      <c r="O7" s="35" t="s">
        <v>90</v>
      </c>
    </row>
    <row r="8" s="1" customFormat="1" ht="16" customHeight="1" spans="1:15">
      <c r="A8" s="51" t="s">
        <v>51</v>
      </c>
      <c r="B8" s="48">
        <f t="shared" ref="B8:B10" si="1">C8-4</f>
        <v>90</v>
      </c>
      <c r="C8" s="49">
        <f t="shared" ref="C8:C10" si="2">D8-4</f>
        <v>94</v>
      </c>
      <c r="D8" s="50">
        <v>98</v>
      </c>
      <c r="E8" s="49">
        <f t="shared" ref="E8:E10" si="3">D8+4</f>
        <v>102</v>
      </c>
      <c r="F8" s="48">
        <f>E8+4</f>
        <v>106</v>
      </c>
      <c r="G8" s="49">
        <f t="shared" ref="G8:G10" si="4">F8+6</f>
        <v>112</v>
      </c>
      <c r="H8" s="48">
        <f>G8+6</f>
        <v>118</v>
      </c>
      <c r="I8" s="26"/>
      <c r="J8" s="54">
        <v>1</v>
      </c>
      <c r="K8" s="35" t="s">
        <v>89</v>
      </c>
      <c r="L8" s="35" t="s">
        <v>57</v>
      </c>
      <c r="M8" s="35" t="s">
        <v>92</v>
      </c>
      <c r="N8" s="35" t="s">
        <v>47</v>
      </c>
      <c r="O8" s="35" t="s">
        <v>93</v>
      </c>
    </row>
    <row r="9" s="1" customFormat="1" ht="16" customHeight="1" spans="1:15">
      <c r="A9" s="47" t="s">
        <v>54</v>
      </c>
      <c r="B9" s="48">
        <f t="shared" si="1"/>
        <v>78</v>
      </c>
      <c r="C9" s="49">
        <f t="shared" si="2"/>
        <v>82</v>
      </c>
      <c r="D9" s="50">
        <v>86</v>
      </c>
      <c r="E9" s="49">
        <f t="shared" si="3"/>
        <v>90</v>
      </c>
      <c r="F9" s="48">
        <f>E9+5</f>
        <v>95</v>
      </c>
      <c r="G9" s="49">
        <f t="shared" si="4"/>
        <v>101</v>
      </c>
      <c r="H9" s="48">
        <f>G9+7</f>
        <v>108</v>
      </c>
      <c r="I9" s="26"/>
      <c r="J9" s="54">
        <v>2</v>
      </c>
      <c r="K9" s="35" t="s">
        <v>94</v>
      </c>
      <c r="L9" s="35" t="s">
        <v>57</v>
      </c>
      <c r="M9" s="35" t="s">
        <v>95</v>
      </c>
      <c r="N9" s="35" t="s">
        <v>47</v>
      </c>
      <c r="O9" s="35" t="s">
        <v>95</v>
      </c>
    </row>
    <row r="10" s="1" customFormat="1" ht="16" customHeight="1" spans="1:15">
      <c r="A10" s="47" t="s">
        <v>55</v>
      </c>
      <c r="B10" s="48">
        <f t="shared" si="1"/>
        <v>96</v>
      </c>
      <c r="C10" s="49">
        <f t="shared" si="2"/>
        <v>100</v>
      </c>
      <c r="D10" s="50" t="s">
        <v>56</v>
      </c>
      <c r="E10" s="49">
        <f t="shared" si="3"/>
        <v>108</v>
      </c>
      <c r="F10" s="48">
        <f>E10+5</f>
        <v>113</v>
      </c>
      <c r="G10" s="49">
        <f t="shared" si="4"/>
        <v>119</v>
      </c>
      <c r="H10" s="48">
        <f>G10+7</f>
        <v>126</v>
      </c>
      <c r="I10" s="26"/>
      <c r="J10" s="54">
        <v>0</v>
      </c>
      <c r="K10" s="35" t="s">
        <v>96</v>
      </c>
      <c r="L10" s="35" t="s">
        <v>52</v>
      </c>
      <c r="M10" s="35" t="s">
        <v>91</v>
      </c>
      <c r="N10" s="35" t="s">
        <v>57</v>
      </c>
      <c r="O10" s="35" t="s">
        <v>93</v>
      </c>
    </row>
    <row r="11" s="1" customFormat="1" ht="16" customHeight="1" spans="1:15">
      <c r="A11" s="47" t="s">
        <v>58</v>
      </c>
      <c r="B11" s="48">
        <f t="shared" si="0"/>
        <v>36</v>
      </c>
      <c r="C11" s="49">
        <f t="shared" ref="C11:C13" si="5">D11-1</f>
        <v>37</v>
      </c>
      <c r="D11" s="50" t="s">
        <v>59</v>
      </c>
      <c r="E11" s="49">
        <f t="shared" ref="E11:E13" si="6">D11+1</f>
        <v>39</v>
      </c>
      <c r="F11" s="48">
        <f t="shared" ref="F11:F13" si="7">E11+1</f>
        <v>40</v>
      </c>
      <c r="G11" s="49">
        <f>F11+1.2</f>
        <v>41.2</v>
      </c>
      <c r="H11" s="48">
        <f>G11+1.2</f>
        <v>42.4</v>
      </c>
      <c r="I11" s="26"/>
      <c r="J11" s="54">
        <v>-0.3</v>
      </c>
      <c r="K11" s="35" t="s">
        <v>97</v>
      </c>
      <c r="L11" s="35" t="s">
        <v>67</v>
      </c>
      <c r="M11" s="35" t="s">
        <v>96</v>
      </c>
      <c r="N11" s="35" t="s">
        <v>64</v>
      </c>
      <c r="O11" s="35" t="s">
        <v>98</v>
      </c>
    </row>
    <row r="12" s="1" customFormat="1" ht="16" customHeight="1" spans="1:15">
      <c r="A12" s="47" t="s">
        <v>60</v>
      </c>
      <c r="B12" s="48">
        <f t="shared" si="0"/>
        <v>48</v>
      </c>
      <c r="C12" s="49">
        <f t="shared" si="5"/>
        <v>49</v>
      </c>
      <c r="D12" s="50" t="s">
        <v>61</v>
      </c>
      <c r="E12" s="49">
        <f t="shared" si="6"/>
        <v>51</v>
      </c>
      <c r="F12" s="48">
        <f t="shared" si="7"/>
        <v>52</v>
      </c>
      <c r="G12" s="49">
        <f>F12+1.5</f>
        <v>53.5</v>
      </c>
      <c r="H12" s="48">
        <f>G12+1.5</f>
        <v>55</v>
      </c>
      <c r="I12" s="26"/>
      <c r="J12" s="54">
        <v>0</v>
      </c>
      <c r="K12" s="35" t="s">
        <v>96</v>
      </c>
      <c r="L12" s="35" t="s">
        <v>57</v>
      </c>
      <c r="M12" s="35" t="s">
        <v>88</v>
      </c>
      <c r="N12" s="35" t="s">
        <v>47</v>
      </c>
      <c r="O12" s="35" t="s">
        <v>87</v>
      </c>
    </row>
    <row r="13" s="1" customFormat="1" ht="16" customHeight="1" spans="1:15">
      <c r="A13" s="47" t="s">
        <v>62</v>
      </c>
      <c r="B13" s="48">
        <f>C13-0.5</f>
        <v>58.5</v>
      </c>
      <c r="C13" s="49">
        <f t="shared" si="5"/>
        <v>59</v>
      </c>
      <c r="D13" s="50" t="s">
        <v>63</v>
      </c>
      <c r="E13" s="49">
        <f t="shared" si="6"/>
        <v>61</v>
      </c>
      <c r="F13" s="48">
        <f t="shared" si="7"/>
        <v>62</v>
      </c>
      <c r="G13" s="49">
        <f>F13+0.5</f>
        <v>62.5</v>
      </c>
      <c r="H13" s="48">
        <f>G13+0.5</f>
        <v>63</v>
      </c>
      <c r="I13" s="26"/>
      <c r="J13" s="54">
        <v>1</v>
      </c>
      <c r="K13" s="35" t="s">
        <v>91</v>
      </c>
      <c r="L13" s="35" t="s">
        <v>57</v>
      </c>
      <c r="M13" s="35" t="s">
        <v>89</v>
      </c>
      <c r="N13" s="35" t="s">
        <v>57</v>
      </c>
      <c r="O13" s="35" t="s">
        <v>89</v>
      </c>
    </row>
    <row r="14" s="1" customFormat="1" ht="16" customHeight="1" spans="1:15">
      <c r="A14" s="51" t="s">
        <v>65</v>
      </c>
      <c r="B14" s="52">
        <f>C14-0.8</f>
        <v>16.4</v>
      </c>
      <c r="C14" s="53">
        <f>D14-0.8</f>
        <v>17.2</v>
      </c>
      <c r="D14" s="50" t="s">
        <v>66</v>
      </c>
      <c r="E14" s="53">
        <f>D14+0.8</f>
        <v>18.8</v>
      </c>
      <c r="F14" s="52">
        <f>E14+0.8</f>
        <v>19.6</v>
      </c>
      <c r="G14" s="53">
        <f>F14+1.3</f>
        <v>20.9</v>
      </c>
      <c r="H14" s="52">
        <f>G14+1.3</f>
        <v>22.2</v>
      </c>
      <c r="I14" s="26"/>
      <c r="J14" s="54">
        <v>0.6</v>
      </c>
      <c r="K14" s="55" t="s">
        <v>99</v>
      </c>
      <c r="L14" s="35" t="s">
        <v>57</v>
      </c>
      <c r="M14" s="35" t="s">
        <v>100</v>
      </c>
      <c r="N14" s="35" t="s">
        <v>101</v>
      </c>
      <c r="O14" s="35" t="s">
        <v>102</v>
      </c>
    </row>
    <row r="15" s="1" customFormat="1" ht="16" customHeight="1" spans="1:15">
      <c r="A15" s="47" t="s">
        <v>68</v>
      </c>
      <c r="B15" s="48">
        <f>C15-0.7</f>
        <v>14.1</v>
      </c>
      <c r="C15" s="49">
        <f>D15-0.7</f>
        <v>14.8</v>
      </c>
      <c r="D15" s="50" t="s">
        <v>69</v>
      </c>
      <c r="E15" s="53">
        <f>D15+0.7</f>
        <v>16.2</v>
      </c>
      <c r="F15" s="52">
        <f>E15+0.7</f>
        <v>16.9</v>
      </c>
      <c r="G15" s="53">
        <f>F15+0.9</f>
        <v>17.8</v>
      </c>
      <c r="H15" s="52">
        <f>G15+0.9</f>
        <v>18.7</v>
      </c>
      <c r="I15" s="26"/>
      <c r="J15" s="54">
        <v>0.2</v>
      </c>
      <c r="K15" s="35" t="s">
        <v>103</v>
      </c>
      <c r="L15" s="35" t="s">
        <v>50</v>
      </c>
      <c r="M15" s="35" t="s">
        <v>104</v>
      </c>
      <c r="N15" s="35" t="s">
        <v>105</v>
      </c>
      <c r="O15" s="35" t="s">
        <v>100</v>
      </c>
    </row>
    <row r="16" s="1" customFormat="1" ht="16" customHeight="1" spans="1:15">
      <c r="A16" s="47" t="s">
        <v>72</v>
      </c>
      <c r="B16" s="52">
        <f>C16-0.5</f>
        <v>10.5</v>
      </c>
      <c r="C16" s="53">
        <f>D16-0.5</f>
        <v>11</v>
      </c>
      <c r="D16" s="50" t="s">
        <v>73</v>
      </c>
      <c r="E16" s="53">
        <f>D16+0.5</f>
        <v>12</v>
      </c>
      <c r="F16" s="52">
        <f>E16+0.5</f>
        <v>12.5</v>
      </c>
      <c r="G16" s="53">
        <f>F16+0.7</f>
        <v>13.2</v>
      </c>
      <c r="H16" s="52">
        <f>G16+0.7</f>
        <v>13.9</v>
      </c>
      <c r="I16" s="26"/>
      <c r="J16" s="54">
        <v>0</v>
      </c>
      <c r="K16" s="35" t="s">
        <v>106</v>
      </c>
      <c r="L16" s="35" t="s">
        <v>57</v>
      </c>
      <c r="M16" s="35" t="s">
        <v>91</v>
      </c>
      <c r="N16" s="35" t="s">
        <v>64</v>
      </c>
      <c r="O16" s="35" t="s">
        <v>107</v>
      </c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8"/>
      <c r="B18" s="19"/>
      <c r="C18" s="19"/>
      <c r="D18" s="20"/>
      <c r="E18" s="19"/>
      <c r="F18" s="19"/>
      <c r="G18" s="19"/>
      <c r="H18" s="19"/>
      <c r="I18" s="39"/>
      <c r="J18" s="40"/>
      <c r="K18" s="40"/>
      <c r="L18" s="41"/>
      <c r="M18" s="40"/>
      <c r="N18" s="40"/>
      <c r="O18" s="42"/>
    </row>
    <row r="19" s="1" customFormat="1" ht="15.6" spans="1:15">
      <c r="A19" s="21" t="s">
        <v>74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75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5">
      <c r="A21" s="22"/>
      <c r="B21" s="22"/>
      <c r="C21" s="22"/>
      <c r="D21" s="22"/>
      <c r="E21" s="22"/>
      <c r="F21" s="22"/>
      <c r="G21" s="22"/>
      <c r="H21" s="22"/>
      <c r="I21" s="22"/>
      <c r="J21" s="21" t="s">
        <v>108</v>
      </c>
      <c r="K21" s="43"/>
      <c r="L21" s="21" t="s">
        <v>77</v>
      </c>
      <c r="M21" s="21"/>
      <c r="N21" s="21" t="s">
        <v>78</v>
      </c>
      <c r="O21" s="1" t="s">
        <v>79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109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110</v>
      </c>
      <c r="C5" s="11" t="s">
        <v>111</v>
      </c>
      <c r="D5" s="11" t="s">
        <v>112</v>
      </c>
      <c r="E5" s="11" t="s">
        <v>113</v>
      </c>
      <c r="F5" s="11" t="s">
        <v>114</v>
      </c>
      <c r="G5" s="11" t="s">
        <v>115</v>
      </c>
      <c r="H5" s="11" t="s">
        <v>116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44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48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117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118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119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54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55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58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62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120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68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121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122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123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109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110</v>
      </c>
      <c r="C21" s="11" t="s">
        <v>111</v>
      </c>
      <c r="D21" s="11" t="s">
        <v>112</v>
      </c>
      <c r="E21" s="11" t="s">
        <v>113</v>
      </c>
      <c r="F21" s="11" t="s">
        <v>114</v>
      </c>
      <c r="G21" s="11" t="s">
        <v>115</v>
      </c>
      <c r="H21" s="11" t="s">
        <v>116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44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48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117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119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54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55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58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62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120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68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121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124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122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74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125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126</v>
      </c>
      <c r="K37" s="43"/>
      <c r="L37" s="21" t="s">
        <v>127</v>
      </c>
      <c r="M37" s="21"/>
      <c r="N37" s="21" t="s">
        <v>78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2022-07-18T02:15:23Z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