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源莱美22FW\TAUUBK91697\"/>
    </mc:Choice>
  </mc:AlternateContent>
  <xr:revisionPtr revIDLastSave="0" documentId="13_ncr:1_{1DBD8ECA-2943-46B5-9842-373F8F42E56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首期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F16" i="1"/>
  <c r="G16" i="1"/>
  <c r="C16" i="1"/>
  <c r="B16" i="1"/>
  <c r="E15" i="1"/>
  <c r="F15" i="1"/>
  <c r="G15" i="1"/>
  <c r="C15" i="1"/>
  <c r="B15" i="1"/>
  <c r="E14" i="1"/>
  <c r="F14" i="1"/>
  <c r="G14" i="1"/>
  <c r="C14" i="1"/>
  <c r="B14" i="1"/>
  <c r="E13" i="1"/>
  <c r="F13" i="1"/>
  <c r="G13" i="1"/>
  <c r="C13" i="1"/>
  <c r="B13" i="1"/>
  <c r="C6" i="1"/>
  <c r="B6" i="1"/>
  <c r="E6" i="1"/>
  <c r="F6" i="1"/>
  <c r="G6" i="1"/>
  <c r="C7" i="1"/>
  <c r="B7" i="1"/>
  <c r="E7" i="1"/>
  <c r="F7" i="1"/>
  <c r="G7" i="1"/>
  <c r="C8" i="1"/>
  <c r="B8" i="1"/>
  <c r="E8" i="1"/>
  <c r="F8" i="1"/>
  <c r="G8" i="1"/>
  <c r="C9" i="1"/>
  <c r="B9" i="1"/>
  <c r="E9" i="1"/>
  <c r="F9" i="1"/>
  <c r="G9" i="1"/>
  <c r="C10" i="1"/>
  <c r="B10" i="1"/>
  <c r="E10" i="1"/>
  <c r="F10" i="1"/>
  <c r="G10" i="1"/>
  <c r="C11" i="1"/>
  <c r="B11" i="1"/>
  <c r="E11" i="1"/>
  <c r="F11" i="1"/>
  <c r="G11" i="1"/>
  <c r="C12" i="1"/>
  <c r="B12" i="1"/>
  <c r="E12" i="1"/>
  <c r="F12" i="1"/>
  <c r="G12" i="1"/>
</calcChain>
</file>

<file path=xl/sharedStrings.xml><?xml version="1.0" encoding="utf-8"?>
<sst xmlns="http://schemas.openxmlformats.org/spreadsheetml/2006/main" count="58" uniqueCount="51">
  <si>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</si>
  <si>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</si>
  <si>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</si>
  <si>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</si>
  <si>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</si>
  <si>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</si>
  <si>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</si>
  <si>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</si>
  <si>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L</t>
    <phoneticPr fontId="3" type="noConversion"/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</si>
  <si>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</si>
  <si>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</si>
  <si>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</si>
  <si>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</si>
  <si>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</si>
  <si>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</si>
  <si>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XL</t>
    <phoneticPr fontId="3" type="noConversion"/>
  </si>
  <si>
    <t>蓝色</t>
    <phoneticPr fontId="3" type="noConversion"/>
  </si>
  <si>
    <t>S洗前/洗后</t>
    <phoneticPr fontId="3" type="noConversion"/>
  </si>
  <si>
    <t>+1/-2</t>
    <phoneticPr fontId="3" type="noConversion"/>
  </si>
  <si>
    <t>佛山源莱美</t>
    <phoneticPr fontId="3" type="noConversion"/>
  </si>
  <si>
    <t>S</t>
  </si>
  <si>
    <t>L</t>
  </si>
  <si>
    <t>XL</t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</si>
  <si>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</si>
  <si>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</si>
  <si>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</si>
  <si>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</si>
  <si>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</si>
  <si>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</si>
  <si>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</si>
  <si>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</si>
  <si>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摆围（螺纹）</t>
  </si>
  <si>
    <t>肩宽</t>
  </si>
  <si>
    <t>肩点袖长</t>
  </si>
  <si>
    <t>袖肥/2（参考值见注解）</t>
  </si>
  <si>
    <t>袖口围/2（螺纹）</t>
  </si>
  <si>
    <t>TAUUBK91697</t>
    <phoneticPr fontId="3" type="noConversion"/>
  </si>
  <si>
    <t>男士卫衣</t>
    <phoneticPr fontId="3" type="noConversion"/>
  </si>
  <si>
    <t>黑色</t>
    <phoneticPr fontId="3" type="noConversion"/>
  </si>
  <si>
    <t>+0</t>
    <phoneticPr fontId="3" type="noConversion"/>
  </si>
  <si>
    <t>-1</t>
    <phoneticPr fontId="3" type="noConversion"/>
  </si>
  <si>
    <t>+3</t>
    <phoneticPr fontId="3" type="noConversion"/>
  </si>
  <si>
    <t>-0.7</t>
    <phoneticPr fontId="3" type="noConversion"/>
  </si>
  <si>
    <t>-1.3</t>
    <phoneticPr fontId="3" type="noConversion"/>
  </si>
  <si>
    <t>-0.5</t>
    <phoneticPr fontId="3" type="noConversion"/>
  </si>
  <si>
    <t>领围</t>
  </si>
  <si>
    <t>帽高</t>
  </si>
  <si>
    <t>帽宽</t>
  </si>
  <si>
    <t>插手袋长</t>
  </si>
  <si>
    <t>-1.5</t>
    <phoneticPr fontId="3" type="noConversion"/>
  </si>
  <si>
    <t>大货首件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</si>
</sst>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19" x14ac:knownFonts="1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12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5" fillId="2" borderId="5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11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701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1"/>
  <sheetViews>
    <sheetView tabSelected="1" zoomScale="90" zoomScaleNormal="90" zoomScalePageLayoutView="125" workbookViewId="0">
      <selection activeCell="J15" sqref="J15"/>
    </sheetView>
  </sheetViews>
  <sheetFormatPr defaultColWidth="9" defaultRowHeight="14.25" x14ac:dyDescent="0.1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3"/>
    <col min="16" max="253" width="9" style="26"/>
    <col min="254" max="16384" width="9" style="1"/>
  </cols>
  <sheetData>
    <row r="1" spans="1:253" ht="21" thickBot="1" x14ac:dyDescent="0.3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 x14ac:dyDescent="0.15">
      <c r="A2" s="2" t="s">
        <v>1</v>
      </c>
      <c r="B2" s="36" t="s">
        <v>36</v>
      </c>
      <c r="C2" s="36"/>
      <c r="D2" s="3" t="s">
        <v>2</v>
      </c>
      <c r="E2" s="37" t="s">
        <v>37</v>
      </c>
      <c r="F2" s="37"/>
      <c r="G2" s="37"/>
      <c r="H2" s="38"/>
      <c r="I2" s="4" t="s">
        <v>3</v>
      </c>
      <c r="J2" s="41" t="s">
        <v>19</v>
      </c>
      <c r="K2" s="41"/>
      <c r="L2" s="41"/>
      <c r="M2" s="41"/>
      <c r="N2" s="42"/>
      <c r="O2" s="3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x14ac:dyDescent="0.15">
      <c r="A3" s="43" t="s">
        <v>4</v>
      </c>
      <c r="B3" s="44" t="s">
        <v>5</v>
      </c>
      <c r="C3" s="44"/>
      <c r="D3" s="44"/>
      <c r="E3" s="44"/>
      <c r="F3" s="44"/>
      <c r="G3" s="44"/>
      <c r="H3" s="39"/>
      <c r="I3" s="45" t="s">
        <v>6</v>
      </c>
      <c r="J3" s="45"/>
      <c r="K3" s="45"/>
      <c r="L3" s="45"/>
      <c r="M3" s="45"/>
      <c r="N3" s="46"/>
      <c r="O3" s="32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 x14ac:dyDescent="0.15">
      <c r="A4" s="43"/>
      <c r="B4" s="47" t="s">
        <v>20</v>
      </c>
      <c r="C4" s="47" t="s">
        <v>7</v>
      </c>
      <c r="D4" s="48" t="s">
        <v>21</v>
      </c>
      <c r="E4" s="47" t="s">
        <v>22</v>
      </c>
      <c r="F4" s="47" t="s">
        <v>9</v>
      </c>
      <c r="G4" s="47" t="s">
        <v>10</v>
      </c>
      <c r="H4" s="39"/>
      <c r="I4" s="5" t="s">
        <v>17</v>
      </c>
      <c r="J4" s="5" t="s">
        <v>7</v>
      </c>
      <c r="K4" s="5" t="s">
        <v>8</v>
      </c>
      <c r="L4" s="30" t="s">
        <v>15</v>
      </c>
      <c r="M4" s="5" t="s">
        <v>9</v>
      </c>
      <c r="N4" s="5" t="s">
        <v>10</v>
      </c>
      <c r="O4" s="3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6.5" x14ac:dyDescent="0.15">
      <c r="A5" s="43"/>
      <c r="B5" s="47" t="s">
        <v>23</v>
      </c>
      <c r="C5" s="47" t="s">
        <v>24</v>
      </c>
      <c r="D5" s="48" t="s">
        <v>25</v>
      </c>
      <c r="E5" s="47" t="s">
        <v>26</v>
      </c>
      <c r="F5" s="47" t="s">
        <v>27</v>
      </c>
      <c r="G5" s="47" t="s">
        <v>28</v>
      </c>
      <c r="H5" s="39"/>
      <c r="I5" s="5" t="s">
        <v>16</v>
      </c>
      <c r="J5" s="5"/>
      <c r="K5" s="5"/>
      <c r="L5" s="31" t="s">
        <v>38</v>
      </c>
      <c r="M5" s="5"/>
      <c r="N5" s="5"/>
      <c r="O5" s="3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16.5" x14ac:dyDescent="0.15">
      <c r="A6" s="50" t="s">
        <v>29</v>
      </c>
      <c r="B6" s="49">
        <f>C6-1</f>
        <v>65</v>
      </c>
      <c r="C6" s="49">
        <f>D6-2</f>
        <v>66</v>
      </c>
      <c r="D6" s="48">
        <v>68</v>
      </c>
      <c r="E6" s="49">
        <f>D6+2</f>
        <v>70</v>
      </c>
      <c r="F6" s="49">
        <f>E6+2</f>
        <v>72</v>
      </c>
      <c r="G6" s="49">
        <f>F6+1</f>
        <v>73</v>
      </c>
      <c r="H6" s="39"/>
      <c r="I6" s="8" t="s">
        <v>18</v>
      </c>
      <c r="J6" s="9"/>
      <c r="K6" s="10"/>
      <c r="L6" s="9" t="s">
        <v>39</v>
      </c>
      <c r="M6" s="9"/>
      <c r="N6" s="11"/>
      <c r="O6" s="3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16.5" x14ac:dyDescent="0.15">
      <c r="A7" s="50" t="s">
        <v>30</v>
      </c>
      <c r="B7" s="49">
        <f t="shared" ref="B7:C8" si="0">C7-4</f>
        <v>121</v>
      </c>
      <c r="C7" s="49">
        <f t="shared" si="0"/>
        <v>125</v>
      </c>
      <c r="D7" s="48">
        <v>129</v>
      </c>
      <c r="E7" s="49">
        <f>D7+4</f>
        <v>133</v>
      </c>
      <c r="F7" s="49">
        <f>E7+4</f>
        <v>137</v>
      </c>
      <c r="G7" s="49">
        <f>F7+6</f>
        <v>143</v>
      </c>
      <c r="H7" s="39"/>
      <c r="I7" s="12"/>
      <c r="J7" s="13"/>
      <c r="K7" s="13"/>
      <c r="L7" s="13" t="s">
        <v>40</v>
      </c>
      <c r="M7" s="13"/>
      <c r="N7" s="14"/>
      <c r="O7" s="3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16.5" x14ac:dyDescent="0.15">
      <c r="A8" s="50" t="s">
        <v>31</v>
      </c>
      <c r="B8" s="49">
        <f t="shared" si="0"/>
        <v>92</v>
      </c>
      <c r="C8" s="49">
        <f t="shared" si="0"/>
        <v>96</v>
      </c>
      <c r="D8" s="48">
        <v>100</v>
      </c>
      <c r="E8" s="49">
        <f>D8+4</f>
        <v>104</v>
      </c>
      <c r="F8" s="49">
        <f>E8+5</f>
        <v>109</v>
      </c>
      <c r="G8" s="49">
        <f>F8+6</f>
        <v>115</v>
      </c>
      <c r="H8" s="39"/>
      <c r="I8" s="12"/>
      <c r="J8" s="13"/>
      <c r="K8" s="13"/>
      <c r="L8" s="13" t="s">
        <v>41</v>
      </c>
      <c r="M8" s="13"/>
      <c r="N8" s="14"/>
      <c r="O8" s="3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16.5" x14ac:dyDescent="0.15">
      <c r="A9" s="50" t="s">
        <v>32</v>
      </c>
      <c r="B9" s="49">
        <f t="shared" ref="B9:C9" si="1">C9-1.2</f>
        <v>58.099999999999994</v>
      </c>
      <c r="C9" s="49">
        <f t="shared" si="1"/>
        <v>59.3</v>
      </c>
      <c r="D9" s="48">
        <v>60.5</v>
      </c>
      <c r="E9" s="49">
        <f>D9+1.2</f>
        <v>61.7</v>
      </c>
      <c r="F9" s="49">
        <f t="shared" ref="F9:F10" si="2">E9+1.2</f>
        <v>62.900000000000006</v>
      </c>
      <c r="G9" s="49">
        <f t="shared" ref="G9" si="3">F9+1.4</f>
        <v>64.300000000000011</v>
      </c>
      <c r="H9" s="39"/>
      <c r="I9" s="12"/>
      <c r="J9" s="13"/>
      <c r="K9" s="13"/>
      <c r="L9" s="13" t="s">
        <v>42</v>
      </c>
      <c r="M9" s="13"/>
      <c r="N9" s="14"/>
      <c r="O9" s="3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16.5" x14ac:dyDescent="0.15">
      <c r="A10" s="50" t="s">
        <v>33</v>
      </c>
      <c r="B10" s="49">
        <f>C10-0.6</f>
        <v>51.199999999999996</v>
      </c>
      <c r="C10" s="49">
        <f>D10-1.2</f>
        <v>51.8</v>
      </c>
      <c r="D10" s="48">
        <v>53</v>
      </c>
      <c r="E10" s="49">
        <f>D10+1.2</f>
        <v>54.2</v>
      </c>
      <c r="F10" s="49">
        <f t="shared" si="2"/>
        <v>55.400000000000006</v>
      </c>
      <c r="G10" s="49">
        <f>F10+0.6</f>
        <v>56.000000000000007</v>
      </c>
      <c r="H10" s="39"/>
      <c r="I10" s="12"/>
      <c r="J10" s="13"/>
      <c r="K10" s="13"/>
      <c r="L10" s="13" t="s">
        <v>42</v>
      </c>
      <c r="M10" s="13"/>
      <c r="N10" s="14"/>
      <c r="O10" s="3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6.5" x14ac:dyDescent="0.15">
      <c r="A11" s="51" t="s">
        <v>34</v>
      </c>
      <c r="B11" s="49">
        <f>C11-0.8</f>
        <v>25.9</v>
      </c>
      <c r="C11" s="49">
        <f>D11-0.8</f>
        <v>26.7</v>
      </c>
      <c r="D11" s="48">
        <v>27.5</v>
      </c>
      <c r="E11" s="49">
        <f>D11+0.8</f>
        <v>28.3</v>
      </c>
      <c r="F11" s="49">
        <f>E11+0.8</f>
        <v>29.1</v>
      </c>
      <c r="G11" s="49">
        <f>F11+1.3</f>
        <v>30.400000000000002</v>
      </c>
      <c r="H11" s="39"/>
      <c r="I11" s="12"/>
      <c r="J11" s="13"/>
      <c r="K11" s="13"/>
      <c r="L11" s="13" t="s">
        <v>43</v>
      </c>
      <c r="M11" s="13"/>
      <c r="N11" s="14"/>
      <c r="O11" s="3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16.5" x14ac:dyDescent="0.15">
      <c r="A12" s="50" t="s">
        <v>35</v>
      </c>
      <c r="B12" s="49">
        <f t="shared" ref="B12:C12" si="4">C12-0.5</f>
        <v>10</v>
      </c>
      <c r="C12" s="49">
        <f t="shared" si="4"/>
        <v>10.5</v>
      </c>
      <c r="D12" s="48">
        <v>11</v>
      </c>
      <c r="E12" s="49">
        <f>D12+0.5</f>
        <v>11.5</v>
      </c>
      <c r="F12" s="49">
        <f t="shared" ref="F12" si="5">E12+0.5</f>
        <v>12</v>
      </c>
      <c r="G12" s="49">
        <f>F12+0.7</f>
        <v>12.7</v>
      </c>
      <c r="H12" s="39"/>
      <c r="I12" s="12"/>
      <c r="J12" s="13"/>
      <c r="K12" s="13"/>
      <c r="L12" s="13" t="s">
        <v>44</v>
      </c>
      <c r="M12" s="13"/>
      <c r="N12" s="14"/>
      <c r="O12" s="3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6.5" x14ac:dyDescent="0.15">
      <c r="A13" s="50" t="s">
        <v>45</v>
      </c>
      <c r="B13" s="49">
        <f>C13-1</f>
        <v>52</v>
      </c>
      <c r="C13" s="49">
        <f>D13-1</f>
        <v>53</v>
      </c>
      <c r="D13" s="48">
        <v>54</v>
      </c>
      <c r="E13" s="49">
        <f>D13+1</f>
        <v>55</v>
      </c>
      <c r="F13" s="49">
        <f>E13+1</f>
        <v>56</v>
      </c>
      <c r="G13" s="49">
        <f>F13+1.5</f>
        <v>57.5</v>
      </c>
      <c r="H13" s="39"/>
      <c r="I13" s="12"/>
      <c r="J13" s="13"/>
      <c r="K13" s="13"/>
      <c r="L13" s="13" t="s">
        <v>39</v>
      </c>
      <c r="M13" s="13"/>
      <c r="N13" s="14"/>
      <c r="O13" s="3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6.5" x14ac:dyDescent="0.15">
      <c r="A14" s="50" t="s">
        <v>46</v>
      </c>
      <c r="B14" s="49">
        <f>C14-0.5</f>
        <v>35</v>
      </c>
      <c r="C14" s="49">
        <f>D14-0.5</f>
        <v>35.5</v>
      </c>
      <c r="D14" s="48">
        <v>36</v>
      </c>
      <c r="E14" s="49">
        <f>D14+0.5</f>
        <v>36.5</v>
      </c>
      <c r="F14" s="49">
        <f>E14+0.5</f>
        <v>37</v>
      </c>
      <c r="G14" s="49">
        <f>F14+0.5</f>
        <v>37.5</v>
      </c>
      <c r="H14" s="39"/>
      <c r="I14" s="12"/>
      <c r="J14" s="13"/>
      <c r="K14" s="13"/>
      <c r="L14" s="13" t="s">
        <v>49</v>
      </c>
      <c r="M14" s="13"/>
      <c r="N14" s="14"/>
      <c r="O14" s="3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6.5" x14ac:dyDescent="0.15">
      <c r="A15" s="50" t="s">
        <v>47</v>
      </c>
      <c r="B15" s="49">
        <f>C15-0.5</f>
        <v>26</v>
      </c>
      <c r="C15" s="49">
        <f>D15-0.5</f>
        <v>26.5</v>
      </c>
      <c r="D15" s="48">
        <v>27</v>
      </c>
      <c r="E15" s="49">
        <f>D15+0.5</f>
        <v>27.5</v>
      </c>
      <c r="F15" s="49">
        <f>E15+0.5</f>
        <v>28</v>
      </c>
      <c r="G15" s="49">
        <f>F15+0.75</f>
        <v>28.75</v>
      </c>
      <c r="H15" s="39"/>
      <c r="I15" s="12"/>
      <c r="J15" s="13"/>
      <c r="K15" s="13"/>
      <c r="L15" s="13" t="s">
        <v>44</v>
      </c>
      <c r="M15" s="13"/>
      <c r="N15" s="14"/>
      <c r="O15" s="3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6.5" x14ac:dyDescent="0.15">
      <c r="A16" s="50" t="s">
        <v>48</v>
      </c>
      <c r="B16" s="49">
        <f t="shared" ref="B16" si="6">C16</f>
        <v>16</v>
      </c>
      <c r="C16" s="49">
        <f>D16-1</f>
        <v>16</v>
      </c>
      <c r="D16" s="48">
        <v>17</v>
      </c>
      <c r="E16" s="49">
        <f>D16</f>
        <v>17</v>
      </c>
      <c r="F16" s="49">
        <f>E16+1.5</f>
        <v>18.5</v>
      </c>
      <c r="G16" s="49">
        <f t="shared" ref="G16" si="7">F16</f>
        <v>18.5</v>
      </c>
      <c r="H16" s="39"/>
      <c r="I16" s="12"/>
      <c r="J16" s="13"/>
      <c r="K16" s="13"/>
      <c r="L16" s="13" t="s">
        <v>40</v>
      </c>
      <c r="M16" s="13"/>
      <c r="N16" s="14"/>
      <c r="O16" s="3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6.5" x14ac:dyDescent="0.35">
      <c r="A17" s="6"/>
      <c r="B17" s="7"/>
      <c r="C17" s="7"/>
      <c r="D17" s="7"/>
      <c r="E17" s="7"/>
      <c r="F17" s="7"/>
      <c r="G17" s="7"/>
      <c r="H17" s="39"/>
      <c r="I17" s="12"/>
      <c r="J17" s="13"/>
      <c r="K17" s="13"/>
      <c r="L17" s="13" t="s">
        <v>50</v>
      </c>
      <c r="M17" s="13"/>
      <c r="N17" s="14"/>
      <c r="O17" s="3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7.25" thickBot="1" x14ac:dyDescent="0.2">
      <c r="A18" s="15"/>
      <c r="B18" s="16"/>
      <c r="C18" s="16"/>
      <c r="D18" s="17"/>
      <c r="E18" s="16"/>
      <c r="F18" s="16"/>
      <c r="G18" s="16"/>
      <c r="H18" s="40"/>
      <c r="I18" s="18"/>
      <c r="J18" s="19"/>
      <c r="K18" s="20"/>
      <c r="L18" s="19"/>
      <c r="M18" s="19"/>
      <c r="N18" s="21"/>
      <c r="O18" s="3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17.25" thickTop="1" x14ac:dyDescent="0.15">
      <c r="A19" s="22"/>
      <c r="B19" s="23"/>
      <c r="C19" s="23"/>
      <c r="D19" s="24"/>
      <c r="E19" s="23"/>
      <c r="F19" s="23"/>
      <c r="G19" s="25"/>
      <c r="O19" s="3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x14ac:dyDescent="0.15">
      <c r="A20" s="27" t="s">
        <v>11</v>
      </c>
      <c r="B20" s="27"/>
      <c r="C20" s="27"/>
      <c r="O20" s="3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x14ac:dyDescent="0.15">
      <c r="I21" s="28" t="s">
        <v>12</v>
      </c>
      <c r="J21" s="29">
        <v>44751</v>
      </c>
      <c r="K21" s="28" t="s">
        <v>13</v>
      </c>
      <c r="L21" s="28"/>
      <c r="M21" s="28" t="s">
        <v>14</v>
      </c>
      <c r="O21" s="3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</sheetData>
  <mergeCells count="8">
    <mergeCell ref="A1:N1"/>
    <mergeCell ref="B2:C2"/>
    <mergeCell ref="E2:G2"/>
    <mergeCell ref="H2:H18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2022-07-09T09:17:24Z</dcterms:modified>
</cp:coreProperties>
</file>