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EEAK91213\6-26尾期第2批\"/>
    </mc:Choice>
  </mc:AlternateContent>
  <xr:revisionPtr revIDLastSave="0" documentId="13_ncr:1_{3DED2033-FFBB-486B-9F0C-3C57151C6B7A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7" i="8"/>
  <c r="K6" i="8"/>
  <c r="K5" i="8"/>
  <c r="K4" i="8"/>
  <c r="N7" i="7"/>
  <c r="N6" i="7"/>
  <c r="N5" i="7"/>
  <c r="N4" i="7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<sst xmlns="http://schemas.openxmlformats.org/spreadsheetml/2006/main" count="939" uniqueCount="381">
  <si>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</si>
  <si>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</si>
  <si>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</si>
  <si>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</si>
  <si>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</si>
  <si>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</si>
  <si>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</si>
  <si>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</si>
  <si>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</si>
  <si>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</si>
  <si>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</si>
  <si>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</si>
  <si>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</si>
  <si>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</si>
  <si>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</si>
  <si>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</si>
  <si>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</si>
  <si>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</si>
  <si>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</si>
  <si>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</si>
  <si>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</si>
  <si>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</si>
  <si>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</si>
  <si>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</si>
  <si>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</si>
  <si>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</si>
  <si>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</si>
  <si>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</si>
  <si>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</si>
  <si>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</si>
  <si>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</si>
  <si>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</si>
  <si>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</si>
  <si>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</si>
  <si>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</si>
  <si>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</si>
  <si>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</si>
  <si>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</si>
  <si>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</si>
  <si>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</si>
  <si>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</si>
  <si>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</si>
  <si>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</si>
  <si>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</si>
  <si>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</si>
  <si>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</si>
  <si>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</si>
  <si>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</si>
  <si>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</si>
  <si>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</si>
  <si>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</si>
  <si>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</si>
  <si>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</si>
  <si>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</si>
  <si>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</si>
  <si>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</si>
  <si>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</si>
  <si>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</si>
  <si>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</si>
  <si>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</si>
  <si>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</si>
  <si>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</si>
  <si>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</si>
  <si>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TAEEAK91213</t>
  </si>
  <si>
    <t>合同交期</t>
  </si>
  <si>
    <t>7-21/8-20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</si>
  <si>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</si>
  <si>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</si>
  <si>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</si>
  <si>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</si>
  <si>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</si>
  <si>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</si>
  <si>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</si>
  <si>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</si>
  <si>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</si>
  <si>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</si>
  <si>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</si>
  <si>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</si>
  <si>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</si>
  <si>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</si>
  <si>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</si>
  <si>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</si>
  <si>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</si>
  <si>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</si>
  <si>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</si>
  <si>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</si>
  <si>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</si>
  <si>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</si>
  <si>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</si>
  <si>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</si>
  <si>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</si>
  <si>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</si>
  <si>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</si>
  <si>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</si>
  <si>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</si>
  <si>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</si>
  <si>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</si>
  <si>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</si>
  <si>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</si>
  <si>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</si>
  <si>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</si>
  <si>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</si>
  <si>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</si>
  <si>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</si>
  <si>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</si>
  <si>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</si>
  <si>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</si>
  <si>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</si>
  <si>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</si>
  <si>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</si>
  <si>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</si>
  <si>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</si>
  <si>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</si>
  <si>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</si>
  <si>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</si>
  <si>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</si>
  <si>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</si>
  <si>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</si>
  <si>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</si>
  <si>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</si>
  <si>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</si>
  <si>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</si>
  <si>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灰绿m/3件。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</si>
  <si>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</si>
  <si>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</si>
  <si>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</si>
  <si>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</si>
  <si>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</si>
  <si>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</si>
  <si>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</si>
  <si>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</si>
  <si>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</si>
  <si>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</si>
  <si>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</si>
  <si>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</si>
  <si>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</si>
  <si>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</si>
  <si>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</si>
  <si>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</si>
  <si>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</si>
  <si>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</si>
  <si>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</si>
  <si>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</si>
  <si>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</si>
  <si>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</si>
  <si>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</si>
  <si>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</si>
  <si>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</si>
  <si>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</si>
  <si>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</si>
  <si>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灰绿洗前m</t>
  </si>
  <si>
    <t>灰绿洗后m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</si>
  <si>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</si>
  <si>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</si>
  <si>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</si>
  <si>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</si>
  <si>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</si>
  <si>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</si>
  <si>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</si>
  <si>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</si>
  <si>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</si>
  <si>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前中拉链长</t>
  </si>
  <si>
    <t>胸围</t>
  </si>
  <si>
    <t>-0.8</t>
  </si>
  <si>
    <t>腰围</t>
  </si>
  <si>
    <t>-0.5</t>
  </si>
  <si>
    <t>摆围（平量）</t>
  </si>
  <si>
    <t>肩宽</t>
  </si>
  <si>
    <t>+0.6</t>
  </si>
  <si>
    <t>+0.5</t>
  </si>
  <si>
    <t>前领高</t>
  </si>
  <si>
    <t>-1.5</t>
  </si>
  <si>
    <t>上领围</t>
  </si>
  <si>
    <t>√</t>
  </si>
  <si>
    <t>下领围</t>
  </si>
  <si>
    <t>肩点袖长</t>
  </si>
  <si>
    <t>袖肥/2（参考值）</t>
  </si>
  <si>
    <t xml:space="preserve">     初期请洗测2-3件，有问题的另加测量数量。</t>
  </si>
  <si>
    <t>验货时间：2022-5-26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</si>
  <si>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</si>
  <si>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</si>
  <si>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</si>
  <si>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</si>
  <si>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</si>
  <si>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齐色、齐号10件。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</si>
  <si>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</si>
  <si>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</si>
  <si>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</si>
  <si>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</si>
  <si>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1.领围吃式不平</t>
  </si>
  <si>
    <t>2.拉链起拱、</t>
  </si>
  <si>
    <t>【整改的严重缺陷及整改复核时间】</t>
  </si>
  <si>
    <t>【整改结果】</t>
  </si>
  <si>
    <t>-1-0.5</t>
  </si>
  <si>
    <t>-1+1</t>
  </si>
  <si>
    <t>+1.1</t>
  </si>
  <si>
    <t>+1.2</t>
  </si>
  <si>
    <t>+2</t>
  </si>
  <si>
    <t>√√</t>
  </si>
  <si>
    <t>√-1.5</t>
  </si>
  <si>
    <t>-2-0.5</t>
  </si>
  <si>
    <t>-2√</t>
  </si>
  <si>
    <t>-1.5-0.6</t>
  </si>
  <si>
    <t>+0.5-0.5</t>
  </si>
  <si>
    <t>-06</t>
  </si>
  <si>
    <t>-06+1</t>
  </si>
  <si>
    <t>-0.5√</t>
  </si>
  <si>
    <t>-0.5-1</t>
  </si>
  <si>
    <t>-0.5-1.5</t>
  </si>
  <si>
    <t>√-0.5</t>
  </si>
  <si>
    <t>√-0.4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</si>
  <si>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</si>
  <si>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</si>
  <si>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</si>
  <si>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</si>
  <si>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</si>
  <si>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</si>
  <si>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</si>
  <si>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</si>
  <si>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</si>
  <si>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</si>
  <si>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</si>
  <si>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</si>
  <si>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</si>
  <si>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</si>
  <si>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</si>
  <si>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</si>
  <si>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</si>
  <si>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</si>
  <si>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</si>
  <si>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</si>
  <si>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</si>
  <si>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</si>
  <si>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</si>
  <si>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</si>
  <si>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</si>
  <si>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</si>
  <si>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</si>
  <si>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</si>
  <si>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</si>
  <si>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</si>
  <si>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</si>
  <si>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</si>
  <si>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</si>
  <si>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</si>
  <si>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</si>
  <si>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</si>
  <si>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</si>
  <si>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</si>
  <si>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</si>
  <si>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</si>
  <si>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</si>
  <si>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1.领围不平，现场翻箱。</t>
  </si>
  <si>
    <t>2.拉链有斜扭。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</si>
  <si>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</si>
  <si>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</si>
  <si>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</si>
  <si>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</si>
  <si>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</si>
  <si>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</si>
  <si>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</si>
  <si>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</si>
  <si>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</si>
  <si>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丹霞红S</t>
  </si>
  <si>
    <t>星海蓝M</t>
  </si>
  <si>
    <t>L丹霞红</t>
  </si>
  <si>
    <t>灰绿XL</t>
  </si>
  <si>
    <t>黑色XXL</t>
  </si>
  <si>
    <t>灰绿XXXL</t>
  </si>
  <si>
    <t xml:space="preserve">     齐色齐码各2-3件，有问题的另加测量数量。</t>
  </si>
  <si>
    <t>验货时间：22-4-18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</si>
  <si>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</si>
  <si>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</si>
  <si>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</si>
  <si>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</si>
  <si>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</si>
  <si>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</si>
  <si>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</si>
  <si>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</si>
  <si>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</si>
  <si>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</si>
  <si>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</si>
  <si>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</si>
  <si>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</si>
  <si>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</si>
  <si>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</si>
  <si>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</si>
  <si>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</si>
  <si>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</si>
  <si>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19SS黑色/E77//19SS黑色</t>
  </si>
  <si>
    <t>石狮经纬</t>
  </si>
  <si>
    <t>YES</t>
  </si>
  <si>
    <t>22FW灰绿色/O09//19SS黑色</t>
  </si>
  <si>
    <t>22SS丹霞红/M67//19SS黑色</t>
  </si>
  <si>
    <t>FW09971</t>
  </si>
  <si>
    <t>22FW星海蓝/N99//19SS黑色</t>
  </si>
  <si>
    <t>制表时间：2022-4-18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</si>
  <si>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</si>
  <si>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</si>
  <si>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</si>
  <si>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</si>
  <si>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</si>
  <si>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</si>
  <si>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</si>
  <si>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</si>
  <si>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</si>
  <si>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</si>
  <si>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江苏南纬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</si>
  <si>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</si>
  <si>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</si>
  <si>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</si>
  <si>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</si>
  <si>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</si>
  <si>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</si>
  <si>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</si>
  <si>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</si>
  <si>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</si>
  <si>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</si>
  <si>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</si>
  <si>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</si>
  <si>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</si>
  <si>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</si>
  <si>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</si>
  <si>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</si>
  <si>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</si>
  <si>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</si>
  <si>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</si>
  <si>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</si>
  <si>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</si>
  <si>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</si>
  <si>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</si>
  <si>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</si>
  <si>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</si>
  <si>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</si>
  <si>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</si>
  <si>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</si>
  <si>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</si>
  <si>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</si>
  <si>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</si>
  <si>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</si>
  <si>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</si>
  <si>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</si>
  <si>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</si>
  <si>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</si>
  <si>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</si>
  <si>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</si>
  <si>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</si>
  <si>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</si>
  <si>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</si>
  <si>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</si>
  <si>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</si>
  <si>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</si>
  <si>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</si>
  <si>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</si>
  <si>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</si>
  <si>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20SS本白/H20</t>
  </si>
  <si>
    <t>肩部</t>
  </si>
  <si>
    <t xml:space="preserve">视野高周波转移标 </t>
  </si>
  <si>
    <t>19SS黑色/E77</t>
  </si>
  <si>
    <t>后下</t>
  </si>
  <si>
    <t xml:space="preserve">TOREAD字体转移标（TPU哑光） 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</si>
  <si>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</si>
  <si>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</si>
  <si>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</si>
  <si>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</si>
  <si>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</si>
  <si>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</si>
  <si>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 xml:space="preserve">三色花纹弹力绳 </t>
  </si>
  <si>
    <t>制表时间：2022-4-8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</si>
  <si>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</si>
  <si>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+1.+1</t>
    <phoneticPr fontId="39" type="noConversion"/>
  </si>
  <si>
    <t>+1.2+1</t>
    <phoneticPr fontId="39" type="noConversion"/>
  </si>
  <si>
    <t>+1+1</t>
    <phoneticPr fontId="39" type="noConversion"/>
  </si>
  <si>
    <t>+0.5+1</t>
    <phoneticPr fontId="39" type="noConversion"/>
  </si>
  <si>
    <t>√+1</t>
    <phoneticPr fontId="39" type="noConversion"/>
  </si>
  <si>
    <t>√+1.5</t>
    <phoneticPr fontId="39" type="noConversion"/>
  </si>
  <si>
    <t>+0.5√</t>
    <phoneticPr fontId="39" type="noConversion"/>
  </si>
  <si>
    <t>√+0</t>
    <phoneticPr fontId="39" type="noConversion"/>
  </si>
  <si>
    <t>+1.5√</t>
    <phoneticPr fontId="39" type="noConversion"/>
  </si>
  <si>
    <t>+1√</t>
    <phoneticPr fontId="39" type="noConversion"/>
  </si>
  <si>
    <t>+0√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</si>
</sst>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36" fillId="0" borderId="0">
      <alignment vertical="center"/>
    </xf>
    <xf numFmtId="0" fontId="35" fillId="0" borderId="0">
      <alignment horizontal="center" vertical="center"/>
    </xf>
    <xf numFmtId="0" fontId="37" fillId="0" borderId="0">
      <alignment horizontal="center" vertical="center"/>
    </xf>
    <xf numFmtId="0" fontId="15" fillId="0" borderId="0"/>
    <xf numFmtId="0" fontId="35" fillId="0" borderId="0">
      <alignment horizontal="center" vertical="center"/>
    </xf>
    <xf numFmtId="0" fontId="37" fillId="0" borderId="0">
      <alignment horizontal="center" vertical="top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4" borderId="0" xfId="0" applyFill="1"/>
    <xf numFmtId="0" fontId="0" fillId="4" borderId="2" xfId="0" applyFill="1" applyBorder="1"/>
    <xf numFmtId="0" fontId="9" fillId="0" borderId="0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4" borderId="0" xfId="3" applyFont="1" applyFill="1"/>
    <xf numFmtId="0" fontId="12" fillId="4" borderId="17" xfId="2" applyFont="1" applyFill="1" applyBorder="1" applyAlignment="1">
      <alignment horizontal="left" vertical="center"/>
    </xf>
    <xf numFmtId="0" fontId="12" fillId="4" borderId="18" xfId="2" applyFont="1" applyFill="1" applyBorder="1" applyAlignment="1">
      <alignment vertical="center"/>
    </xf>
    <xf numFmtId="0" fontId="13" fillId="0" borderId="2" xfId="8" applyFont="1" applyFill="1" applyBorder="1" applyAlignment="1">
      <alignment horizontal="center"/>
    </xf>
    <xf numFmtId="0" fontId="13" fillId="0" borderId="2" xfId="8" applyFont="1" applyFill="1" applyBorder="1" applyAlignment="1">
      <alignment horizontal="left"/>
    </xf>
    <xf numFmtId="0" fontId="13" fillId="4" borderId="2" xfId="8" applyFont="1" applyFill="1" applyBorder="1" applyAlignment="1">
      <alignment horizontal="left"/>
    </xf>
    <xf numFmtId="0" fontId="13" fillId="4" borderId="2" xfId="8" applyFont="1" applyFill="1" applyBorder="1" applyAlignment="1">
      <alignment horizontal="center"/>
    </xf>
    <xf numFmtId="0" fontId="0" fillId="4" borderId="0" xfId="4" applyFont="1" applyFill="1">
      <alignment vertical="center"/>
    </xf>
    <xf numFmtId="0" fontId="12" fillId="4" borderId="18" xfId="2" applyFont="1" applyFill="1" applyBorder="1" applyAlignment="1">
      <alignment horizontal="left" vertical="center"/>
    </xf>
    <xf numFmtId="49" fontId="14" fillId="0" borderId="2" xfId="5" applyNumberFormat="1" applyFont="1" applyFill="1" applyBorder="1" applyAlignment="1">
      <alignment horizontal="center"/>
    </xf>
    <xf numFmtId="49" fontId="12" fillId="4" borderId="2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0" fontId="12" fillId="4" borderId="0" xfId="3" applyFont="1" applyFill="1"/>
    <xf numFmtId="14" fontId="12" fillId="4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vertical="center"/>
    </xf>
    <xf numFmtId="0" fontId="17" fillId="0" borderId="24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7" fillId="0" borderId="28" xfId="2" applyFont="1" applyFill="1" applyBorder="1" applyAlignment="1">
      <alignment vertical="center"/>
    </xf>
    <xf numFmtId="0" fontId="17" fillId="0" borderId="25" xfId="2" applyFont="1" applyFill="1" applyBorder="1" applyAlignment="1">
      <alignment horizontal="left" vertical="center"/>
    </xf>
    <xf numFmtId="0" fontId="18" fillId="0" borderId="28" xfId="2" applyFont="1" applyBorder="1" applyAlignment="1">
      <alignment vertical="center"/>
    </xf>
    <xf numFmtId="0" fontId="18" fillId="0" borderId="29" xfId="2" applyFont="1" applyBorder="1" applyAlignment="1">
      <alignment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9" fillId="0" borderId="31" xfId="2" applyFont="1" applyFill="1" applyBorder="1" applyAlignment="1">
      <alignment vertical="center"/>
    </xf>
    <xf numFmtId="0" fontId="19" fillId="0" borderId="31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7" fillId="0" borderId="23" xfId="2" applyFont="1" applyFill="1" applyBorder="1" applyAlignment="1">
      <alignment vertical="center"/>
    </xf>
    <xf numFmtId="0" fontId="19" fillId="0" borderId="28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58" fontId="19" fillId="0" borderId="31" xfId="2" applyNumberFormat="1" applyFont="1" applyFill="1" applyBorder="1" applyAlignment="1">
      <alignment vertical="center"/>
    </xf>
    <xf numFmtId="0" fontId="19" fillId="0" borderId="29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2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20" fillId="0" borderId="25" xfId="2" applyFont="1" applyBorder="1" applyAlignment="1">
      <alignment vertical="center"/>
    </xf>
    <xf numFmtId="0" fontId="20" fillId="0" borderId="28" xfId="2" applyFont="1" applyBorder="1" applyAlignment="1">
      <alignment vertical="center"/>
    </xf>
    <xf numFmtId="0" fontId="15" fillId="0" borderId="28" xfId="2" applyFont="1" applyBorder="1" applyAlignment="1">
      <alignment vertical="center"/>
    </xf>
    <xf numFmtId="0" fontId="23" fillId="0" borderId="30" xfId="2" applyFont="1" applyBorder="1" applyAlignment="1">
      <alignment vertical="center"/>
    </xf>
    <xf numFmtId="0" fontId="20" fillId="0" borderId="23" xfId="2" applyFont="1" applyBorder="1" applyAlignment="1">
      <alignment vertical="center"/>
    </xf>
    <xf numFmtId="0" fontId="15" fillId="0" borderId="24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vertical="center"/>
    </xf>
    <xf numFmtId="0" fontId="20" fillId="0" borderId="24" xfId="2" applyFont="1" applyBorder="1" applyAlignment="1">
      <alignment vertical="center"/>
    </xf>
    <xf numFmtId="0" fontId="15" fillId="0" borderId="28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20" fillId="0" borderId="25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1" fillId="0" borderId="47" xfId="2" applyFont="1" applyBorder="1" applyAlignment="1">
      <alignment vertical="center"/>
    </xf>
    <xf numFmtId="0" fontId="21" fillId="0" borderId="48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58" fontId="15" fillId="0" borderId="48" xfId="2" applyNumberFormat="1" applyFont="1" applyBorder="1" applyAlignment="1">
      <alignment vertical="center"/>
    </xf>
    <xf numFmtId="58" fontId="21" fillId="0" borderId="48" xfId="2" applyNumberFormat="1" applyFont="1" applyBorder="1" applyAlignment="1">
      <alignment vertical="center"/>
    </xf>
    <xf numFmtId="0" fontId="18" fillId="0" borderId="4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8" xfId="3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/>
    </xf>
    <xf numFmtId="49" fontId="12" fillId="4" borderId="56" xfId="4" applyNumberFormat="1" applyFont="1" applyFill="1" applyBorder="1" applyAlignment="1">
      <alignment horizontal="center" vertical="center"/>
    </xf>
    <xf numFmtId="49" fontId="11" fillId="4" borderId="57" xfId="4" applyNumberFormat="1" applyFont="1" applyFill="1" applyBorder="1" applyAlignment="1">
      <alignment horizontal="center" vertical="center"/>
    </xf>
    <xf numFmtId="49" fontId="11" fillId="4" borderId="58" xfId="4" applyNumberFormat="1" applyFont="1" applyFill="1" applyBorder="1" applyAlignment="1">
      <alignment horizontal="center" vertical="center"/>
    </xf>
    <xf numFmtId="49" fontId="12" fillId="4" borderId="58" xfId="4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20" fillId="0" borderId="50" xfId="2" applyFont="1" applyBorder="1" applyAlignment="1">
      <alignment vertical="center"/>
    </xf>
    <xf numFmtId="0" fontId="15" fillId="0" borderId="51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5" fillId="0" borderId="51" xfId="2" applyFont="1" applyBorder="1" applyAlignment="1">
      <alignment vertical="center"/>
    </xf>
    <xf numFmtId="0" fontId="20" fillId="0" borderId="51" xfId="2" applyFont="1" applyBorder="1" applyAlignment="1">
      <alignment vertical="center"/>
    </xf>
    <xf numFmtId="0" fontId="20" fillId="0" borderId="50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26" fillId="0" borderId="60" xfId="2" applyFont="1" applyBorder="1" applyAlignment="1">
      <alignment horizontal="left" vertical="center" wrapText="1"/>
    </xf>
    <xf numFmtId="0" fontId="18" fillId="0" borderId="25" xfId="2" applyFont="1" applyBorder="1" applyAlignment="1">
      <alignment horizontal="left" vertical="center"/>
    </xf>
    <xf numFmtId="9" fontId="18" fillId="0" borderId="28" xfId="2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0" fontId="21" fillId="0" borderId="45" xfId="2" applyFont="1" applyBorder="1" applyAlignment="1">
      <alignment vertical="center"/>
    </xf>
    <xf numFmtId="0" fontId="21" fillId="0" borderId="46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0" fontId="21" fillId="0" borderId="64" xfId="2" applyFont="1" applyBorder="1" applyAlignment="1">
      <alignment vertical="center"/>
    </xf>
    <xf numFmtId="58" fontId="15" fillId="0" borderId="46" xfId="2" applyNumberFormat="1" applyFont="1" applyBorder="1" applyAlignment="1">
      <alignment vertical="center"/>
    </xf>
    <xf numFmtId="0" fontId="15" fillId="0" borderId="64" xfId="2" applyFont="1" applyBorder="1" applyAlignment="1">
      <alignment vertical="center"/>
    </xf>
    <xf numFmtId="0" fontId="18" fillId="0" borderId="55" xfId="2" applyFont="1" applyBorder="1" applyAlignment="1">
      <alignment horizontal="left" vertical="center"/>
    </xf>
    <xf numFmtId="0" fontId="20" fillId="0" borderId="0" xfId="2" applyFont="1" applyBorder="1" applyAlignment="1">
      <alignment vertical="center"/>
    </xf>
    <xf numFmtId="0" fontId="28" fillId="0" borderId="29" xfId="2" applyFont="1" applyBorder="1" applyAlignment="1">
      <alignment horizontal="left" vertical="center" wrapText="1"/>
    </xf>
    <xf numFmtId="0" fontId="28" fillId="0" borderId="29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30" fillId="0" borderId="70" xfId="0" applyFont="1" applyBorder="1"/>
    <xf numFmtId="0" fontId="30" fillId="0" borderId="2" xfId="0" applyFont="1" applyBorder="1"/>
    <xf numFmtId="0" fontId="30" fillId="6" borderId="2" xfId="0" applyFont="1" applyFill="1" applyBorder="1"/>
    <xf numFmtId="0" fontId="0" fillId="0" borderId="70" xfId="0" applyBorder="1"/>
    <xf numFmtId="0" fontId="0" fillId="6" borderId="2" xfId="0" applyFill="1" applyBorder="1"/>
    <xf numFmtId="0" fontId="0" fillId="0" borderId="71" xfId="0" applyBorder="1"/>
    <xf numFmtId="0" fontId="0" fillId="0" borderId="72" xfId="0" applyBorder="1"/>
    <xf numFmtId="0" fontId="0" fillId="6" borderId="72" xfId="0" applyFill="1" applyBorder="1"/>
    <xf numFmtId="0" fontId="0" fillId="7" borderId="0" xfId="0" applyFill="1"/>
    <xf numFmtId="0" fontId="30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0" fillId="8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5" fillId="5" borderId="15" xfId="9" quotePrefix="1" applyFont="1" applyFill="1" applyBorder="1" applyAlignment="1">
      <alignment horizontal="center" vertical="center" wrapText="1"/>
    </xf>
    <xf numFmtId="0" fontId="5" fillId="5" borderId="16" xfId="9" quotePrefix="1" applyFont="1" applyFill="1" applyBorder="1" applyAlignment="1">
      <alignment horizontal="center" vertical="center" wrapText="1"/>
    </xf>
    <xf numFmtId="0" fontId="5" fillId="3" borderId="5" xfId="9" quotePrefix="1" applyFont="1" applyFill="1" applyBorder="1" applyAlignment="1">
      <alignment horizontal="center" vertical="center" wrapText="1"/>
    </xf>
    <xf numFmtId="0" fontId="9" fillId="3" borderId="9" xfId="7" quotePrefix="1" applyFont="1" applyFill="1" applyBorder="1" applyAlignment="1">
      <alignment horizontal="center" vertical="center" wrapText="1"/>
    </xf>
    <xf numFmtId="0" fontId="9" fillId="3" borderId="5" xfId="10" quotePrefix="1" applyFont="1" applyFill="1" applyBorder="1" applyAlignment="1">
      <alignment horizontal="center" vertical="top" wrapText="1"/>
    </xf>
    <xf numFmtId="0" fontId="5" fillId="3" borderId="10" xfId="9" quotePrefix="1" applyFont="1" applyFill="1" applyBorder="1" applyAlignment="1">
      <alignment horizontal="center" vertical="center" wrapText="1"/>
    </xf>
    <xf numFmtId="0" fontId="9" fillId="3" borderId="11" xfId="7" quotePrefix="1" applyFont="1" applyFill="1" applyBorder="1" applyAlignment="1">
      <alignment horizontal="center" vertical="center" wrapText="1"/>
    </xf>
    <xf numFmtId="0" fontId="9" fillId="3" borderId="12" xfId="10" quotePrefix="1" applyFont="1" applyFill="1" applyBorder="1" applyAlignment="1">
      <alignment horizontal="center" vertical="top" wrapText="1"/>
    </xf>
    <xf numFmtId="0" fontId="0" fillId="0" borderId="2" xfId="0" quotePrefix="1" applyBorder="1"/>
    <xf numFmtId="0" fontId="29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25" fillId="0" borderId="22" xfId="2" applyFont="1" applyBorder="1" applyAlignment="1">
      <alignment horizontal="center" vertical="top"/>
    </xf>
    <xf numFmtId="0" fontId="18" fillId="0" borderId="46" xfId="2" applyFont="1" applyBorder="1" applyAlignment="1">
      <alignment horizontal="center" vertical="center"/>
    </xf>
    <xf numFmtId="0" fontId="21" fillId="0" borderId="46" xfId="2" applyFont="1" applyBorder="1" applyAlignment="1">
      <alignment horizontal="center" vertical="center"/>
    </xf>
    <xf numFmtId="0" fontId="15" fillId="0" borderId="46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41" xfId="2" applyFont="1" applyBorder="1" applyAlignment="1">
      <alignment horizontal="center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14" fontId="18" fillId="0" borderId="28" xfId="2" applyNumberFormat="1" applyFont="1" applyBorder="1" applyAlignment="1">
      <alignment horizontal="center" vertical="center"/>
    </xf>
    <xf numFmtId="14" fontId="18" fillId="0" borderId="29" xfId="2" applyNumberFormat="1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1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0" fillId="0" borderId="30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14" fontId="18" fillId="0" borderId="31" xfId="2" applyNumberFormat="1" applyFont="1" applyBorder="1" applyAlignment="1">
      <alignment horizontal="center" vertical="center"/>
    </xf>
    <xf numFmtId="14" fontId="18" fillId="0" borderId="42" xfId="2" applyNumberFormat="1" applyFont="1" applyBorder="1" applyAlignment="1">
      <alignment horizontal="center" vertical="center"/>
    </xf>
    <xf numFmtId="0" fontId="20" fillId="0" borderId="5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65" xfId="2" applyFont="1" applyBorder="1" applyAlignment="1">
      <alignment horizontal="left" vertical="center"/>
    </xf>
    <xf numFmtId="0" fontId="21" fillId="0" borderId="49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 wrapText="1"/>
    </xf>
    <xf numFmtId="0" fontId="20" fillId="0" borderId="39" xfId="2" applyFont="1" applyBorder="1" applyAlignment="1">
      <alignment horizontal="left" vertical="center" wrapText="1"/>
    </xf>
    <xf numFmtId="0" fontId="20" fillId="0" borderId="44" xfId="2" applyFont="1" applyBorder="1" applyAlignment="1">
      <alignment horizontal="left" vertical="center" wrapText="1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8" fillId="0" borderId="37" xfId="2" applyNumberFormat="1" applyFont="1" applyBorder="1" applyAlignment="1">
      <alignment horizontal="left" vertical="center"/>
    </xf>
    <xf numFmtId="9" fontId="18" fillId="0" borderId="33" xfId="2" applyNumberFormat="1" applyFont="1" applyBorder="1" applyAlignment="1">
      <alignment horizontal="left" vertical="center"/>
    </xf>
    <xf numFmtId="9" fontId="18" fillId="0" borderId="43" xfId="2" applyNumberFormat="1" applyFont="1" applyBorder="1" applyAlignment="1">
      <alignment horizontal="left" vertical="center"/>
    </xf>
    <xf numFmtId="9" fontId="18" fillId="0" borderId="38" xfId="2" applyNumberFormat="1" applyFont="1" applyBorder="1" applyAlignment="1">
      <alignment horizontal="left" vertical="center"/>
    </xf>
    <xf numFmtId="9" fontId="18" fillId="0" borderId="39" xfId="2" applyNumberFormat="1" applyFont="1" applyBorder="1" applyAlignment="1">
      <alignment horizontal="left" vertical="center"/>
    </xf>
    <xf numFmtId="9" fontId="18" fillId="0" borderId="44" xfId="2" applyNumberFormat="1" applyFont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61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21" fillId="0" borderId="36" xfId="2" applyFont="1" applyFill="1" applyBorder="1" applyAlignment="1">
      <alignment horizontal="left" vertical="center"/>
    </xf>
    <xf numFmtId="0" fontId="18" fillId="0" borderId="62" xfId="2" applyFont="1" applyFill="1" applyBorder="1" applyAlignment="1">
      <alignment horizontal="left" vertical="center"/>
    </xf>
    <xf numFmtId="0" fontId="18" fillId="0" borderId="63" xfId="2" applyFont="1" applyFill="1" applyBorder="1" applyAlignment="1">
      <alignment horizontal="left" vertical="center"/>
    </xf>
    <xf numFmtId="0" fontId="18" fillId="0" borderId="66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1" fillId="0" borderId="67" xfId="2" applyFont="1" applyBorder="1" applyAlignment="1">
      <alignment horizontal="center" vertical="center"/>
    </xf>
    <xf numFmtId="0" fontId="18" fillId="0" borderId="64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8" fillId="0" borderId="65" xfId="2" applyFont="1" applyFill="1" applyBorder="1" applyAlignment="1">
      <alignment horizontal="left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8" xfId="2" applyFont="1" applyFill="1" applyBorder="1" applyAlignment="1">
      <alignment horizontal="center" vertical="center"/>
    </xf>
    <xf numFmtId="0" fontId="11" fillId="4" borderId="20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21" xfId="3" applyFont="1" applyFill="1" applyBorder="1" applyAlignment="1" applyProtection="1">
      <alignment horizontal="center" vertical="center"/>
    </xf>
    <xf numFmtId="0" fontId="12" fillId="4" borderId="19" xfId="3" applyFont="1" applyFill="1" applyBorder="1" applyAlignment="1" applyProtection="1">
      <alignment horizontal="center" vertical="center"/>
    </xf>
    <xf numFmtId="0" fontId="11" fillId="4" borderId="18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2" fillId="0" borderId="22" xfId="2" applyFont="1" applyBorder="1" applyAlignment="1">
      <alignment horizontal="center" vertical="top"/>
    </xf>
    <xf numFmtId="0" fontId="21" fillId="0" borderId="0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20" fillId="0" borderId="25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20" fillId="0" borderId="30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43" xfId="2" applyFont="1" applyFill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18" fillId="0" borderId="48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21" fillId="0" borderId="49" xfId="2" applyFont="1" applyFill="1" applyBorder="1" applyAlignment="1">
      <alignment horizontal="left" vertical="center"/>
    </xf>
    <xf numFmtId="0" fontId="21" fillId="0" borderId="48" xfId="2" applyFont="1" applyFill="1" applyBorder="1" applyAlignment="1">
      <alignment horizontal="left" vertical="center"/>
    </xf>
    <xf numFmtId="0" fontId="21" fillId="0" borderId="54" xfId="2" applyFont="1" applyFill="1" applyBorder="1" applyAlignment="1">
      <alignment horizontal="left" vertical="center"/>
    </xf>
    <xf numFmtId="0" fontId="21" fillId="0" borderId="50" xfId="2" applyFont="1" applyFill="1" applyBorder="1" applyAlignment="1">
      <alignment horizontal="center" vertical="center"/>
    </xf>
    <xf numFmtId="0" fontId="21" fillId="0" borderId="51" xfId="2" applyFont="1" applyFill="1" applyBorder="1" applyAlignment="1">
      <alignment horizontal="center" vertical="center"/>
    </xf>
    <xf numFmtId="0" fontId="21" fillId="0" borderId="55" xfId="2" applyFont="1" applyFill="1" applyBorder="1" applyAlignment="1">
      <alignment horizontal="center" vertical="center"/>
    </xf>
    <xf numFmtId="0" fontId="21" fillId="0" borderId="30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0" fontId="21" fillId="0" borderId="42" xfId="2" applyFont="1" applyFill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top"/>
    </xf>
    <xf numFmtId="0" fontId="18" fillId="0" borderId="24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58" fontId="19" fillId="0" borderId="28" xfId="2" applyNumberFormat="1" applyFont="1" applyFill="1" applyBorder="1" applyAlignment="1">
      <alignment horizontal="center" vertical="center"/>
    </xf>
    <xf numFmtId="0" fontId="19" fillId="0" borderId="28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righ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9" fillId="0" borderId="26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27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horizontal="left" vertical="center"/>
    </xf>
    <xf numFmtId="0" fontId="19" fillId="0" borderId="2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27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 wrapText="1"/>
    </xf>
    <xf numFmtId="0" fontId="19" fillId="0" borderId="28" xfId="2" applyFont="1" applyFill="1" applyBorder="1" applyAlignment="1">
      <alignment horizontal="left" vertical="center" wrapText="1"/>
    </xf>
    <xf numFmtId="0" fontId="19" fillId="0" borderId="29" xfId="2" applyFont="1" applyFill="1" applyBorder="1" applyAlignment="1">
      <alignment horizontal="left" vertical="center" wrapText="1"/>
    </xf>
    <xf numFmtId="0" fontId="15" fillId="0" borderId="31" xfId="2" applyFill="1" applyBorder="1" applyAlignment="1">
      <alignment horizontal="center" vertical="center"/>
    </xf>
    <xf numFmtId="0" fontId="15" fillId="0" borderId="42" xfId="2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21" fillId="0" borderId="35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40" fillId="4" borderId="2" xfId="4" applyNumberFormat="1" applyFont="1" applyFill="1" applyBorder="1" applyAlignment="1">
      <alignment horizontal="center" vertical="center"/>
    </xf>
    <xf numFmtId="49" fontId="41" fillId="0" borderId="2" xfId="5" applyNumberFormat="1" applyFont="1" applyFill="1" applyBorder="1" applyAlignment="1">
      <alignment horizontal="center"/>
    </xf>
    <xf numFmtId="49" fontId="42" fillId="4" borderId="2" xfId="4" applyNumberFormat="1" applyFont="1" applyFill="1" applyBorder="1" applyAlignment="1">
      <alignment horizontal="center" vertical="center"/>
    </xf>
    <xf numFmtId="14" fontId="43" fillId="4" borderId="0" xfId="3" applyNumberFormat="1" applyFont="1" applyFill="1"/>
  </cellXfs>
  <cellStyles count="11">
    <cellStyle name="S10" xfId="7" xr:uid="{00000000-0005-0000-0000-000037000000}"/>
    <cellStyle name="S11" xfId="10" xr:uid="{00000000-0005-0000-0000-00003A000000}"/>
    <cellStyle name="S13" xfId="6" xr:uid="{00000000-0005-0000-0000-000036000000}"/>
    <cellStyle name="S15" xfId="9" xr:uid="{00000000-0005-0000-0000-000039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8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checked="Checked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238125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238125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238125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238125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238125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161925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161925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161925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161925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161925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161925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161925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161925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352425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352425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352425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352425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352425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352425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352425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352425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352425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41" Type="http://schemas.openxmlformats.org/officeDocument/2006/relationships/ctrlProp" Target="../ctrlProps/ctrlProp15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8" Type="http://schemas.openxmlformats.org/officeDocument/2006/relationships/ctrlProp" Target="../ctrlProps/ctrlProp117.xml"/><Relationship Id="rId3" Type="http://schemas.openxmlformats.org/officeDocument/2006/relationships/ctrlProp" Target="../ctrlProps/ctrlProp112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B43" sqref="B43"/>
    </sheetView>
  </sheetViews>
  <sheetFormatPr defaultColWidth="11" defaultRowHeight="14.25" x14ac:dyDescent="0.15"/>
  <cols>
    <col min="1" max="1" width="5.5" customWidth="1"/>
    <col min="2" max="2" width="96.375" style="140" customWidth="1"/>
    <col min="3" max="3" width="10.125" customWidth="1"/>
  </cols>
  <sheetData>
    <row r="1" spans="1:2" ht="21" customHeight="1" x14ac:dyDescent="0.15">
      <c r="A1" s="141"/>
      <c r="B1" s="142" t="s">
        <v>0</v>
      </c>
    </row>
    <row r="2" spans="1:2" x14ac:dyDescent="0.15">
      <c r="A2" s="5">
        <v>1</v>
      </c>
      <c r="B2" s="143" t="s">
        <v>1</v>
      </c>
    </row>
    <row r="3" spans="1:2" x14ac:dyDescent="0.15">
      <c r="A3" s="5">
        <v>2</v>
      </c>
      <c r="B3" s="143" t="s">
        <v>2</v>
      </c>
    </row>
    <row r="4" spans="1:2" x14ac:dyDescent="0.15">
      <c r="A4" s="5">
        <v>3</v>
      </c>
      <c r="B4" s="143" t="s">
        <v>3</v>
      </c>
    </row>
    <row r="5" spans="1:2" x14ac:dyDescent="0.15">
      <c r="A5" s="5">
        <v>4</v>
      </c>
      <c r="B5" s="143" t="s">
        <v>4</v>
      </c>
    </row>
    <row r="6" spans="1:2" x14ac:dyDescent="0.15">
      <c r="A6" s="5">
        <v>5</v>
      </c>
      <c r="B6" s="143" t="s">
        <v>5</v>
      </c>
    </row>
    <row r="7" spans="1:2" x14ac:dyDescent="0.15">
      <c r="A7" s="5">
        <v>6</v>
      </c>
      <c r="B7" s="143" t="s">
        <v>6</v>
      </c>
    </row>
    <row r="8" spans="1:2" s="139" customFormat="1" ht="15" customHeight="1" x14ac:dyDescent="0.15">
      <c r="A8" s="144">
        <v>7</v>
      </c>
      <c r="B8" s="145" t="s">
        <v>7</v>
      </c>
    </row>
    <row r="9" spans="1:2" ht="18.95" customHeight="1" x14ac:dyDescent="0.15">
      <c r="A9" s="141"/>
      <c r="B9" s="146" t="s">
        <v>8</v>
      </c>
    </row>
    <row r="10" spans="1:2" ht="15.95" customHeight="1" x14ac:dyDescent="0.15">
      <c r="A10" s="5">
        <v>1</v>
      </c>
      <c r="B10" s="147" t="s">
        <v>9</v>
      </c>
    </row>
    <row r="11" spans="1:2" x14ac:dyDescent="0.15">
      <c r="A11" s="5">
        <v>2</v>
      </c>
      <c r="B11" s="143" t="s">
        <v>10</v>
      </c>
    </row>
    <row r="12" spans="1:2" x14ac:dyDescent="0.15">
      <c r="A12" s="5">
        <v>3</v>
      </c>
      <c r="B12" s="148" t="s">
        <v>11</v>
      </c>
    </row>
    <row r="13" spans="1:2" x14ac:dyDescent="0.15">
      <c r="A13" s="5">
        <v>4</v>
      </c>
      <c r="B13" s="149" t="s">
        <v>12</v>
      </c>
    </row>
    <row r="14" spans="1:2" x14ac:dyDescent="0.15">
      <c r="A14" s="5">
        <v>5</v>
      </c>
      <c r="B14" s="149" t="s">
        <v>13</v>
      </c>
    </row>
    <row r="15" spans="1:2" x14ac:dyDescent="0.15">
      <c r="A15" s="5">
        <v>6</v>
      </c>
      <c r="B15" s="149" t="s">
        <v>14</v>
      </c>
    </row>
    <row r="16" spans="1:2" x14ac:dyDescent="0.15">
      <c r="A16" s="5">
        <v>7</v>
      </c>
      <c r="B16" s="149" t="s">
        <v>15</v>
      </c>
    </row>
    <row r="17" spans="1:2" x14ac:dyDescent="0.15">
      <c r="A17" s="5">
        <v>8</v>
      </c>
      <c r="B17" s="149" t="s">
        <v>16</v>
      </c>
    </row>
    <row r="18" spans="1:2" x14ac:dyDescent="0.15">
      <c r="A18" s="5">
        <v>9</v>
      </c>
      <c r="B18" s="143" t="s">
        <v>17</v>
      </c>
    </row>
    <row r="19" spans="1:2" x14ac:dyDescent="0.15">
      <c r="A19" s="5"/>
      <c r="B19" s="143"/>
    </row>
    <row r="20" spans="1:2" ht="20.25" x14ac:dyDescent="0.15">
      <c r="A20" s="141"/>
      <c r="B20" s="142" t="s">
        <v>18</v>
      </c>
    </row>
    <row r="21" spans="1:2" x14ac:dyDescent="0.15">
      <c r="A21" s="5">
        <v>1</v>
      </c>
      <c r="B21" s="150" t="s">
        <v>19</v>
      </c>
    </row>
    <row r="22" spans="1:2" x14ac:dyDescent="0.15">
      <c r="A22" s="5">
        <v>2</v>
      </c>
      <c r="B22" s="143" t="s">
        <v>20</v>
      </c>
    </row>
    <row r="23" spans="1:2" x14ac:dyDescent="0.15">
      <c r="A23" s="5">
        <v>3</v>
      </c>
      <c r="B23" s="143" t="s">
        <v>21</v>
      </c>
    </row>
    <row r="24" spans="1:2" x14ac:dyDescent="0.15">
      <c r="A24" s="5">
        <v>4</v>
      </c>
      <c r="B24" s="143" t="s">
        <v>22</v>
      </c>
    </row>
    <row r="25" spans="1:2" x14ac:dyDescent="0.15">
      <c r="A25" s="5">
        <v>5</v>
      </c>
      <c r="B25" s="149" t="s">
        <v>23</v>
      </c>
    </row>
    <row r="26" spans="1:2" x14ac:dyDescent="0.15">
      <c r="A26" s="5">
        <v>6</v>
      </c>
      <c r="B26" s="149" t="s">
        <v>24</v>
      </c>
    </row>
    <row r="27" spans="1:2" x14ac:dyDescent="0.15">
      <c r="A27" s="5">
        <v>7</v>
      </c>
      <c r="B27" s="143" t="s">
        <v>25</v>
      </c>
    </row>
    <row r="28" spans="1:2" x14ac:dyDescent="0.15">
      <c r="A28" s="5"/>
      <c r="B28" s="143"/>
    </row>
    <row r="29" spans="1:2" ht="20.25" x14ac:dyDescent="0.15">
      <c r="A29" s="141"/>
      <c r="B29" s="142" t="s">
        <v>26</v>
      </c>
    </row>
    <row r="30" spans="1:2" x14ac:dyDescent="0.15">
      <c r="A30" s="5">
        <v>1</v>
      </c>
      <c r="B30" s="150" t="s">
        <v>27</v>
      </c>
    </row>
    <row r="31" spans="1:2" x14ac:dyDescent="0.15">
      <c r="A31" s="5">
        <v>2</v>
      </c>
      <c r="B31" s="143" t="s">
        <v>28</v>
      </c>
    </row>
    <row r="32" spans="1:2" x14ac:dyDescent="0.15">
      <c r="A32" s="5">
        <v>3</v>
      </c>
      <c r="B32" s="143" t="s">
        <v>29</v>
      </c>
    </row>
    <row r="33" spans="1:2" ht="28.5" x14ac:dyDescent="0.15">
      <c r="A33" s="5">
        <v>4</v>
      </c>
      <c r="B33" s="143" t="s">
        <v>30</v>
      </c>
    </row>
    <row r="34" spans="1:2" x14ac:dyDescent="0.15">
      <c r="A34" s="5">
        <v>5</v>
      </c>
      <c r="B34" s="143" t="s">
        <v>31</v>
      </c>
    </row>
    <row r="35" spans="1:2" x14ac:dyDescent="0.15">
      <c r="A35" s="5">
        <v>6</v>
      </c>
      <c r="B35" s="143" t="s">
        <v>32</v>
      </c>
    </row>
    <row r="36" spans="1:2" x14ac:dyDescent="0.15">
      <c r="A36" s="5">
        <v>7</v>
      </c>
      <c r="B36" s="143" t="s">
        <v>33</v>
      </c>
    </row>
    <row r="37" spans="1:2" x14ac:dyDescent="0.15">
      <c r="A37" s="5"/>
      <c r="B37" s="143"/>
    </row>
    <row r="39" spans="1:2" x14ac:dyDescent="0.15">
      <c r="A39" s="151" t="s">
        <v>34</v>
      </c>
      <c r="B39" s="152"/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25" zoomScaleNormal="125" workbookViewId="0">
      <selection activeCell="B4" sqref="B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3" t="s">
        <v>299</v>
      </c>
      <c r="B1" s="353"/>
      <c r="C1" s="353"/>
      <c r="D1" s="353"/>
      <c r="E1" s="354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 x14ac:dyDescent="0.3">
      <c r="A2" s="367" t="s">
        <v>272</v>
      </c>
      <c r="B2" s="368" t="s">
        <v>277</v>
      </c>
      <c r="C2" s="368" t="s">
        <v>273</v>
      </c>
      <c r="D2" s="368" t="s">
        <v>274</v>
      </c>
      <c r="E2" s="370" t="s">
        <v>275</v>
      </c>
      <c r="F2" s="368" t="s">
        <v>276</v>
      </c>
      <c r="G2" s="367" t="s">
        <v>300</v>
      </c>
      <c r="H2" s="367"/>
      <c r="I2" s="367" t="s">
        <v>301</v>
      </c>
      <c r="J2" s="367"/>
      <c r="K2" s="375" t="s">
        <v>302</v>
      </c>
      <c r="L2" s="377" t="s">
        <v>303</v>
      </c>
      <c r="M2" s="379" t="s">
        <v>304</v>
      </c>
    </row>
    <row r="3" spans="1:13" s="1" customFormat="1" ht="16.5" x14ac:dyDescent="0.3">
      <c r="A3" s="367"/>
      <c r="B3" s="369"/>
      <c r="C3" s="369"/>
      <c r="D3" s="369"/>
      <c r="E3" s="371"/>
      <c r="F3" s="369"/>
      <c r="G3" s="3" t="s">
        <v>305</v>
      </c>
      <c r="H3" s="3" t="s">
        <v>306</v>
      </c>
      <c r="I3" s="3" t="s">
        <v>305</v>
      </c>
      <c r="J3" s="3" t="s">
        <v>306</v>
      </c>
      <c r="K3" s="376"/>
      <c r="L3" s="378"/>
      <c r="M3" s="380"/>
    </row>
    <row r="4" spans="1:13" ht="21" x14ac:dyDescent="0.15">
      <c r="A4" s="5">
        <v>1</v>
      </c>
      <c r="B4" s="19" t="s">
        <v>307</v>
      </c>
      <c r="C4" s="6">
        <v>2104</v>
      </c>
      <c r="D4" s="153" t="s">
        <v>288</v>
      </c>
      <c r="E4" s="154" t="s">
        <v>289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308</v>
      </c>
      <c r="M4" s="6" t="s">
        <v>291</v>
      </c>
    </row>
    <row r="5" spans="1:13" ht="21" x14ac:dyDescent="0.15">
      <c r="A5" s="5">
        <v>2</v>
      </c>
      <c r="B5" s="19" t="s">
        <v>307</v>
      </c>
      <c r="C5" s="6">
        <v>11</v>
      </c>
      <c r="D5" s="153" t="s">
        <v>288</v>
      </c>
      <c r="E5" s="155" t="s">
        <v>292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308</v>
      </c>
      <c r="M5" s="6" t="s">
        <v>291</v>
      </c>
    </row>
    <row r="6" spans="1:13" ht="21" x14ac:dyDescent="0.15">
      <c r="A6" s="5">
        <v>3</v>
      </c>
      <c r="B6" s="19" t="s">
        <v>307</v>
      </c>
      <c r="C6" s="6">
        <v>2030</v>
      </c>
      <c r="D6" s="153" t="s">
        <v>288</v>
      </c>
      <c r="E6" s="154" t="s">
        <v>293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>SUM(G6:J6)</f>
        <v>1.1000000000000001</v>
      </c>
      <c r="L6" s="6" t="s">
        <v>308</v>
      </c>
      <c r="M6" s="6" t="s">
        <v>291</v>
      </c>
    </row>
    <row r="7" spans="1:13" ht="21" x14ac:dyDescent="0.15">
      <c r="A7" s="5">
        <v>4</v>
      </c>
      <c r="B7" s="19" t="s">
        <v>307</v>
      </c>
      <c r="C7" s="6">
        <v>16</v>
      </c>
      <c r="D7" s="6" t="s">
        <v>294</v>
      </c>
      <c r="E7" s="155" t="s">
        <v>295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>SUM(G7:J7)</f>
        <v>1.3</v>
      </c>
      <c r="L7" s="6" t="s">
        <v>308</v>
      </c>
      <c r="M7" s="6" t="s">
        <v>291</v>
      </c>
    </row>
    <row r="8" spans="1:13" x14ac:dyDescent="0.15">
      <c r="A8" s="5"/>
      <c r="B8" s="5"/>
      <c r="C8" s="5"/>
      <c r="D8" s="5"/>
      <c r="E8" s="18"/>
      <c r="F8" s="5"/>
      <c r="G8" s="5"/>
      <c r="H8" s="5"/>
      <c r="I8" s="5"/>
      <c r="J8" s="5"/>
      <c r="K8" s="5"/>
      <c r="L8" s="5"/>
      <c r="M8" s="5"/>
    </row>
    <row r="9" spans="1:13" x14ac:dyDescent="0.15">
      <c r="A9" s="5"/>
      <c r="B9" s="5"/>
      <c r="C9" s="5"/>
      <c r="D9" s="5"/>
      <c r="E9" s="18"/>
      <c r="F9" s="5"/>
      <c r="G9" s="5"/>
      <c r="H9" s="5"/>
      <c r="I9" s="5"/>
      <c r="J9" s="5"/>
      <c r="K9" s="5"/>
      <c r="L9" s="5"/>
      <c r="M9" s="5"/>
    </row>
    <row r="10" spans="1:13" s="2" customFormat="1" ht="18.75" x14ac:dyDescent="0.15">
      <c r="A10" s="355" t="s">
        <v>296</v>
      </c>
      <c r="B10" s="361"/>
      <c r="C10" s="361"/>
      <c r="D10" s="361"/>
      <c r="E10" s="357"/>
      <c r="F10" s="358"/>
      <c r="G10" s="360"/>
      <c r="H10" s="355" t="s">
        <v>309</v>
      </c>
      <c r="I10" s="361"/>
      <c r="J10" s="361"/>
      <c r="K10" s="362"/>
      <c r="L10" s="372"/>
      <c r="M10" s="373"/>
    </row>
    <row r="11" spans="1:13" ht="16.5" x14ac:dyDescent="0.15">
      <c r="A11" s="374" t="s">
        <v>310</v>
      </c>
      <c r="B11" s="374"/>
      <c r="C11" s="366"/>
      <c r="D11" s="366"/>
      <c r="E11" s="365"/>
      <c r="F11" s="366"/>
      <c r="G11" s="366"/>
      <c r="H11" s="366"/>
      <c r="I11" s="366"/>
      <c r="J11" s="366"/>
      <c r="K11" s="366"/>
      <c r="L11" s="366"/>
      <c r="M11" s="366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39" type="noConversion"/>
  <dataValidations count="1">
    <dataValidation type="list" allowBlank="1" showInputMessage="1" showErrorMessage="1" sqref="M1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activeCell="C4" sqref="C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3" t="s">
        <v>311</v>
      </c>
      <c r="B1" s="353"/>
      <c r="C1" s="353"/>
      <c r="D1" s="353"/>
      <c r="E1" s="354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 x14ac:dyDescent="0.3">
      <c r="A2" s="368" t="s">
        <v>312</v>
      </c>
      <c r="B2" s="368" t="s">
        <v>277</v>
      </c>
      <c r="C2" s="368" t="s">
        <v>273</v>
      </c>
      <c r="D2" s="368" t="s">
        <v>274</v>
      </c>
      <c r="E2" s="370" t="s">
        <v>275</v>
      </c>
      <c r="F2" s="368" t="s">
        <v>276</v>
      </c>
      <c r="G2" s="381" t="s">
        <v>313</v>
      </c>
      <c r="H2" s="382"/>
      <c r="I2" s="383"/>
      <c r="J2" s="381" t="s">
        <v>314</v>
      </c>
      <c r="K2" s="382"/>
      <c r="L2" s="383"/>
      <c r="M2" s="381" t="s">
        <v>315</v>
      </c>
      <c r="N2" s="382"/>
      <c r="O2" s="383"/>
      <c r="P2" s="381" t="s">
        <v>316</v>
      </c>
      <c r="Q2" s="382"/>
      <c r="R2" s="383"/>
      <c r="S2" s="382" t="s">
        <v>317</v>
      </c>
      <c r="T2" s="382"/>
      <c r="U2" s="383"/>
      <c r="V2" s="394" t="s">
        <v>318</v>
      </c>
      <c r="W2" s="394" t="s">
        <v>286</v>
      </c>
    </row>
    <row r="3" spans="1:23" s="1" customFormat="1" ht="16.5" x14ac:dyDescent="0.3">
      <c r="A3" s="369"/>
      <c r="B3" s="389"/>
      <c r="C3" s="389"/>
      <c r="D3" s="389"/>
      <c r="E3" s="391"/>
      <c r="F3" s="389"/>
      <c r="G3" s="3" t="s">
        <v>319</v>
      </c>
      <c r="H3" s="3" t="s">
        <v>69</v>
      </c>
      <c r="I3" s="3" t="s">
        <v>277</v>
      </c>
      <c r="J3" s="3" t="s">
        <v>319</v>
      </c>
      <c r="K3" s="3" t="s">
        <v>69</v>
      </c>
      <c r="L3" s="3" t="s">
        <v>277</v>
      </c>
      <c r="M3" s="3" t="s">
        <v>319</v>
      </c>
      <c r="N3" s="3" t="s">
        <v>69</v>
      </c>
      <c r="O3" s="3" t="s">
        <v>277</v>
      </c>
      <c r="P3" s="3" t="s">
        <v>319</v>
      </c>
      <c r="Q3" s="3" t="s">
        <v>69</v>
      </c>
      <c r="R3" s="3" t="s">
        <v>277</v>
      </c>
      <c r="S3" s="3" t="s">
        <v>319</v>
      </c>
      <c r="T3" s="3" t="s">
        <v>69</v>
      </c>
      <c r="U3" s="3" t="s">
        <v>277</v>
      </c>
      <c r="V3" s="395"/>
      <c r="W3" s="395"/>
    </row>
    <row r="4" spans="1:23" ht="21" x14ac:dyDescent="0.15">
      <c r="A4" s="384" t="s">
        <v>320</v>
      </c>
      <c r="B4" s="387" t="s">
        <v>290</v>
      </c>
      <c r="C4" s="6">
        <v>2104</v>
      </c>
      <c r="D4" s="153" t="s">
        <v>288</v>
      </c>
      <c r="E4" s="154" t="s">
        <v>289</v>
      </c>
      <c r="F4" s="6" t="s">
        <v>63</v>
      </c>
      <c r="G4" s="153" t="s">
        <v>321</v>
      </c>
      <c r="H4" s="153" t="s">
        <v>322</v>
      </c>
      <c r="I4" s="153" t="s">
        <v>323</v>
      </c>
      <c r="J4" s="153" t="s">
        <v>324</v>
      </c>
      <c r="K4" s="6" t="s">
        <v>325</v>
      </c>
      <c r="L4" s="153" t="s">
        <v>326</v>
      </c>
      <c r="M4" s="153" t="s">
        <v>327</v>
      </c>
      <c r="N4" s="153" t="s">
        <v>328</v>
      </c>
      <c r="O4" s="153" t="s">
        <v>329</v>
      </c>
      <c r="P4" s="6"/>
      <c r="Q4" s="6"/>
      <c r="R4" s="6"/>
      <c r="S4" s="6"/>
      <c r="T4" s="6"/>
      <c r="U4" s="6"/>
      <c r="V4" s="6"/>
      <c r="W4" s="6"/>
    </row>
    <row r="5" spans="1:23" ht="21" x14ac:dyDescent="0.15">
      <c r="A5" s="385"/>
      <c r="B5" s="390"/>
      <c r="C5" s="6">
        <v>11</v>
      </c>
      <c r="D5" s="153" t="s">
        <v>288</v>
      </c>
      <c r="E5" s="155" t="s">
        <v>292</v>
      </c>
      <c r="F5" s="6" t="s">
        <v>63</v>
      </c>
      <c r="G5" s="381" t="s">
        <v>330</v>
      </c>
      <c r="H5" s="382"/>
      <c r="I5" s="383"/>
      <c r="J5" s="381" t="s">
        <v>331</v>
      </c>
      <c r="K5" s="382"/>
      <c r="L5" s="383"/>
      <c r="M5" s="381" t="s">
        <v>332</v>
      </c>
      <c r="N5" s="382"/>
      <c r="O5" s="383"/>
      <c r="P5" s="381" t="s">
        <v>333</v>
      </c>
      <c r="Q5" s="382"/>
      <c r="R5" s="383"/>
      <c r="S5" s="382" t="s">
        <v>334</v>
      </c>
      <c r="T5" s="382"/>
      <c r="U5" s="383"/>
      <c r="V5" s="6"/>
      <c r="W5" s="6"/>
    </row>
    <row r="6" spans="1:23" ht="21" x14ac:dyDescent="0.15">
      <c r="A6" s="385"/>
      <c r="B6" s="390"/>
      <c r="C6" s="6">
        <v>2030</v>
      </c>
      <c r="D6" s="153" t="s">
        <v>288</v>
      </c>
      <c r="E6" s="154" t="s">
        <v>293</v>
      </c>
      <c r="F6" s="6" t="s">
        <v>63</v>
      </c>
      <c r="G6" s="3" t="s">
        <v>319</v>
      </c>
      <c r="H6" s="3" t="s">
        <v>69</v>
      </c>
      <c r="I6" s="3" t="s">
        <v>277</v>
      </c>
      <c r="J6" s="3" t="s">
        <v>319</v>
      </c>
      <c r="K6" s="3" t="s">
        <v>69</v>
      </c>
      <c r="L6" s="3" t="s">
        <v>277</v>
      </c>
      <c r="M6" s="3" t="s">
        <v>319</v>
      </c>
      <c r="N6" s="3" t="s">
        <v>69</v>
      </c>
      <c r="O6" s="3" t="s">
        <v>277</v>
      </c>
      <c r="P6" s="3" t="s">
        <v>319</v>
      </c>
      <c r="Q6" s="3" t="s">
        <v>69</v>
      </c>
      <c r="R6" s="3" t="s">
        <v>277</v>
      </c>
      <c r="S6" s="3" t="s">
        <v>319</v>
      </c>
      <c r="T6" s="3" t="s">
        <v>69</v>
      </c>
      <c r="U6" s="3" t="s">
        <v>277</v>
      </c>
      <c r="V6" s="6"/>
      <c r="W6" s="6"/>
    </row>
    <row r="7" spans="1:23" ht="21" x14ac:dyDescent="0.15">
      <c r="A7" s="386"/>
      <c r="B7" s="388"/>
      <c r="C7" s="6">
        <v>16</v>
      </c>
      <c r="D7" s="6" t="s">
        <v>294</v>
      </c>
      <c r="E7" s="155" t="s">
        <v>295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87" t="s">
        <v>335</v>
      </c>
      <c r="B8" s="387"/>
      <c r="C8" s="387"/>
      <c r="D8" s="387"/>
      <c r="E8" s="392"/>
      <c r="F8" s="38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88"/>
      <c r="B9" s="388"/>
      <c r="C9" s="388"/>
      <c r="D9" s="388"/>
      <c r="E9" s="393"/>
      <c r="F9" s="38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87" t="s">
        <v>336</v>
      </c>
      <c r="B10" s="387"/>
      <c r="C10" s="387"/>
      <c r="D10" s="387"/>
      <c r="E10" s="392"/>
      <c r="F10" s="38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88"/>
      <c r="B11" s="388"/>
      <c r="C11" s="388"/>
      <c r="D11" s="388"/>
      <c r="E11" s="393"/>
      <c r="F11" s="38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87" t="s">
        <v>337</v>
      </c>
      <c r="B12" s="387"/>
      <c r="C12" s="387"/>
      <c r="D12" s="387"/>
      <c r="E12" s="392"/>
      <c r="F12" s="38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15">
      <c r="A13" s="388"/>
      <c r="B13" s="388"/>
      <c r="C13" s="388"/>
      <c r="D13" s="388"/>
      <c r="E13" s="393"/>
      <c r="F13" s="38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15">
      <c r="A14" s="5"/>
      <c r="B14" s="5"/>
      <c r="C14" s="5"/>
      <c r="D14" s="5"/>
      <c r="E14" s="1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 x14ac:dyDescent="0.15">
      <c r="A15" s="355" t="s">
        <v>338</v>
      </c>
      <c r="B15" s="361"/>
      <c r="C15" s="361"/>
      <c r="D15" s="361"/>
      <c r="E15" s="357"/>
      <c r="F15" s="358"/>
      <c r="G15" s="360"/>
      <c r="H15" s="16"/>
      <c r="I15" s="16"/>
      <c r="J15" s="355" t="s">
        <v>309</v>
      </c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2"/>
      <c r="V15" s="7"/>
      <c r="W15" s="9"/>
    </row>
    <row r="16" spans="1:23" ht="16.5" x14ac:dyDescent="0.15">
      <c r="A16" s="363" t="s">
        <v>339</v>
      </c>
      <c r="B16" s="363"/>
      <c r="C16" s="366"/>
      <c r="D16" s="366"/>
      <c r="E16" s="365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9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3" t="s">
        <v>340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 x14ac:dyDescent="0.3">
      <c r="A2" s="12" t="s">
        <v>341</v>
      </c>
      <c r="B2" s="13" t="s">
        <v>273</v>
      </c>
      <c r="C2" s="13" t="s">
        <v>274</v>
      </c>
      <c r="D2" s="13" t="s">
        <v>275</v>
      </c>
      <c r="E2" s="13" t="s">
        <v>276</v>
      </c>
      <c r="F2" s="13" t="s">
        <v>277</v>
      </c>
      <c r="G2" s="12" t="s">
        <v>342</v>
      </c>
      <c r="H2" s="12" t="s">
        <v>343</v>
      </c>
      <c r="I2" s="12" t="s">
        <v>344</v>
      </c>
      <c r="J2" s="12" t="s">
        <v>343</v>
      </c>
      <c r="K2" s="12" t="s">
        <v>345</v>
      </c>
      <c r="L2" s="12" t="s">
        <v>343</v>
      </c>
      <c r="M2" s="13" t="s">
        <v>318</v>
      </c>
      <c r="N2" s="13" t="s">
        <v>286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4" t="s">
        <v>341</v>
      </c>
      <c r="B4" s="15" t="s">
        <v>346</v>
      </c>
      <c r="C4" s="15" t="s">
        <v>319</v>
      </c>
      <c r="D4" s="15" t="s">
        <v>275</v>
      </c>
      <c r="E4" s="13" t="s">
        <v>276</v>
      </c>
      <c r="F4" s="13" t="s">
        <v>277</v>
      </c>
      <c r="G4" s="12" t="s">
        <v>342</v>
      </c>
      <c r="H4" s="12" t="s">
        <v>343</v>
      </c>
      <c r="I4" s="12" t="s">
        <v>344</v>
      </c>
      <c r="J4" s="12" t="s">
        <v>343</v>
      </c>
      <c r="K4" s="12" t="s">
        <v>345</v>
      </c>
      <c r="L4" s="12" t="s">
        <v>343</v>
      </c>
      <c r="M4" s="13" t="s">
        <v>318</v>
      </c>
      <c r="N4" s="13" t="s">
        <v>286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5" t="s">
        <v>347</v>
      </c>
      <c r="B11" s="361"/>
      <c r="C11" s="361"/>
      <c r="D11" s="362"/>
      <c r="E11" s="358"/>
      <c r="F11" s="359"/>
      <c r="G11" s="360"/>
      <c r="H11" s="16"/>
      <c r="I11" s="355" t="s">
        <v>348</v>
      </c>
      <c r="J11" s="361"/>
      <c r="K11" s="361"/>
      <c r="L11" s="7"/>
      <c r="M11" s="7"/>
      <c r="N11" s="9"/>
    </row>
    <row r="12" spans="1:14" ht="16.5" x14ac:dyDescent="0.15">
      <c r="A12" s="363" t="s">
        <v>349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4" sqref="F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3" t="s">
        <v>350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 x14ac:dyDescent="0.3">
      <c r="A2" s="3" t="s">
        <v>312</v>
      </c>
      <c r="B2" s="4" t="s">
        <v>277</v>
      </c>
      <c r="C2" s="4" t="s">
        <v>273</v>
      </c>
      <c r="D2" s="4" t="s">
        <v>274</v>
      </c>
      <c r="E2" s="4" t="s">
        <v>275</v>
      </c>
      <c r="F2" s="4" t="s">
        <v>276</v>
      </c>
      <c r="G2" s="3" t="s">
        <v>351</v>
      </c>
      <c r="H2" s="3" t="s">
        <v>352</v>
      </c>
      <c r="I2" s="3" t="s">
        <v>353</v>
      </c>
      <c r="J2" s="3" t="s">
        <v>354</v>
      </c>
      <c r="K2" s="4" t="s">
        <v>318</v>
      </c>
      <c r="L2" s="4" t="s">
        <v>286</v>
      </c>
    </row>
    <row r="3" spans="1:12" x14ac:dyDescent="0.15">
      <c r="A3" s="5"/>
      <c r="B3" s="5"/>
      <c r="C3" s="6">
        <v>2104</v>
      </c>
      <c r="D3" s="153" t="s">
        <v>288</v>
      </c>
      <c r="E3" s="156" t="s">
        <v>355</v>
      </c>
      <c r="F3" s="6" t="s">
        <v>63</v>
      </c>
      <c r="G3" s="157" t="s">
        <v>356</v>
      </c>
      <c r="H3" s="158" t="s">
        <v>357</v>
      </c>
      <c r="I3" s="6"/>
      <c r="J3" s="6"/>
      <c r="K3" s="6"/>
      <c r="L3" s="6"/>
    </row>
    <row r="4" spans="1:12" ht="27" x14ac:dyDescent="0.15">
      <c r="A4" s="5"/>
      <c r="B4" s="5"/>
      <c r="C4" s="6">
        <v>2104</v>
      </c>
      <c r="D4" s="153" t="s">
        <v>288</v>
      </c>
      <c r="E4" s="159" t="s">
        <v>358</v>
      </c>
      <c r="F4" s="6" t="s">
        <v>63</v>
      </c>
      <c r="G4" s="160" t="s">
        <v>359</v>
      </c>
      <c r="H4" s="161" t="s">
        <v>360</v>
      </c>
      <c r="I4" s="6"/>
      <c r="J4" s="6"/>
      <c r="K4" s="6"/>
      <c r="L4" s="6"/>
    </row>
    <row r="5" spans="1:12" x14ac:dyDescent="0.15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 x14ac:dyDescent="0.15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 x14ac:dyDescent="0.15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355" t="s">
        <v>361</v>
      </c>
      <c r="B11" s="361"/>
      <c r="C11" s="361"/>
      <c r="D11" s="361"/>
      <c r="E11" s="362"/>
      <c r="F11" s="358"/>
      <c r="G11" s="360"/>
      <c r="H11" s="355" t="s">
        <v>309</v>
      </c>
      <c r="I11" s="361"/>
      <c r="J11" s="361"/>
      <c r="K11" s="7"/>
      <c r="L11" s="9"/>
    </row>
    <row r="12" spans="1:12" ht="16.5" x14ac:dyDescent="0.15">
      <c r="A12" s="363" t="s">
        <v>362</v>
      </c>
      <c r="B12" s="363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8" sqref="E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3" t="s">
        <v>363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 x14ac:dyDescent="0.3">
      <c r="A2" s="367" t="s">
        <v>272</v>
      </c>
      <c r="B2" s="368" t="s">
        <v>277</v>
      </c>
      <c r="C2" s="368" t="s">
        <v>319</v>
      </c>
      <c r="D2" s="368" t="s">
        <v>275</v>
      </c>
      <c r="E2" s="368" t="s">
        <v>276</v>
      </c>
      <c r="F2" s="3" t="s">
        <v>364</v>
      </c>
      <c r="G2" s="3" t="s">
        <v>301</v>
      </c>
      <c r="H2" s="375" t="s">
        <v>302</v>
      </c>
      <c r="I2" s="379" t="s">
        <v>304</v>
      </c>
    </row>
    <row r="3" spans="1:9" s="1" customFormat="1" ht="16.5" x14ac:dyDescent="0.3">
      <c r="A3" s="367"/>
      <c r="B3" s="369"/>
      <c r="C3" s="369"/>
      <c r="D3" s="369"/>
      <c r="E3" s="369"/>
      <c r="F3" s="3" t="s">
        <v>365</v>
      </c>
      <c r="G3" s="3" t="s">
        <v>305</v>
      </c>
      <c r="H3" s="376"/>
      <c r="I3" s="380"/>
    </row>
    <row r="4" spans="1:9" x14ac:dyDescent="0.15">
      <c r="A4" s="5"/>
      <c r="B4" s="162" t="s">
        <v>366</v>
      </c>
      <c r="C4" s="153" t="s">
        <v>367</v>
      </c>
      <c r="D4" s="156" t="s">
        <v>358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291</v>
      </c>
    </row>
    <row r="5" spans="1:9" x14ac:dyDescent="0.15">
      <c r="A5" s="5"/>
      <c r="B5" s="162" t="s">
        <v>326</v>
      </c>
      <c r="C5" s="153" t="s">
        <v>325</v>
      </c>
      <c r="D5" s="156" t="s">
        <v>358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291</v>
      </c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55" t="s">
        <v>368</v>
      </c>
      <c r="B12" s="361"/>
      <c r="C12" s="361"/>
      <c r="D12" s="362"/>
      <c r="E12" s="8"/>
      <c r="F12" s="355" t="s">
        <v>309</v>
      </c>
      <c r="G12" s="361"/>
      <c r="H12" s="362"/>
      <c r="I12" s="9"/>
    </row>
    <row r="13" spans="1:9" ht="16.5" x14ac:dyDescent="0.15">
      <c r="A13" s="363" t="s">
        <v>369</v>
      </c>
      <c r="B13" s="363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3" t="s">
        <v>35</v>
      </c>
      <c r="C2" s="164"/>
      <c r="D2" s="164"/>
      <c r="E2" s="164"/>
      <c r="F2" s="164"/>
      <c r="G2" s="164"/>
      <c r="H2" s="164"/>
      <c r="I2" s="165"/>
    </row>
    <row r="3" spans="2:9" ht="27.95" customHeight="1" x14ac:dyDescent="0.25">
      <c r="B3" s="127"/>
      <c r="C3" s="128"/>
      <c r="D3" s="166" t="s">
        <v>36</v>
      </c>
      <c r="E3" s="167"/>
      <c r="F3" s="168" t="s">
        <v>37</v>
      </c>
      <c r="G3" s="169"/>
      <c r="H3" s="166" t="s">
        <v>38</v>
      </c>
      <c r="I3" s="170"/>
    </row>
    <row r="4" spans="2:9" ht="27.95" customHeight="1" x14ac:dyDescent="0.25">
      <c r="B4" s="127" t="s">
        <v>39</v>
      </c>
      <c r="C4" s="128" t="s">
        <v>40</v>
      </c>
      <c r="D4" s="128" t="s">
        <v>41</v>
      </c>
      <c r="E4" s="128" t="s">
        <v>42</v>
      </c>
      <c r="F4" s="129" t="s">
        <v>41</v>
      </c>
      <c r="G4" s="129" t="s">
        <v>42</v>
      </c>
      <c r="H4" s="128" t="s">
        <v>41</v>
      </c>
      <c r="I4" s="136" t="s">
        <v>42</v>
      </c>
    </row>
    <row r="5" spans="2:9" ht="27.95" customHeight="1" x14ac:dyDescent="0.15">
      <c r="B5" s="130" t="s">
        <v>43</v>
      </c>
      <c r="C5" s="5">
        <v>13</v>
      </c>
      <c r="D5" s="5">
        <v>0</v>
      </c>
      <c r="E5" s="5">
        <v>1</v>
      </c>
      <c r="F5" s="131">
        <v>0</v>
      </c>
      <c r="G5" s="131">
        <v>1</v>
      </c>
      <c r="H5" s="5">
        <v>1</v>
      </c>
      <c r="I5" s="137">
        <v>2</v>
      </c>
    </row>
    <row r="6" spans="2:9" ht="27.95" customHeight="1" x14ac:dyDescent="0.15">
      <c r="B6" s="130" t="s">
        <v>44</v>
      </c>
      <c r="C6" s="5">
        <v>20</v>
      </c>
      <c r="D6" s="5">
        <v>0</v>
      </c>
      <c r="E6" s="5">
        <v>1</v>
      </c>
      <c r="F6" s="131">
        <v>1</v>
      </c>
      <c r="G6" s="131">
        <v>2</v>
      </c>
      <c r="H6" s="5">
        <v>2</v>
      </c>
      <c r="I6" s="137">
        <v>3</v>
      </c>
    </row>
    <row r="7" spans="2:9" ht="27.95" customHeight="1" x14ac:dyDescent="0.15">
      <c r="B7" s="130" t="s">
        <v>45</v>
      </c>
      <c r="C7" s="5">
        <v>32</v>
      </c>
      <c r="D7" s="5">
        <v>0</v>
      </c>
      <c r="E7" s="5">
        <v>1</v>
      </c>
      <c r="F7" s="131">
        <v>2</v>
      </c>
      <c r="G7" s="131">
        <v>3</v>
      </c>
      <c r="H7" s="5">
        <v>3</v>
      </c>
      <c r="I7" s="137">
        <v>4</v>
      </c>
    </row>
    <row r="8" spans="2:9" ht="27.95" customHeight="1" x14ac:dyDescent="0.15">
      <c r="B8" s="130" t="s">
        <v>46</v>
      </c>
      <c r="C8" s="5">
        <v>50</v>
      </c>
      <c r="D8" s="5">
        <v>1</v>
      </c>
      <c r="E8" s="5">
        <v>2</v>
      </c>
      <c r="F8" s="131">
        <v>3</v>
      </c>
      <c r="G8" s="131">
        <v>4</v>
      </c>
      <c r="H8" s="5">
        <v>5</v>
      </c>
      <c r="I8" s="137">
        <v>6</v>
      </c>
    </row>
    <row r="9" spans="2:9" ht="27.95" customHeight="1" x14ac:dyDescent="0.15">
      <c r="B9" s="130" t="s">
        <v>47</v>
      </c>
      <c r="C9" s="5">
        <v>80</v>
      </c>
      <c r="D9" s="5">
        <v>2</v>
      </c>
      <c r="E9" s="5">
        <v>3</v>
      </c>
      <c r="F9" s="131">
        <v>5</v>
      </c>
      <c r="G9" s="131">
        <v>6</v>
      </c>
      <c r="H9" s="5">
        <v>7</v>
      </c>
      <c r="I9" s="137">
        <v>8</v>
      </c>
    </row>
    <row r="10" spans="2:9" ht="27.95" customHeight="1" x14ac:dyDescent="0.15">
      <c r="B10" s="130" t="s">
        <v>48</v>
      </c>
      <c r="C10" s="5">
        <v>125</v>
      </c>
      <c r="D10" s="5">
        <v>3</v>
      </c>
      <c r="E10" s="5">
        <v>4</v>
      </c>
      <c r="F10" s="131">
        <v>7</v>
      </c>
      <c r="G10" s="131">
        <v>8</v>
      </c>
      <c r="H10" s="5">
        <v>10</v>
      </c>
      <c r="I10" s="137">
        <v>11</v>
      </c>
    </row>
    <row r="11" spans="2:9" ht="27.95" customHeight="1" x14ac:dyDescent="0.15">
      <c r="B11" s="130" t="s">
        <v>49</v>
      </c>
      <c r="C11" s="5">
        <v>200</v>
      </c>
      <c r="D11" s="5">
        <v>5</v>
      </c>
      <c r="E11" s="5">
        <v>6</v>
      </c>
      <c r="F11" s="131">
        <v>10</v>
      </c>
      <c r="G11" s="131">
        <v>11</v>
      </c>
      <c r="H11" s="5">
        <v>14</v>
      </c>
      <c r="I11" s="137">
        <v>15</v>
      </c>
    </row>
    <row r="12" spans="2:9" ht="27.95" customHeight="1" x14ac:dyDescent="0.15">
      <c r="B12" s="132" t="s">
        <v>50</v>
      </c>
      <c r="C12" s="133">
        <v>315</v>
      </c>
      <c r="D12" s="133">
        <v>7</v>
      </c>
      <c r="E12" s="133">
        <v>8</v>
      </c>
      <c r="F12" s="134">
        <v>14</v>
      </c>
      <c r="G12" s="134">
        <v>15</v>
      </c>
      <c r="H12" s="133">
        <v>21</v>
      </c>
      <c r="I12" s="138">
        <v>22</v>
      </c>
    </row>
    <row r="14" spans="2:9" x14ac:dyDescent="0.15">
      <c r="B14" s="135" t="s">
        <v>51</v>
      </c>
      <c r="C14" s="135"/>
      <c r="D14" s="135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2" sqref="A2:K8"/>
    </sheetView>
  </sheetViews>
  <sheetFormatPr defaultColWidth="10.375" defaultRowHeight="16.5" customHeight="1" x14ac:dyDescent="0.15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71" t="s">
        <v>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4.25" x14ac:dyDescent="0.15">
      <c r="A2" s="65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66" t="s">
        <v>57</v>
      </c>
      <c r="I2" s="174" t="s">
        <v>58</v>
      </c>
      <c r="J2" s="174"/>
      <c r="K2" s="175"/>
    </row>
    <row r="3" spans="1:11" ht="14.25" x14ac:dyDescent="0.15">
      <c r="A3" s="176" t="s">
        <v>59</v>
      </c>
      <c r="B3" s="177"/>
      <c r="C3" s="178"/>
      <c r="D3" s="179" t="s">
        <v>60</v>
      </c>
      <c r="E3" s="180"/>
      <c r="F3" s="180"/>
      <c r="G3" s="181"/>
      <c r="H3" s="179" t="s">
        <v>61</v>
      </c>
      <c r="I3" s="180"/>
      <c r="J3" s="180"/>
      <c r="K3" s="181"/>
    </row>
    <row r="4" spans="1:11" ht="14.25" x14ac:dyDescent="0.15">
      <c r="A4" s="69" t="s">
        <v>62</v>
      </c>
      <c r="B4" s="182" t="s">
        <v>63</v>
      </c>
      <c r="C4" s="183"/>
      <c r="D4" s="184" t="s">
        <v>64</v>
      </c>
      <c r="E4" s="185"/>
      <c r="F4" s="186" t="s">
        <v>65</v>
      </c>
      <c r="G4" s="187"/>
      <c r="H4" s="184" t="s">
        <v>66</v>
      </c>
      <c r="I4" s="185"/>
      <c r="J4" s="70" t="s">
        <v>67</v>
      </c>
      <c r="K4" s="71" t="s">
        <v>68</v>
      </c>
    </row>
    <row r="5" spans="1:11" ht="14.25" x14ac:dyDescent="0.15">
      <c r="A5" s="72" t="s">
        <v>69</v>
      </c>
      <c r="B5" s="182" t="s">
        <v>70</v>
      </c>
      <c r="C5" s="183"/>
      <c r="D5" s="184" t="s">
        <v>71</v>
      </c>
      <c r="E5" s="185"/>
      <c r="F5" s="186">
        <v>44674</v>
      </c>
      <c r="G5" s="187"/>
      <c r="H5" s="184" t="s">
        <v>72</v>
      </c>
      <c r="I5" s="185"/>
      <c r="J5" s="70" t="s">
        <v>67</v>
      </c>
      <c r="K5" s="71" t="s">
        <v>68</v>
      </c>
    </row>
    <row r="6" spans="1:11" ht="14.25" x14ac:dyDescent="0.15">
      <c r="A6" s="69" t="s">
        <v>73</v>
      </c>
      <c r="B6" s="45">
        <v>4</v>
      </c>
      <c r="C6" s="46">
        <v>6</v>
      </c>
      <c r="D6" s="72" t="s">
        <v>74</v>
      </c>
      <c r="E6" s="73"/>
      <c r="F6" s="186">
        <v>44774</v>
      </c>
      <c r="G6" s="187"/>
      <c r="H6" s="184" t="s">
        <v>75</v>
      </c>
      <c r="I6" s="185"/>
      <c r="J6" s="70" t="s">
        <v>67</v>
      </c>
      <c r="K6" s="71" t="s">
        <v>68</v>
      </c>
    </row>
    <row r="7" spans="1:11" ht="14.25" x14ac:dyDescent="0.15">
      <c r="A7" s="69" t="s">
        <v>76</v>
      </c>
      <c r="B7" s="188">
        <v>2820</v>
      </c>
      <c r="C7" s="189"/>
      <c r="D7" s="72" t="s">
        <v>77</v>
      </c>
      <c r="E7" s="74"/>
      <c r="F7" s="186">
        <v>44783</v>
      </c>
      <c r="G7" s="187"/>
      <c r="H7" s="184" t="s">
        <v>78</v>
      </c>
      <c r="I7" s="185"/>
      <c r="J7" s="70" t="s">
        <v>67</v>
      </c>
      <c r="K7" s="71" t="s">
        <v>68</v>
      </c>
    </row>
    <row r="8" spans="1:11" ht="14.25" x14ac:dyDescent="0.15">
      <c r="A8" s="75" t="s">
        <v>79</v>
      </c>
      <c r="B8" s="190"/>
      <c r="C8" s="191"/>
      <c r="D8" s="192" t="s">
        <v>80</v>
      </c>
      <c r="E8" s="193"/>
      <c r="F8" s="194">
        <v>44783</v>
      </c>
      <c r="G8" s="195"/>
      <c r="H8" s="192" t="s">
        <v>81</v>
      </c>
      <c r="I8" s="193"/>
      <c r="J8" s="82" t="s">
        <v>67</v>
      </c>
      <c r="K8" s="90" t="s">
        <v>68</v>
      </c>
    </row>
    <row r="9" spans="1:11" ht="14.25" x14ac:dyDescent="0.15">
      <c r="A9" s="196" t="s">
        <v>82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</row>
    <row r="10" spans="1:11" ht="14.25" x14ac:dyDescent="0.15">
      <c r="A10" s="199" t="s">
        <v>83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4.25" x14ac:dyDescent="0.15">
      <c r="A11" s="101" t="s">
        <v>84</v>
      </c>
      <c r="B11" s="102" t="s">
        <v>85</v>
      </c>
      <c r="C11" s="103" t="s">
        <v>86</v>
      </c>
      <c r="D11" s="104"/>
      <c r="E11" s="105" t="s">
        <v>87</v>
      </c>
      <c r="F11" s="102" t="s">
        <v>85</v>
      </c>
      <c r="G11" s="103" t="s">
        <v>86</v>
      </c>
      <c r="H11" s="103" t="s">
        <v>88</v>
      </c>
      <c r="I11" s="105" t="s">
        <v>89</v>
      </c>
      <c r="J11" s="102" t="s">
        <v>85</v>
      </c>
      <c r="K11" s="122" t="s">
        <v>86</v>
      </c>
    </row>
    <row r="12" spans="1:11" ht="14.25" x14ac:dyDescent="0.15">
      <c r="A12" s="72" t="s">
        <v>90</v>
      </c>
      <c r="B12" s="81" t="s">
        <v>85</v>
      </c>
      <c r="C12" s="70" t="s">
        <v>86</v>
      </c>
      <c r="D12" s="74"/>
      <c r="E12" s="73" t="s">
        <v>91</v>
      </c>
      <c r="F12" s="81" t="s">
        <v>85</v>
      </c>
      <c r="G12" s="70" t="s">
        <v>86</v>
      </c>
      <c r="H12" s="70" t="s">
        <v>88</v>
      </c>
      <c r="I12" s="73" t="s">
        <v>92</v>
      </c>
      <c r="J12" s="81" t="s">
        <v>85</v>
      </c>
      <c r="K12" s="71" t="s">
        <v>86</v>
      </c>
    </row>
    <row r="13" spans="1:11" ht="14.25" x14ac:dyDescent="0.15">
      <c r="A13" s="72" t="s">
        <v>93</v>
      </c>
      <c r="B13" s="81" t="s">
        <v>85</v>
      </c>
      <c r="C13" s="70" t="s">
        <v>86</v>
      </c>
      <c r="D13" s="74"/>
      <c r="E13" s="73" t="s">
        <v>94</v>
      </c>
      <c r="F13" s="70" t="s">
        <v>95</v>
      </c>
      <c r="G13" s="70" t="s">
        <v>96</v>
      </c>
      <c r="H13" s="70" t="s">
        <v>88</v>
      </c>
      <c r="I13" s="73" t="s">
        <v>97</v>
      </c>
      <c r="J13" s="81" t="s">
        <v>85</v>
      </c>
      <c r="K13" s="71" t="s">
        <v>86</v>
      </c>
    </row>
    <row r="14" spans="1:11" ht="14.25" x14ac:dyDescent="0.15">
      <c r="A14" s="192" t="s">
        <v>98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02"/>
    </row>
    <row r="15" spans="1:11" ht="14.25" x14ac:dyDescent="0.15">
      <c r="A15" s="199" t="s">
        <v>99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4.25" x14ac:dyDescent="0.15">
      <c r="A16" s="106" t="s">
        <v>100</v>
      </c>
      <c r="B16" s="103" t="s">
        <v>95</v>
      </c>
      <c r="C16" s="103" t="s">
        <v>96</v>
      </c>
      <c r="D16" s="107"/>
      <c r="E16" s="108" t="s">
        <v>101</v>
      </c>
      <c r="F16" s="103" t="s">
        <v>95</v>
      </c>
      <c r="G16" s="103" t="s">
        <v>96</v>
      </c>
      <c r="H16" s="109"/>
      <c r="I16" s="108" t="s">
        <v>102</v>
      </c>
      <c r="J16" s="103" t="s">
        <v>95</v>
      </c>
      <c r="K16" s="122" t="s">
        <v>96</v>
      </c>
    </row>
    <row r="17" spans="1:22" ht="16.5" customHeight="1" x14ac:dyDescent="0.15">
      <c r="A17" s="83" t="s">
        <v>103</v>
      </c>
      <c r="B17" s="70" t="s">
        <v>95</v>
      </c>
      <c r="C17" s="70" t="s">
        <v>96</v>
      </c>
      <c r="D17" s="110"/>
      <c r="E17" s="84" t="s">
        <v>104</v>
      </c>
      <c r="F17" s="70" t="s">
        <v>95</v>
      </c>
      <c r="G17" s="70" t="s">
        <v>96</v>
      </c>
      <c r="H17" s="111"/>
      <c r="I17" s="84" t="s">
        <v>105</v>
      </c>
      <c r="J17" s="70" t="s">
        <v>95</v>
      </c>
      <c r="K17" s="71" t="s">
        <v>96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 x14ac:dyDescent="0.15">
      <c r="A18" s="203" t="s">
        <v>106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</row>
    <row r="19" spans="1:22" s="100" customFormat="1" ht="18" customHeight="1" x14ac:dyDescent="0.15">
      <c r="A19" s="199" t="s">
        <v>107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 x14ac:dyDescent="0.15">
      <c r="A20" s="206" t="s">
        <v>108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8"/>
    </row>
    <row r="21" spans="1:22" ht="21.75" customHeight="1" x14ac:dyDescent="0.15">
      <c r="A21" s="112" t="s">
        <v>109</v>
      </c>
      <c r="B21" s="84" t="s">
        <v>110</v>
      </c>
      <c r="C21" s="84" t="s">
        <v>111</v>
      </c>
      <c r="D21" s="84" t="s">
        <v>112</v>
      </c>
      <c r="E21" s="84" t="s">
        <v>113</v>
      </c>
      <c r="F21" s="84" t="s">
        <v>114</v>
      </c>
      <c r="G21" s="84" t="s">
        <v>115</v>
      </c>
      <c r="H21" s="84" t="s">
        <v>116</v>
      </c>
      <c r="I21" s="84" t="s">
        <v>117</v>
      </c>
      <c r="J21" s="84" t="s">
        <v>118</v>
      </c>
      <c r="K21" s="92" t="s">
        <v>119</v>
      </c>
    </row>
    <row r="22" spans="1:22" ht="16.5" customHeight="1" x14ac:dyDescent="0.15">
      <c r="A22" s="113" t="s">
        <v>120</v>
      </c>
      <c r="B22" s="114"/>
      <c r="C22" s="114"/>
      <c r="D22" s="115">
        <v>26</v>
      </c>
      <c r="E22" s="115">
        <v>78</v>
      </c>
      <c r="F22" s="115">
        <v>113</v>
      </c>
      <c r="G22" s="115">
        <v>112</v>
      </c>
      <c r="H22" s="115">
        <v>75</v>
      </c>
      <c r="I22" s="115">
        <v>55</v>
      </c>
      <c r="J22" s="114"/>
      <c r="K22" s="124"/>
    </row>
    <row r="23" spans="1:22" ht="16.5" customHeight="1" x14ac:dyDescent="0.1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25"/>
    </row>
    <row r="24" spans="1:22" ht="16.5" customHeight="1" x14ac:dyDescent="0.1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25"/>
    </row>
    <row r="25" spans="1:22" ht="16.5" customHeight="1" x14ac:dyDescent="0.1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26"/>
    </row>
    <row r="26" spans="1:22" ht="16.5" customHeight="1" x14ac:dyDescent="0.1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26"/>
    </row>
    <row r="27" spans="1:22" ht="16.5" customHeight="1" x14ac:dyDescent="0.1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26"/>
    </row>
    <row r="28" spans="1:22" ht="16.5" customHeight="1" x14ac:dyDescent="0.15">
      <c r="A28" s="113"/>
      <c r="B28" s="114"/>
      <c r="C28" s="114"/>
      <c r="D28" s="114"/>
      <c r="E28" s="114"/>
      <c r="F28" s="114"/>
      <c r="G28" s="114"/>
      <c r="H28" s="114"/>
      <c r="I28" s="114"/>
      <c r="J28" s="114"/>
      <c r="K28" s="126"/>
    </row>
    <row r="29" spans="1:22" ht="18" customHeight="1" x14ac:dyDescent="0.15">
      <c r="A29" s="209" t="s">
        <v>121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 x14ac:dyDescent="0.15">
      <c r="A30" s="212" t="s">
        <v>122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 x14ac:dyDescent="0.15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8" customHeight="1" x14ac:dyDescent="0.15">
      <c r="A32" s="209" t="s">
        <v>123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4.25" x14ac:dyDescent="0.15">
      <c r="A33" s="218" t="s">
        <v>124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4.25" x14ac:dyDescent="0.15">
      <c r="A34" s="221" t="s">
        <v>125</v>
      </c>
      <c r="B34" s="222"/>
      <c r="C34" s="70" t="s">
        <v>67</v>
      </c>
      <c r="D34" s="70" t="s">
        <v>68</v>
      </c>
      <c r="E34" s="223" t="s">
        <v>126</v>
      </c>
      <c r="F34" s="224"/>
      <c r="G34" s="224"/>
      <c r="H34" s="224"/>
      <c r="I34" s="224"/>
      <c r="J34" s="224"/>
      <c r="K34" s="225"/>
    </row>
    <row r="35" spans="1:11" ht="14.25" x14ac:dyDescent="0.15">
      <c r="A35" s="226" t="s">
        <v>127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ht="14.25" x14ac:dyDescent="0.15">
      <c r="A36" s="227" t="s">
        <v>128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4.25" x14ac:dyDescent="0.15">
      <c r="A37" s="230" t="s">
        <v>129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4.25" x14ac:dyDescent="0.15">
      <c r="A38" s="230" t="s">
        <v>130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1" ht="14.25" x14ac:dyDescent="0.15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1:11" ht="14.25" x14ac:dyDescent="0.1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1:11" ht="14.25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2"/>
    </row>
    <row r="42" spans="1:11" ht="14.25" x14ac:dyDescent="0.1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1:11" ht="14.25" x14ac:dyDescent="0.15">
      <c r="A43" s="233" t="s">
        <v>131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4.25" x14ac:dyDescent="0.15">
      <c r="A44" s="199" t="s">
        <v>132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4.25" x14ac:dyDescent="0.15">
      <c r="A45" s="106" t="s">
        <v>133</v>
      </c>
      <c r="B45" s="103" t="s">
        <v>95</v>
      </c>
      <c r="C45" s="103" t="s">
        <v>96</v>
      </c>
      <c r="D45" s="103" t="s">
        <v>88</v>
      </c>
      <c r="E45" s="108" t="s">
        <v>134</v>
      </c>
      <c r="F45" s="103" t="s">
        <v>95</v>
      </c>
      <c r="G45" s="103" t="s">
        <v>96</v>
      </c>
      <c r="H45" s="103" t="s">
        <v>88</v>
      </c>
      <c r="I45" s="108" t="s">
        <v>135</v>
      </c>
      <c r="J45" s="103" t="s">
        <v>95</v>
      </c>
      <c r="K45" s="122" t="s">
        <v>96</v>
      </c>
    </row>
    <row r="46" spans="1:11" ht="14.25" x14ac:dyDescent="0.15">
      <c r="A46" s="83" t="s">
        <v>87</v>
      </c>
      <c r="B46" s="70" t="s">
        <v>95</v>
      </c>
      <c r="C46" s="70" t="s">
        <v>96</v>
      </c>
      <c r="D46" s="70" t="s">
        <v>88</v>
      </c>
      <c r="E46" s="84" t="s">
        <v>94</v>
      </c>
      <c r="F46" s="70" t="s">
        <v>95</v>
      </c>
      <c r="G46" s="70" t="s">
        <v>96</v>
      </c>
      <c r="H46" s="70" t="s">
        <v>88</v>
      </c>
      <c r="I46" s="84" t="s">
        <v>105</v>
      </c>
      <c r="J46" s="70" t="s">
        <v>95</v>
      </c>
      <c r="K46" s="71" t="s">
        <v>96</v>
      </c>
    </row>
    <row r="47" spans="1:11" ht="14.25" x14ac:dyDescent="0.15">
      <c r="A47" s="192" t="s">
        <v>98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02"/>
    </row>
    <row r="48" spans="1:11" ht="14.25" x14ac:dyDescent="0.15">
      <c r="A48" s="226" t="s">
        <v>136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ht="14.25" x14ac:dyDescent="0.15">
      <c r="A49" s="227"/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4.25" x14ac:dyDescent="0.15">
      <c r="A50" s="116" t="s">
        <v>137</v>
      </c>
      <c r="B50" s="236" t="s">
        <v>138</v>
      </c>
      <c r="C50" s="236"/>
      <c r="D50" s="117" t="s">
        <v>139</v>
      </c>
      <c r="E50" s="118" t="s">
        <v>140</v>
      </c>
      <c r="F50" s="119" t="s">
        <v>141</v>
      </c>
      <c r="G50" s="120"/>
      <c r="H50" s="237" t="s">
        <v>142</v>
      </c>
      <c r="I50" s="238"/>
      <c r="J50" s="239"/>
      <c r="K50" s="240"/>
    </row>
    <row r="51" spans="1:11" ht="14.25" x14ac:dyDescent="0.15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ht="14.25" x14ac:dyDescent="0.15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4.25" x14ac:dyDescent="0.15">
      <c r="A53" s="116" t="s">
        <v>137</v>
      </c>
      <c r="B53" s="236" t="s">
        <v>138</v>
      </c>
      <c r="C53" s="236"/>
      <c r="D53" s="117" t="s">
        <v>139</v>
      </c>
      <c r="E53" s="121" t="s">
        <v>143</v>
      </c>
      <c r="F53" s="119" t="s">
        <v>144</v>
      </c>
      <c r="G53" s="120"/>
      <c r="H53" s="237" t="s">
        <v>142</v>
      </c>
      <c r="I53" s="238"/>
      <c r="J53" s="239" t="s">
        <v>145</v>
      </c>
      <c r="K53" s="24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sqref="A1:N16"/>
    </sheetView>
  </sheetViews>
  <sheetFormatPr defaultColWidth="9" defaultRowHeight="26.1" customHeight="1" x14ac:dyDescent="0.15"/>
  <cols>
    <col min="1" max="1" width="17.125" style="21" customWidth="1"/>
    <col min="2" max="7" width="9.375" style="21" customWidth="1"/>
    <col min="8" max="8" width="1.375" style="21" customWidth="1"/>
    <col min="9" max="14" width="11.875" style="21" customWidth="1"/>
    <col min="15" max="16384" width="9" style="21"/>
  </cols>
  <sheetData>
    <row r="1" spans="1:14" ht="30" customHeight="1" x14ac:dyDescent="0.15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 x14ac:dyDescent="0.15">
      <c r="A2" s="22" t="s">
        <v>62</v>
      </c>
      <c r="B2" s="246" t="s">
        <v>63</v>
      </c>
      <c r="C2" s="246"/>
      <c r="D2" s="23" t="s">
        <v>69</v>
      </c>
      <c r="E2" s="246" t="s">
        <v>70</v>
      </c>
      <c r="F2" s="246"/>
      <c r="G2" s="246"/>
      <c r="H2" s="252"/>
      <c r="I2" s="29" t="s">
        <v>57</v>
      </c>
      <c r="J2" s="246" t="s">
        <v>58</v>
      </c>
      <c r="K2" s="246"/>
      <c r="L2" s="246"/>
      <c r="M2" s="246"/>
      <c r="N2" s="247"/>
    </row>
    <row r="3" spans="1:14" ht="29.1" customHeight="1" x14ac:dyDescent="0.15">
      <c r="A3" s="251" t="s">
        <v>147</v>
      </c>
      <c r="B3" s="248" t="s">
        <v>148</v>
      </c>
      <c r="C3" s="248"/>
      <c r="D3" s="248"/>
      <c r="E3" s="248"/>
      <c r="F3" s="248"/>
      <c r="G3" s="248"/>
      <c r="H3" s="253"/>
      <c r="I3" s="249" t="s">
        <v>149</v>
      </c>
      <c r="J3" s="249"/>
      <c r="K3" s="249"/>
      <c r="L3" s="249"/>
      <c r="M3" s="249"/>
      <c r="N3" s="250"/>
    </row>
    <row r="4" spans="1:14" ht="29.1" customHeight="1" x14ac:dyDescent="0.15">
      <c r="A4" s="251"/>
      <c r="B4" s="24" t="s">
        <v>112</v>
      </c>
      <c r="C4" s="24" t="s">
        <v>113</v>
      </c>
      <c r="D4" s="24" t="s">
        <v>114</v>
      </c>
      <c r="E4" s="24" t="s">
        <v>115</v>
      </c>
      <c r="F4" s="24" t="s">
        <v>116</v>
      </c>
      <c r="G4" s="24" t="s">
        <v>117</v>
      </c>
      <c r="H4" s="253"/>
      <c r="I4" s="93" t="s">
        <v>150</v>
      </c>
      <c r="J4" s="93" t="s">
        <v>151</v>
      </c>
      <c r="K4" s="93"/>
      <c r="L4" s="93"/>
      <c r="M4" s="93"/>
      <c r="N4" s="94"/>
    </row>
    <row r="5" spans="1:14" ht="29.1" customHeight="1" x14ac:dyDescent="0.15">
      <c r="A5" s="25" t="s">
        <v>152</v>
      </c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3"/>
      <c r="I5" s="95" t="s">
        <v>158</v>
      </c>
      <c r="J5" s="95" t="s">
        <v>158</v>
      </c>
      <c r="K5" s="31"/>
      <c r="L5" s="31"/>
      <c r="M5" s="31"/>
      <c r="N5" s="96"/>
    </row>
    <row r="6" spans="1:14" ht="29.1" customHeight="1" x14ac:dyDescent="0.3">
      <c r="A6" s="25" t="s">
        <v>159</v>
      </c>
      <c r="B6" s="24">
        <f>C6-1</f>
        <v>68</v>
      </c>
      <c r="C6" s="24">
        <f>D6-2</f>
        <v>69</v>
      </c>
      <c r="D6" s="24">
        <v>71</v>
      </c>
      <c r="E6" s="24">
        <f>D6+2</f>
        <v>73</v>
      </c>
      <c r="F6" s="24">
        <f>E6+2</f>
        <v>75</v>
      </c>
      <c r="G6" s="24">
        <f>F6+1</f>
        <v>76</v>
      </c>
      <c r="H6" s="253"/>
      <c r="I6" s="30" t="s">
        <v>160</v>
      </c>
      <c r="J6" s="30" t="s">
        <v>160</v>
      </c>
      <c r="K6" s="32"/>
      <c r="L6" s="32"/>
      <c r="M6" s="32"/>
      <c r="N6" s="97"/>
    </row>
    <row r="7" spans="1:14" ht="29.1" customHeight="1" x14ac:dyDescent="0.3">
      <c r="A7" s="26" t="s">
        <v>161</v>
      </c>
      <c r="B7" s="27">
        <f>C7-1</f>
        <v>64</v>
      </c>
      <c r="C7" s="27">
        <f>D7-2</f>
        <v>65</v>
      </c>
      <c r="D7" s="27">
        <v>67</v>
      </c>
      <c r="E7" s="27">
        <f>D7+2</f>
        <v>69</v>
      </c>
      <c r="F7" s="27">
        <f>E7+2</f>
        <v>71</v>
      </c>
      <c r="G7" s="27">
        <f>F7+1</f>
        <v>72</v>
      </c>
      <c r="H7" s="253"/>
      <c r="I7" s="30"/>
      <c r="J7" s="30"/>
      <c r="K7" s="32"/>
      <c r="L7" s="32"/>
      <c r="M7" s="32"/>
      <c r="N7" s="98"/>
    </row>
    <row r="8" spans="1:14" ht="29.1" customHeight="1" x14ac:dyDescent="0.3">
      <c r="A8" s="26" t="s">
        <v>162</v>
      </c>
      <c r="B8" s="27">
        <f t="shared" ref="B8:B10" si="0">C8-4</f>
        <v>106</v>
      </c>
      <c r="C8" s="27">
        <f t="shared" ref="C8:C10" si="1">D8-4</f>
        <v>110</v>
      </c>
      <c r="D8" s="27">
        <v>114</v>
      </c>
      <c r="E8" s="27">
        <f t="shared" ref="E8:E10" si="2">D8+4</f>
        <v>118</v>
      </c>
      <c r="F8" s="27">
        <f>E8+4</f>
        <v>122</v>
      </c>
      <c r="G8" s="27">
        <f t="shared" ref="G8:G10" si="3">F8+6</f>
        <v>128</v>
      </c>
      <c r="H8" s="253"/>
      <c r="I8" s="30" t="s">
        <v>163</v>
      </c>
      <c r="J8" s="30" t="s">
        <v>160</v>
      </c>
      <c r="K8" s="31"/>
      <c r="L8" s="31"/>
      <c r="M8" s="31"/>
      <c r="N8" s="99"/>
    </row>
    <row r="9" spans="1:14" ht="29.1" customHeight="1" x14ac:dyDescent="0.3">
      <c r="A9" s="26" t="s">
        <v>164</v>
      </c>
      <c r="B9" s="27">
        <f t="shared" si="0"/>
        <v>102</v>
      </c>
      <c r="C9" s="27">
        <f t="shared" si="1"/>
        <v>106</v>
      </c>
      <c r="D9" s="27">
        <v>110</v>
      </c>
      <c r="E9" s="27">
        <f t="shared" si="2"/>
        <v>114</v>
      </c>
      <c r="F9" s="27">
        <f>E9+5</f>
        <v>119</v>
      </c>
      <c r="G9" s="27">
        <f t="shared" si="3"/>
        <v>125</v>
      </c>
      <c r="H9" s="253"/>
      <c r="I9" s="30" t="s">
        <v>165</v>
      </c>
      <c r="J9" s="30" t="s">
        <v>160</v>
      </c>
      <c r="K9" s="32"/>
      <c r="L9" s="32"/>
      <c r="M9" s="32"/>
      <c r="N9" s="98"/>
    </row>
    <row r="10" spans="1:14" ht="29.1" customHeight="1" x14ac:dyDescent="0.3">
      <c r="A10" s="26" t="s">
        <v>166</v>
      </c>
      <c r="B10" s="27">
        <f t="shared" si="0"/>
        <v>102</v>
      </c>
      <c r="C10" s="27">
        <f t="shared" si="1"/>
        <v>106</v>
      </c>
      <c r="D10" s="27">
        <v>110</v>
      </c>
      <c r="E10" s="27">
        <f t="shared" si="2"/>
        <v>114</v>
      </c>
      <c r="F10" s="27">
        <f>E10+5</f>
        <v>119</v>
      </c>
      <c r="G10" s="27">
        <f t="shared" si="3"/>
        <v>125</v>
      </c>
      <c r="H10" s="253"/>
      <c r="I10" s="30" t="s">
        <v>165</v>
      </c>
      <c r="J10" s="30" t="s">
        <v>160</v>
      </c>
      <c r="K10" s="32"/>
      <c r="L10" s="32"/>
      <c r="M10" s="32"/>
      <c r="N10" s="98"/>
    </row>
    <row r="11" spans="1:14" ht="29.1" customHeight="1" x14ac:dyDescent="0.3">
      <c r="A11" s="26" t="s">
        <v>167</v>
      </c>
      <c r="B11" s="27">
        <f>C11-1.2</f>
        <v>44.599999999999994</v>
      </c>
      <c r="C11" s="27">
        <f>D11-1.2</f>
        <v>45.8</v>
      </c>
      <c r="D11" s="27">
        <v>47</v>
      </c>
      <c r="E11" s="27">
        <f>D11+1.2</f>
        <v>48.2</v>
      </c>
      <c r="F11" s="27">
        <f>E11+1.2</f>
        <v>49.400000000000006</v>
      </c>
      <c r="G11" s="27">
        <f>F11+1.4</f>
        <v>50.800000000000004</v>
      </c>
      <c r="H11" s="253"/>
      <c r="I11" s="30" t="s">
        <v>168</v>
      </c>
      <c r="J11" s="30" t="s">
        <v>169</v>
      </c>
      <c r="K11" s="32"/>
      <c r="L11" s="32"/>
      <c r="M11" s="32"/>
      <c r="N11" s="98"/>
    </row>
    <row r="12" spans="1:14" ht="29.1" customHeight="1" x14ac:dyDescent="0.3">
      <c r="A12" s="26" t="s">
        <v>170</v>
      </c>
      <c r="B12" s="27">
        <f>C12</f>
        <v>7</v>
      </c>
      <c r="C12" s="27">
        <f>D12</f>
        <v>7</v>
      </c>
      <c r="D12" s="27">
        <v>7</v>
      </c>
      <c r="E12" s="27">
        <f t="shared" ref="E12:G12" si="4">D12</f>
        <v>7</v>
      </c>
      <c r="F12" s="27">
        <f t="shared" si="4"/>
        <v>7</v>
      </c>
      <c r="G12" s="27">
        <f t="shared" si="4"/>
        <v>7</v>
      </c>
      <c r="H12" s="253"/>
      <c r="I12" s="30" t="s">
        <v>160</v>
      </c>
      <c r="J12" s="30" t="s">
        <v>171</v>
      </c>
      <c r="K12" s="32"/>
      <c r="L12" s="32"/>
      <c r="M12" s="32"/>
      <c r="N12" s="98"/>
    </row>
    <row r="13" spans="1:14" ht="29.1" customHeight="1" x14ac:dyDescent="0.3">
      <c r="A13" s="26" t="s">
        <v>172</v>
      </c>
      <c r="B13" s="27">
        <f>C13-1</f>
        <v>47</v>
      </c>
      <c r="C13" s="27">
        <f>D13-1</f>
        <v>48</v>
      </c>
      <c r="D13" s="27">
        <v>49</v>
      </c>
      <c r="E13" s="27">
        <f>D13+1</f>
        <v>50</v>
      </c>
      <c r="F13" s="27">
        <f>E13+1</f>
        <v>51</v>
      </c>
      <c r="G13" s="27">
        <f>F13+1.5</f>
        <v>52.5</v>
      </c>
      <c r="H13" s="253"/>
      <c r="I13" s="30" t="s">
        <v>173</v>
      </c>
      <c r="J13" s="30" t="s">
        <v>173</v>
      </c>
      <c r="K13" s="32"/>
      <c r="L13" s="32"/>
      <c r="M13" s="32"/>
      <c r="N13" s="98"/>
    </row>
    <row r="14" spans="1:14" ht="29.1" customHeight="1" x14ac:dyDescent="0.3">
      <c r="A14" s="26" t="s">
        <v>174</v>
      </c>
      <c r="B14" s="27">
        <f>C14-1</f>
        <v>49</v>
      </c>
      <c r="C14" s="27">
        <f>D14-1</f>
        <v>50</v>
      </c>
      <c r="D14" s="27">
        <v>51</v>
      </c>
      <c r="E14" s="27">
        <f>D14+1</f>
        <v>52</v>
      </c>
      <c r="F14" s="27">
        <f>E14+1</f>
        <v>53</v>
      </c>
      <c r="G14" s="27">
        <f>F14+1.5</f>
        <v>54.5</v>
      </c>
      <c r="H14" s="253"/>
      <c r="I14" s="30" t="s">
        <v>173</v>
      </c>
      <c r="J14" s="30" t="s">
        <v>173</v>
      </c>
      <c r="K14" s="32"/>
      <c r="L14" s="32"/>
      <c r="M14" s="32"/>
      <c r="N14" s="98"/>
    </row>
    <row r="15" spans="1:14" ht="29.1" customHeight="1" x14ac:dyDescent="0.3">
      <c r="A15" s="26" t="s">
        <v>175</v>
      </c>
      <c r="B15" s="27">
        <f>C15-0.6</f>
        <v>60.199999999999996</v>
      </c>
      <c r="C15" s="27">
        <f>D15-1.2</f>
        <v>60.8</v>
      </c>
      <c r="D15" s="27">
        <v>62</v>
      </c>
      <c r="E15" s="27">
        <f>D15+1.2</f>
        <v>63.2</v>
      </c>
      <c r="F15" s="27">
        <f>E15+1.2</f>
        <v>64.400000000000006</v>
      </c>
      <c r="G15" s="27">
        <f>F15+0.6</f>
        <v>65</v>
      </c>
      <c r="H15" s="253"/>
      <c r="I15" s="30" t="s">
        <v>173</v>
      </c>
      <c r="J15" s="30" t="s">
        <v>173</v>
      </c>
      <c r="K15" s="32"/>
      <c r="L15" s="32"/>
      <c r="M15" s="32"/>
      <c r="N15" s="98"/>
    </row>
    <row r="16" spans="1:14" ht="29.1" customHeight="1" x14ac:dyDescent="0.3">
      <c r="A16" s="26" t="s">
        <v>176</v>
      </c>
      <c r="B16" s="27">
        <f>C16-0.8</f>
        <v>20.399999999999999</v>
      </c>
      <c r="C16" s="27">
        <f>D16-0.8</f>
        <v>21.2</v>
      </c>
      <c r="D16" s="27">
        <v>22</v>
      </c>
      <c r="E16" s="27">
        <f>D16+0.8</f>
        <v>22.8</v>
      </c>
      <c r="F16" s="27">
        <f>E16+0.8</f>
        <v>23.6</v>
      </c>
      <c r="G16" s="27">
        <f>F16+1.1</f>
        <v>24.700000000000003</v>
      </c>
      <c r="H16" s="253"/>
      <c r="I16" s="30" t="s">
        <v>173</v>
      </c>
      <c r="J16" s="30" t="s">
        <v>173</v>
      </c>
      <c r="K16" s="32"/>
      <c r="L16" s="32"/>
      <c r="M16" s="32"/>
      <c r="N16" s="98"/>
    </row>
    <row r="17" spans="1:14" ht="14.25" x14ac:dyDescent="0.15">
      <c r="A17" s="21" t="s">
        <v>177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4.25" x14ac:dyDescent="0.15">
      <c r="A18" s="28"/>
      <c r="B18" s="28"/>
      <c r="C18" s="28"/>
      <c r="D18" s="28"/>
      <c r="E18" s="28"/>
      <c r="F18" s="28"/>
      <c r="G18" s="28"/>
      <c r="H18" s="28"/>
      <c r="I18" s="33" t="s">
        <v>178</v>
      </c>
      <c r="J18" s="34"/>
      <c r="K18" s="33" t="s">
        <v>179</v>
      </c>
      <c r="L18" s="33"/>
      <c r="M18" s="33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4" sqref="F4:G4"/>
    </sheetView>
  </sheetViews>
  <sheetFormatPr defaultColWidth="10" defaultRowHeight="16.5" customHeight="1" x14ac:dyDescent="0.15"/>
  <cols>
    <col min="1" max="1" width="10.875" style="64" customWidth="1"/>
    <col min="2" max="16384" width="10" style="64"/>
  </cols>
  <sheetData>
    <row r="1" spans="1:11" ht="22.5" customHeight="1" x14ac:dyDescent="0.15">
      <c r="A1" s="254" t="s">
        <v>181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7.25" customHeight="1" x14ac:dyDescent="0.15">
      <c r="A2" s="65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66" t="s">
        <v>57</v>
      </c>
      <c r="I2" s="174" t="s">
        <v>58</v>
      </c>
      <c r="J2" s="174"/>
      <c r="K2" s="175"/>
    </row>
    <row r="3" spans="1:11" ht="16.5" customHeight="1" x14ac:dyDescent="0.15">
      <c r="A3" s="176" t="s">
        <v>59</v>
      </c>
      <c r="B3" s="177"/>
      <c r="C3" s="178"/>
      <c r="D3" s="179" t="s">
        <v>60</v>
      </c>
      <c r="E3" s="180"/>
      <c r="F3" s="180"/>
      <c r="G3" s="181"/>
      <c r="H3" s="179" t="s">
        <v>61</v>
      </c>
      <c r="I3" s="180"/>
      <c r="J3" s="180"/>
      <c r="K3" s="181"/>
    </row>
    <row r="4" spans="1:11" ht="16.5" customHeight="1" x14ac:dyDescent="0.15">
      <c r="A4" s="69" t="s">
        <v>62</v>
      </c>
      <c r="B4" s="182" t="s">
        <v>63</v>
      </c>
      <c r="C4" s="183"/>
      <c r="D4" s="184" t="s">
        <v>64</v>
      </c>
      <c r="E4" s="185"/>
      <c r="F4" s="186" t="s">
        <v>65</v>
      </c>
      <c r="G4" s="187"/>
      <c r="H4" s="184" t="s">
        <v>66</v>
      </c>
      <c r="I4" s="185"/>
      <c r="J4" s="70" t="s">
        <v>67</v>
      </c>
      <c r="K4" s="71" t="s">
        <v>68</v>
      </c>
    </row>
    <row r="5" spans="1:11" ht="16.5" customHeight="1" x14ac:dyDescent="0.15">
      <c r="A5" s="72" t="s">
        <v>69</v>
      </c>
      <c r="B5" s="182" t="s">
        <v>70</v>
      </c>
      <c r="C5" s="183"/>
      <c r="D5" s="184" t="s">
        <v>71</v>
      </c>
      <c r="E5" s="185"/>
      <c r="F5" s="186">
        <v>44674</v>
      </c>
      <c r="G5" s="187"/>
      <c r="H5" s="184" t="s">
        <v>72</v>
      </c>
      <c r="I5" s="185"/>
      <c r="J5" s="70" t="s">
        <v>67</v>
      </c>
      <c r="K5" s="71" t="s">
        <v>68</v>
      </c>
    </row>
    <row r="6" spans="1:11" ht="16.5" customHeight="1" x14ac:dyDescent="0.15">
      <c r="A6" s="69" t="s">
        <v>73</v>
      </c>
      <c r="B6" s="45">
        <v>4</v>
      </c>
      <c r="C6" s="46">
        <v>6</v>
      </c>
      <c r="D6" s="72" t="s">
        <v>74</v>
      </c>
      <c r="E6" s="73"/>
      <c r="F6" s="186">
        <v>44774</v>
      </c>
      <c r="G6" s="187"/>
      <c r="H6" s="184" t="s">
        <v>75</v>
      </c>
      <c r="I6" s="185"/>
      <c r="J6" s="70" t="s">
        <v>67</v>
      </c>
      <c r="K6" s="71" t="s">
        <v>68</v>
      </c>
    </row>
    <row r="7" spans="1:11" ht="16.5" customHeight="1" x14ac:dyDescent="0.15">
      <c r="A7" s="69" t="s">
        <v>76</v>
      </c>
      <c r="B7" s="188">
        <v>2820</v>
      </c>
      <c r="C7" s="189"/>
      <c r="D7" s="72" t="s">
        <v>77</v>
      </c>
      <c r="E7" s="74"/>
      <c r="F7" s="186">
        <v>44783</v>
      </c>
      <c r="G7" s="187"/>
      <c r="H7" s="184" t="s">
        <v>78</v>
      </c>
      <c r="I7" s="185"/>
      <c r="J7" s="70" t="s">
        <v>67</v>
      </c>
      <c r="K7" s="71" t="s">
        <v>68</v>
      </c>
    </row>
    <row r="8" spans="1:11" ht="16.5" customHeight="1" x14ac:dyDescent="0.15">
      <c r="A8" s="75" t="s">
        <v>79</v>
      </c>
      <c r="B8" s="190"/>
      <c r="C8" s="191"/>
      <c r="D8" s="192" t="s">
        <v>80</v>
      </c>
      <c r="E8" s="193"/>
      <c r="F8" s="194">
        <v>44783</v>
      </c>
      <c r="G8" s="195"/>
      <c r="H8" s="192" t="s">
        <v>81</v>
      </c>
      <c r="I8" s="193"/>
      <c r="J8" s="82" t="s">
        <v>67</v>
      </c>
      <c r="K8" s="90" t="s">
        <v>68</v>
      </c>
    </row>
    <row r="9" spans="1:11" ht="16.5" customHeight="1" x14ac:dyDescent="0.15">
      <c r="A9" s="255" t="s">
        <v>182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</row>
    <row r="10" spans="1:11" ht="16.5" customHeight="1" x14ac:dyDescent="0.15">
      <c r="A10" s="76" t="s">
        <v>84</v>
      </c>
      <c r="B10" s="77" t="s">
        <v>85</v>
      </c>
      <c r="C10" s="78" t="s">
        <v>86</v>
      </c>
      <c r="D10" s="79"/>
      <c r="E10" s="80" t="s">
        <v>89</v>
      </c>
      <c r="F10" s="77" t="s">
        <v>85</v>
      </c>
      <c r="G10" s="78" t="s">
        <v>86</v>
      </c>
      <c r="H10" s="77"/>
      <c r="I10" s="80" t="s">
        <v>87</v>
      </c>
      <c r="J10" s="77" t="s">
        <v>85</v>
      </c>
      <c r="K10" s="91" t="s">
        <v>86</v>
      </c>
    </row>
    <row r="11" spans="1:11" ht="16.5" customHeight="1" x14ac:dyDescent="0.15">
      <c r="A11" s="72" t="s">
        <v>90</v>
      </c>
      <c r="B11" s="81" t="s">
        <v>85</v>
      </c>
      <c r="C11" s="70" t="s">
        <v>86</v>
      </c>
      <c r="D11" s="74"/>
      <c r="E11" s="73" t="s">
        <v>92</v>
      </c>
      <c r="F11" s="81" t="s">
        <v>85</v>
      </c>
      <c r="G11" s="70" t="s">
        <v>86</v>
      </c>
      <c r="H11" s="81"/>
      <c r="I11" s="73" t="s">
        <v>97</v>
      </c>
      <c r="J11" s="81" t="s">
        <v>85</v>
      </c>
      <c r="K11" s="71" t="s">
        <v>86</v>
      </c>
    </row>
    <row r="12" spans="1:11" ht="16.5" customHeight="1" x14ac:dyDescent="0.15">
      <c r="A12" s="192" t="s">
        <v>126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02"/>
    </row>
    <row r="13" spans="1:11" ht="16.5" customHeight="1" x14ac:dyDescent="0.15">
      <c r="A13" s="256" t="s">
        <v>183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spans="1:11" ht="16.5" customHeight="1" x14ac:dyDescent="0.15">
      <c r="A14" s="257" t="s">
        <v>184</v>
      </c>
      <c r="B14" s="258"/>
      <c r="C14" s="258"/>
      <c r="D14" s="258"/>
      <c r="E14" s="258"/>
      <c r="F14" s="258"/>
      <c r="G14" s="258"/>
      <c r="H14" s="258"/>
      <c r="I14" s="259"/>
      <c r="J14" s="259"/>
      <c r="K14" s="260"/>
    </row>
    <row r="15" spans="1:11" ht="16.5" customHeight="1" x14ac:dyDescent="0.15">
      <c r="A15" s="261"/>
      <c r="B15" s="262"/>
      <c r="C15" s="262"/>
      <c r="D15" s="263"/>
      <c r="E15" s="264"/>
      <c r="F15" s="262"/>
      <c r="G15" s="262"/>
      <c r="H15" s="263"/>
      <c r="I15" s="265"/>
      <c r="J15" s="266"/>
      <c r="K15" s="267"/>
    </row>
    <row r="16" spans="1:11" ht="16.5" customHeight="1" x14ac:dyDescent="0.15">
      <c r="A16" s="268"/>
      <c r="B16" s="269"/>
      <c r="C16" s="269"/>
      <c r="D16" s="269"/>
      <c r="E16" s="269"/>
      <c r="F16" s="269"/>
      <c r="G16" s="269"/>
      <c r="H16" s="269"/>
      <c r="I16" s="269"/>
      <c r="J16" s="269"/>
      <c r="K16" s="270"/>
    </row>
    <row r="17" spans="1:11" ht="16.5" customHeight="1" x14ac:dyDescent="0.15">
      <c r="A17" s="256" t="s">
        <v>185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  <row r="18" spans="1:11" ht="16.5" customHeight="1" x14ac:dyDescent="0.15">
      <c r="A18" s="257" t="s">
        <v>186</v>
      </c>
      <c r="B18" s="258"/>
      <c r="C18" s="258"/>
      <c r="D18" s="258"/>
      <c r="E18" s="258"/>
      <c r="F18" s="258"/>
      <c r="G18" s="258"/>
      <c r="H18" s="258"/>
      <c r="I18" s="259"/>
      <c r="J18" s="259"/>
      <c r="K18" s="260"/>
    </row>
    <row r="19" spans="1:11" ht="16.5" customHeight="1" x14ac:dyDescent="0.15">
      <c r="A19" s="261"/>
      <c r="B19" s="262"/>
      <c r="C19" s="262"/>
      <c r="D19" s="263"/>
      <c r="E19" s="264"/>
      <c r="F19" s="262"/>
      <c r="G19" s="262"/>
      <c r="H19" s="263"/>
      <c r="I19" s="265"/>
      <c r="J19" s="266"/>
      <c r="K19" s="267"/>
    </row>
    <row r="20" spans="1:11" ht="16.5" customHeight="1" x14ac:dyDescent="0.15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270"/>
    </row>
    <row r="21" spans="1:11" ht="16.5" customHeight="1" x14ac:dyDescent="0.15">
      <c r="A21" s="271" t="s">
        <v>123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</row>
    <row r="22" spans="1:11" ht="16.5" customHeight="1" x14ac:dyDescent="0.15">
      <c r="A22" s="272" t="s">
        <v>124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4"/>
    </row>
    <row r="23" spans="1:11" ht="16.5" customHeight="1" x14ac:dyDescent="0.15">
      <c r="A23" s="221" t="s">
        <v>125</v>
      </c>
      <c r="B23" s="222"/>
      <c r="C23" s="70" t="s">
        <v>67</v>
      </c>
      <c r="D23" s="70" t="s">
        <v>68</v>
      </c>
      <c r="E23" s="275"/>
      <c r="F23" s="275"/>
      <c r="G23" s="275"/>
      <c r="H23" s="275"/>
      <c r="I23" s="275"/>
      <c r="J23" s="275"/>
      <c r="K23" s="276"/>
    </row>
    <row r="24" spans="1:11" ht="16.5" customHeight="1" x14ac:dyDescent="0.15">
      <c r="A24" s="277" t="s">
        <v>187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</row>
    <row r="25" spans="1:11" ht="16.5" customHeight="1" x14ac:dyDescent="0.15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6.5" customHeight="1" x14ac:dyDescent="0.15">
      <c r="A26" s="255" t="s">
        <v>132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</row>
    <row r="27" spans="1:11" ht="16.5" customHeight="1" x14ac:dyDescent="0.15">
      <c r="A27" s="67" t="s">
        <v>133</v>
      </c>
      <c r="B27" s="78" t="s">
        <v>95</v>
      </c>
      <c r="C27" s="78" t="s">
        <v>96</v>
      </c>
      <c r="D27" s="78" t="s">
        <v>88</v>
      </c>
      <c r="E27" s="68" t="s">
        <v>134</v>
      </c>
      <c r="F27" s="78" t="s">
        <v>95</v>
      </c>
      <c r="G27" s="78" t="s">
        <v>96</v>
      </c>
      <c r="H27" s="78" t="s">
        <v>88</v>
      </c>
      <c r="I27" s="68" t="s">
        <v>135</v>
      </c>
      <c r="J27" s="78" t="s">
        <v>95</v>
      </c>
      <c r="K27" s="91" t="s">
        <v>96</v>
      </c>
    </row>
    <row r="28" spans="1:11" ht="16.5" customHeight="1" x14ac:dyDescent="0.15">
      <c r="A28" s="83" t="s">
        <v>87</v>
      </c>
      <c r="B28" s="70" t="s">
        <v>95</v>
      </c>
      <c r="C28" s="70" t="s">
        <v>96</v>
      </c>
      <c r="D28" s="70" t="s">
        <v>88</v>
      </c>
      <c r="E28" s="84" t="s">
        <v>94</v>
      </c>
      <c r="F28" s="70" t="s">
        <v>95</v>
      </c>
      <c r="G28" s="70" t="s">
        <v>96</v>
      </c>
      <c r="H28" s="70" t="s">
        <v>88</v>
      </c>
      <c r="I28" s="84" t="s">
        <v>105</v>
      </c>
      <c r="J28" s="70" t="s">
        <v>95</v>
      </c>
      <c r="K28" s="71" t="s">
        <v>96</v>
      </c>
    </row>
    <row r="29" spans="1:11" ht="16.5" customHeight="1" x14ac:dyDescent="0.15">
      <c r="A29" s="184" t="s">
        <v>98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 ht="16.5" customHeight="1" x14ac:dyDescent="0.15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11" ht="16.5" customHeight="1" x14ac:dyDescent="0.15">
      <c r="A31" s="285" t="s">
        <v>188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 x14ac:dyDescent="0.15">
      <c r="A32" s="286" t="s">
        <v>189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7.25" customHeight="1" x14ac:dyDescent="0.15">
      <c r="A33" s="230" t="s">
        <v>190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7.25" customHeight="1" x14ac:dyDescent="0.15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32"/>
    </row>
    <row r="35" spans="1:11" ht="17.25" customHeight="1" x14ac:dyDescent="0.15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32"/>
    </row>
    <row r="36" spans="1:11" ht="17.25" customHeight="1" x14ac:dyDescent="0.15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17.25" customHeight="1" x14ac:dyDescent="0.15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7.25" customHeight="1" x14ac:dyDescent="0.15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1" ht="17.25" customHeight="1" x14ac:dyDescent="0.15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1:11" ht="17.25" customHeight="1" x14ac:dyDescent="0.1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1:11" ht="17.25" customHeight="1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2"/>
    </row>
    <row r="42" spans="1:11" ht="17.25" customHeight="1" x14ac:dyDescent="0.1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1:11" ht="17.25" customHeight="1" x14ac:dyDescent="0.15">
      <c r="A43" s="233" t="s">
        <v>131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6.5" customHeight="1" x14ac:dyDescent="0.15">
      <c r="A44" s="285" t="s">
        <v>191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 x14ac:dyDescent="0.15">
      <c r="A45" s="289" t="s">
        <v>126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1"/>
    </row>
    <row r="46" spans="1:11" ht="18" customHeight="1" x14ac:dyDescent="0.15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1"/>
    </row>
    <row r="47" spans="1:11" ht="18" customHeight="1" x14ac:dyDescent="0.15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282"/>
    </row>
    <row r="48" spans="1:11" ht="21" customHeight="1" x14ac:dyDescent="0.15">
      <c r="A48" s="85" t="s">
        <v>137</v>
      </c>
      <c r="B48" s="292" t="s">
        <v>138</v>
      </c>
      <c r="C48" s="292"/>
      <c r="D48" s="86" t="s">
        <v>139</v>
      </c>
      <c r="E48" s="87"/>
      <c r="F48" s="86" t="s">
        <v>141</v>
      </c>
      <c r="G48" s="88"/>
      <c r="H48" s="293" t="s">
        <v>142</v>
      </c>
      <c r="I48" s="293"/>
      <c r="J48" s="292"/>
      <c r="K48" s="294"/>
    </row>
    <row r="49" spans="1:11" ht="16.5" customHeight="1" x14ac:dyDescent="0.15">
      <c r="A49" s="295" t="s">
        <v>192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7"/>
    </row>
    <row r="50" spans="1:11" ht="16.5" customHeight="1" x14ac:dyDescent="0.15">
      <c r="A50" s="298"/>
      <c r="B50" s="299"/>
      <c r="C50" s="299"/>
      <c r="D50" s="299"/>
      <c r="E50" s="299"/>
      <c r="F50" s="299"/>
      <c r="G50" s="299"/>
      <c r="H50" s="299"/>
      <c r="I50" s="299"/>
      <c r="J50" s="299"/>
      <c r="K50" s="300"/>
    </row>
    <row r="51" spans="1:11" ht="16.5" customHeight="1" x14ac:dyDescent="0.15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03"/>
    </row>
    <row r="52" spans="1:11" ht="21" customHeight="1" x14ac:dyDescent="0.15">
      <c r="A52" s="85" t="s">
        <v>137</v>
      </c>
      <c r="B52" s="292" t="s">
        <v>138</v>
      </c>
      <c r="C52" s="292"/>
      <c r="D52" s="86" t="s">
        <v>139</v>
      </c>
      <c r="E52" s="86"/>
      <c r="F52" s="86" t="s">
        <v>141</v>
      </c>
      <c r="G52" s="89">
        <v>44706</v>
      </c>
      <c r="H52" s="293" t="s">
        <v>142</v>
      </c>
      <c r="I52" s="293"/>
      <c r="J52" s="304" t="s">
        <v>145</v>
      </c>
      <c r="K52" s="305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7" workbookViewId="0">
      <selection activeCell="F16" sqref="F16"/>
    </sheetView>
  </sheetViews>
  <sheetFormatPr defaultColWidth="9" defaultRowHeight="26.1" customHeight="1" x14ac:dyDescent="0.15"/>
  <cols>
    <col min="1" max="1" width="17.125" style="21" customWidth="1"/>
    <col min="2" max="7" width="9.375" style="21" customWidth="1"/>
    <col min="8" max="8" width="1.375" style="21" customWidth="1"/>
    <col min="9" max="14" width="12.875" style="21" customWidth="1"/>
    <col min="15" max="16384" width="9" style="21"/>
  </cols>
  <sheetData>
    <row r="1" spans="1:14" ht="30" customHeight="1" x14ac:dyDescent="0.15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 x14ac:dyDescent="0.15">
      <c r="A2" s="22" t="s">
        <v>62</v>
      </c>
      <c r="B2" s="246" t="s">
        <v>63</v>
      </c>
      <c r="C2" s="246"/>
      <c r="D2" s="23" t="s">
        <v>69</v>
      </c>
      <c r="E2" s="246" t="s">
        <v>70</v>
      </c>
      <c r="F2" s="246"/>
      <c r="G2" s="246"/>
      <c r="H2" s="252"/>
      <c r="I2" s="29" t="s">
        <v>57</v>
      </c>
      <c r="J2" s="246" t="s">
        <v>58</v>
      </c>
      <c r="K2" s="246"/>
      <c r="L2" s="246"/>
      <c r="M2" s="246"/>
      <c r="N2" s="247"/>
    </row>
    <row r="3" spans="1:14" ht="29.1" customHeight="1" x14ac:dyDescent="0.15">
      <c r="A3" s="251" t="s">
        <v>147</v>
      </c>
      <c r="B3" s="248" t="s">
        <v>148</v>
      </c>
      <c r="C3" s="248"/>
      <c r="D3" s="248"/>
      <c r="E3" s="248"/>
      <c r="F3" s="248"/>
      <c r="G3" s="248"/>
      <c r="H3" s="253"/>
      <c r="I3" s="249" t="s">
        <v>149</v>
      </c>
      <c r="J3" s="249"/>
      <c r="K3" s="249"/>
      <c r="L3" s="249"/>
      <c r="M3" s="249"/>
      <c r="N3" s="250"/>
    </row>
    <row r="4" spans="1:14" ht="29.1" customHeight="1" x14ac:dyDescent="0.15">
      <c r="A4" s="251"/>
      <c r="B4" s="24" t="s">
        <v>112</v>
      </c>
      <c r="C4" s="24" t="s">
        <v>113</v>
      </c>
      <c r="D4" s="24" t="s">
        <v>114</v>
      </c>
      <c r="E4" s="24" t="s">
        <v>115</v>
      </c>
      <c r="F4" s="24" t="s">
        <v>116</v>
      </c>
      <c r="G4" s="24" t="s">
        <v>117</v>
      </c>
      <c r="H4" s="253"/>
      <c r="I4" s="24" t="s">
        <v>112</v>
      </c>
      <c r="J4" s="24" t="s">
        <v>113</v>
      </c>
      <c r="K4" s="24" t="s">
        <v>114</v>
      </c>
      <c r="L4" s="24" t="s">
        <v>115</v>
      </c>
      <c r="M4" s="24" t="s">
        <v>116</v>
      </c>
      <c r="N4" s="24" t="s">
        <v>117</v>
      </c>
    </row>
    <row r="5" spans="1:14" ht="29.1" customHeight="1" x14ac:dyDescent="0.15">
      <c r="A5" s="25" t="s">
        <v>152</v>
      </c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3"/>
      <c r="I5" s="24" t="s">
        <v>153</v>
      </c>
      <c r="J5" s="24" t="s">
        <v>154</v>
      </c>
      <c r="K5" s="24" t="s">
        <v>155</v>
      </c>
      <c r="L5" s="24" t="s">
        <v>156</v>
      </c>
      <c r="M5" s="24" t="s">
        <v>157</v>
      </c>
      <c r="N5" s="24" t="s">
        <v>158</v>
      </c>
    </row>
    <row r="6" spans="1:14" ht="29.1" customHeight="1" x14ac:dyDescent="0.3">
      <c r="A6" s="25" t="s">
        <v>159</v>
      </c>
      <c r="B6" s="24">
        <f>C6-1</f>
        <v>68</v>
      </c>
      <c r="C6" s="24">
        <f>D6-2</f>
        <v>69</v>
      </c>
      <c r="D6" s="24">
        <v>71</v>
      </c>
      <c r="E6" s="24">
        <f>D6+2</f>
        <v>73</v>
      </c>
      <c r="F6" s="24">
        <f>E6+2</f>
        <v>75</v>
      </c>
      <c r="G6" s="24">
        <f>F6+1</f>
        <v>76</v>
      </c>
      <c r="H6" s="253"/>
      <c r="I6" s="30" t="s">
        <v>193</v>
      </c>
      <c r="J6" s="30" t="s">
        <v>194</v>
      </c>
      <c r="K6" s="31" t="s">
        <v>195</v>
      </c>
      <c r="L6" s="31" t="s">
        <v>196</v>
      </c>
      <c r="M6" s="31" t="s">
        <v>197</v>
      </c>
      <c r="N6" s="31" t="s">
        <v>169</v>
      </c>
    </row>
    <row r="7" spans="1:14" ht="29.1" customHeight="1" x14ac:dyDescent="0.3">
      <c r="A7" s="26" t="s">
        <v>161</v>
      </c>
      <c r="B7" s="27">
        <f>C7-1</f>
        <v>64</v>
      </c>
      <c r="C7" s="27">
        <f>D7-2</f>
        <v>65</v>
      </c>
      <c r="D7" s="27">
        <v>67</v>
      </c>
      <c r="E7" s="27">
        <f>D7+2</f>
        <v>69</v>
      </c>
      <c r="F7" s="27">
        <f>E7+2</f>
        <v>71</v>
      </c>
      <c r="G7" s="27">
        <f>F7+1</f>
        <v>72</v>
      </c>
      <c r="H7" s="253"/>
      <c r="I7" s="30" t="s">
        <v>198</v>
      </c>
      <c r="J7" s="30" t="s">
        <v>199</v>
      </c>
      <c r="K7" s="32" t="s">
        <v>200</v>
      </c>
      <c r="L7" s="32" t="s">
        <v>201</v>
      </c>
      <c r="M7" s="32" t="s">
        <v>202</v>
      </c>
      <c r="N7" s="32" t="s">
        <v>203</v>
      </c>
    </row>
    <row r="8" spans="1:14" ht="29.1" customHeight="1" x14ac:dyDescent="0.3">
      <c r="A8" s="26" t="s">
        <v>162</v>
      </c>
      <c r="B8" s="27">
        <f t="shared" ref="B8:B10" si="0">C8-4</f>
        <v>106</v>
      </c>
      <c r="C8" s="27">
        <f t="shared" ref="C8:C10" si="1">D8-4</f>
        <v>110</v>
      </c>
      <c r="D8" s="27">
        <v>114</v>
      </c>
      <c r="E8" s="27">
        <f t="shared" ref="E8:E10" si="2">D8+4</f>
        <v>118</v>
      </c>
      <c r="F8" s="27">
        <f>E8+4</f>
        <v>122</v>
      </c>
      <c r="G8" s="27">
        <f t="shared" ref="G8:G10" si="3">F8+6</f>
        <v>128</v>
      </c>
      <c r="H8" s="253"/>
      <c r="I8" s="30" t="s">
        <v>204</v>
      </c>
      <c r="J8" s="30" t="s">
        <v>205</v>
      </c>
      <c r="K8" s="32" t="s">
        <v>165</v>
      </c>
      <c r="L8" s="32" t="s">
        <v>206</v>
      </c>
      <c r="M8" s="32" t="s">
        <v>207</v>
      </c>
      <c r="N8" s="32" t="s">
        <v>208</v>
      </c>
    </row>
    <row r="9" spans="1:14" ht="29.1" customHeight="1" x14ac:dyDescent="0.3">
      <c r="A9" s="26" t="s">
        <v>164</v>
      </c>
      <c r="B9" s="27">
        <f t="shared" si="0"/>
        <v>102</v>
      </c>
      <c r="C9" s="27">
        <f t="shared" si="1"/>
        <v>106</v>
      </c>
      <c r="D9" s="27">
        <v>110</v>
      </c>
      <c r="E9" s="27">
        <f t="shared" si="2"/>
        <v>114</v>
      </c>
      <c r="F9" s="27">
        <f>E9+5</f>
        <v>119</v>
      </c>
      <c r="G9" s="27">
        <f t="shared" si="3"/>
        <v>125</v>
      </c>
      <c r="H9" s="253"/>
      <c r="I9" s="30" t="s">
        <v>198</v>
      </c>
      <c r="J9" s="30" t="s">
        <v>198</v>
      </c>
      <c r="K9" s="32" t="s">
        <v>198</v>
      </c>
      <c r="L9" s="32" t="s">
        <v>209</v>
      </c>
      <c r="M9" s="32" t="s">
        <v>198</v>
      </c>
      <c r="N9" s="32" t="s">
        <v>198</v>
      </c>
    </row>
    <row r="10" spans="1:14" ht="29.1" customHeight="1" x14ac:dyDescent="0.3">
      <c r="A10" s="26" t="s">
        <v>166</v>
      </c>
      <c r="B10" s="27">
        <f t="shared" si="0"/>
        <v>102</v>
      </c>
      <c r="C10" s="27">
        <f t="shared" si="1"/>
        <v>106</v>
      </c>
      <c r="D10" s="27">
        <v>110</v>
      </c>
      <c r="E10" s="27">
        <f t="shared" si="2"/>
        <v>114</v>
      </c>
      <c r="F10" s="27">
        <f>E10+5</f>
        <v>119</v>
      </c>
      <c r="G10" s="27">
        <f t="shared" si="3"/>
        <v>125</v>
      </c>
      <c r="H10" s="253"/>
      <c r="I10" s="30" t="s">
        <v>165</v>
      </c>
      <c r="J10" s="30" t="s">
        <v>165</v>
      </c>
      <c r="K10" s="32" t="s">
        <v>198</v>
      </c>
      <c r="L10" s="32" t="s">
        <v>198</v>
      </c>
      <c r="M10" s="32" t="s">
        <v>198</v>
      </c>
      <c r="N10" s="32" t="s">
        <v>198</v>
      </c>
    </row>
    <row r="11" spans="1:14" ht="29.1" customHeight="1" x14ac:dyDescent="0.3">
      <c r="A11" s="26" t="s">
        <v>167</v>
      </c>
      <c r="B11" s="27">
        <f>C11-1.2</f>
        <v>44.599999999999994</v>
      </c>
      <c r="C11" s="27">
        <f>D11-1.2</f>
        <v>45.8</v>
      </c>
      <c r="D11" s="27">
        <v>47</v>
      </c>
      <c r="E11" s="27">
        <f>D11+1.2</f>
        <v>48.2</v>
      </c>
      <c r="F11" s="27">
        <f>E11+1.2</f>
        <v>49.400000000000006</v>
      </c>
      <c r="G11" s="27">
        <f>F11+1.4</f>
        <v>50.800000000000004</v>
      </c>
      <c r="H11" s="253"/>
      <c r="I11" s="30" t="s">
        <v>198</v>
      </c>
      <c r="J11" s="30" t="s">
        <v>198</v>
      </c>
      <c r="K11" s="32" t="s">
        <v>198</v>
      </c>
      <c r="L11" s="32" t="s">
        <v>198</v>
      </c>
      <c r="M11" s="32" t="s">
        <v>198</v>
      </c>
      <c r="N11" s="32" t="s">
        <v>198</v>
      </c>
    </row>
    <row r="12" spans="1:14" ht="29.1" customHeight="1" x14ac:dyDescent="0.3">
      <c r="A12" s="26" t="s">
        <v>170</v>
      </c>
      <c r="B12" s="27">
        <f>C12</f>
        <v>7</v>
      </c>
      <c r="C12" s="27">
        <f>D12</f>
        <v>7</v>
      </c>
      <c r="D12" s="27">
        <v>7</v>
      </c>
      <c r="E12" s="27">
        <f t="shared" ref="E12:G12" si="4">D12</f>
        <v>7</v>
      </c>
      <c r="F12" s="27">
        <f t="shared" si="4"/>
        <v>7</v>
      </c>
      <c r="G12" s="27">
        <f t="shared" si="4"/>
        <v>7</v>
      </c>
      <c r="H12" s="253"/>
      <c r="I12" s="30" t="s">
        <v>198</v>
      </c>
      <c r="J12" s="30" t="s">
        <v>198</v>
      </c>
      <c r="K12" s="32" t="s">
        <v>198</v>
      </c>
      <c r="L12" s="32" t="s">
        <v>165</v>
      </c>
      <c r="M12" s="32" t="s">
        <v>198</v>
      </c>
      <c r="N12" s="32" t="s">
        <v>165</v>
      </c>
    </row>
    <row r="13" spans="1:14" ht="29.1" customHeight="1" x14ac:dyDescent="0.3">
      <c r="A13" s="26" t="s">
        <v>172</v>
      </c>
      <c r="B13" s="27">
        <f>C13-1</f>
        <v>47</v>
      </c>
      <c r="C13" s="27">
        <f>D13-1</f>
        <v>48</v>
      </c>
      <c r="D13" s="27">
        <v>49</v>
      </c>
      <c r="E13" s="27">
        <f>D13+1</f>
        <v>50</v>
      </c>
      <c r="F13" s="27">
        <f>E13+1</f>
        <v>51</v>
      </c>
      <c r="G13" s="27">
        <f>F13+1.5</f>
        <v>52.5</v>
      </c>
      <c r="H13" s="253"/>
      <c r="I13" s="30" t="s">
        <v>210</v>
      </c>
      <c r="J13" s="30" t="s">
        <v>173</v>
      </c>
      <c r="K13" s="32" t="s">
        <v>198</v>
      </c>
      <c r="L13" s="32" t="s">
        <v>173</v>
      </c>
      <c r="M13" s="32" t="s">
        <v>173</v>
      </c>
      <c r="N13" s="32" t="s">
        <v>173</v>
      </c>
    </row>
    <row r="14" spans="1:14" ht="29.1" customHeight="1" x14ac:dyDescent="0.3">
      <c r="A14" s="26" t="s">
        <v>174</v>
      </c>
      <c r="B14" s="27">
        <f>C14-1</f>
        <v>49</v>
      </c>
      <c r="C14" s="27">
        <f>D14-1</f>
        <v>50</v>
      </c>
      <c r="D14" s="27">
        <v>51</v>
      </c>
      <c r="E14" s="27">
        <f>D14+1</f>
        <v>52</v>
      </c>
      <c r="F14" s="27">
        <f>E14+1</f>
        <v>53</v>
      </c>
      <c r="G14" s="27">
        <f>F14+1.5</f>
        <v>54.5</v>
      </c>
      <c r="H14" s="253"/>
      <c r="I14" s="30" t="s">
        <v>173</v>
      </c>
      <c r="J14" s="30" t="s">
        <v>173</v>
      </c>
      <c r="K14" s="32" t="s">
        <v>173</v>
      </c>
      <c r="L14" s="32" t="s">
        <v>173</v>
      </c>
      <c r="M14" s="32" t="s">
        <v>173</v>
      </c>
      <c r="N14" s="32" t="s">
        <v>173</v>
      </c>
    </row>
    <row r="15" spans="1:14" ht="29.1" customHeight="1" x14ac:dyDescent="0.3">
      <c r="A15" s="26" t="s">
        <v>175</v>
      </c>
      <c r="B15" s="27">
        <f>C15-0.6</f>
        <v>60.199999999999996</v>
      </c>
      <c r="C15" s="27">
        <f>D15-1.2</f>
        <v>60.8</v>
      </c>
      <c r="D15" s="27">
        <v>62</v>
      </c>
      <c r="E15" s="27">
        <f>D15+1.2</f>
        <v>63.2</v>
      </c>
      <c r="F15" s="27">
        <f>E15+1.2</f>
        <v>64.400000000000006</v>
      </c>
      <c r="G15" s="27">
        <f>F15+0.6</f>
        <v>65</v>
      </c>
      <c r="H15" s="253"/>
      <c r="I15" s="30" t="s">
        <v>173</v>
      </c>
      <c r="J15" s="30" t="s">
        <v>173</v>
      </c>
      <c r="K15" s="32" t="s">
        <v>173</v>
      </c>
      <c r="L15" s="32" t="s">
        <v>173</v>
      </c>
      <c r="M15" s="32" t="s">
        <v>173</v>
      </c>
      <c r="N15" s="32" t="s">
        <v>173</v>
      </c>
    </row>
    <row r="16" spans="1:14" ht="16.5" x14ac:dyDescent="0.3">
      <c r="A16" s="26" t="s">
        <v>176</v>
      </c>
      <c r="B16" s="27">
        <f>C16-0.8</f>
        <v>20.399999999999999</v>
      </c>
      <c r="C16" s="27">
        <f>D16-0.8</f>
        <v>21.2</v>
      </c>
      <c r="D16" s="27">
        <v>22</v>
      </c>
      <c r="E16" s="27">
        <f>D16+0.8</f>
        <v>22.8</v>
      </c>
      <c r="F16" s="27">
        <f>E16+0.8</f>
        <v>23.6</v>
      </c>
      <c r="G16" s="27">
        <f>F16+1.1</f>
        <v>24.700000000000003</v>
      </c>
      <c r="H16" s="253"/>
      <c r="I16" s="30" t="s">
        <v>173</v>
      </c>
      <c r="J16" s="30" t="s">
        <v>173</v>
      </c>
      <c r="K16" s="32" t="s">
        <v>173</v>
      </c>
      <c r="L16" s="32" t="s">
        <v>173</v>
      </c>
      <c r="M16" s="32" t="s">
        <v>173</v>
      </c>
      <c r="N16" s="32" t="s">
        <v>173</v>
      </c>
    </row>
    <row r="17" spans="1:14" ht="14.25" x14ac:dyDescent="0.15">
      <c r="A17" s="21" t="s">
        <v>211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4.25" x14ac:dyDescent="0.15">
      <c r="A18" s="28"/>
      <c r="B18" s="28"/>
      <c r="C18" s="28"/>
      <c r="D18" s="28"/>
      <c r="E18" s="28"/>
      <c r="F18" s="28"/>
      <c r="G18" s="28"/>
      <c r="H18" s="28"/>
      <c r="I18" s="33" t="s">
        <v>212</v>
      </c>
      <c r="J18" s="34"/>
      <c r="K18" s="33" t="s">
        <v>179</v>
      </c>
      <c r="L18" s="33"/>
      <c r="M18" s="33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39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F45" sqref="F45"/>
    </sheetView>
  </sheetViews>
  <sheetFormatPr defaultColWidth="10.125" defaultRowHeight="14.25" x14ac:dyDescent="0.15"/>
  <cols>
    <col min="1" max="1" width="9.625" style="37" customWidth="1"/>
    <col min="2" max="2" width="11.125" style="37" customWidth="1"/>
    <col min="3" max="3" width="9.125" style="37" customWidth="1"/>
    <col min="4" max="4" width="9.5" style="37" customWidth="1"/>
    <col min="5" max="5" width="9.125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1" ht="25.5" x14ac:dyDescent="0.15">
      <c r="A1" s="306" t="s">
        <v>213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x14ac:dyDescent="0.15">
      <c r="A2" s="38" t="s">
        <v>53</v>
      </c>
      <c r="B2" s="307" t="s">
        <v>54</v>
      </c>
      <c r="C2" s="307"/>
      <c r="D2" s="39" t="s">
        <v>62</v>
      </c>
      <c r="E2" s="40" t="s">
        <v>63</v>
      </c>
      <c r="F2" s="41" t="s">
        <v>214</v>
      </c>
      <c r="G2" s="308" t="s">
        <v>70</v>
      </c>
      <c r="H2" s="308"/>
      <c r="I2" s="59" t="s">
        <v>57</v>
      </c>
      <c r="J2" s="308" t="s">
        <v>58</v>
      </c>
      <c r="K2" s="309"/>
    </row>
    <row r="3" spans="1:11" x14ac:dyDescent="0.15">
      <c r="A3" s="42" t="s">
        <v>76</v>
      </c>
      <c r="B3" s="188">
        <v>2820</v>
      </c>
      <c r="C3" s="189"/>
      <c r="D3" s="43" t="s">
        <v>215</v>
      </c>
      <c r="E3" s="310" t="s">
        <v>65</v>
      </c>
      <c r="F3" s="311"/>
      <c r="G3" s="311"/>
      <c r="H3" s="275" t="s">
        <v>216</v>
      </c>
      <c r="I3" s="275"/>
      <c r="J3" s="275"/>
      <c r="K3" s="276"/>
    </row>
    <row r="4" spans="1:11" x14ac:dyDescent="0.15">
      <c r="A4" s="44" t="s">
        <v>73</v>
      </c>
      <c r="B4" s="45">
        <v>4</v>
      </c>
      <c r="C4" s="46">
        <v>6</v>
      </c>
      <c r="D4" s="47" t="s">
        <v>217</v>
      </c>
      <c r="E4" s="311"/>
      <c r="F4" s="311"/>
      <c r="G4" s="311"/>
      <c r="H4" s="222" t="s">
        <v>218</v>
      </c>
      <c r="I4" s="222"/>
      <c r="J4" s="56" t="s">
        <v>67</v>
      </c>
      <c r="K4" s="62" t="s">
        <v>68</v>
      </c>
    </row>
    <row r="5" spans="1:11" x14ac:dyDescent="0.15">
      <c r="A5" s="44" t="s">
        <v>219</v>
      </c>
      <c r="B5" s="312">
        <v>1</v>
      </c>
      <c r="C5" s="312"/>
      <c r="D5" s="43" t="s">
        <v>220</v>
      </c>
      <c r="E5" s="43" t="s">
        <v>221</v>
      </c>
      <c r="F5" s="43" t="s">
        <v>222</v>
      </c>
      <c r="G5" s="43" t="s">
        <v>223</v>
      </c>
      <c r="H5" s="222" t="s">
        <v>224</v>
      </c>
      <c r="I5" s="222"/>
      <c r="J5" s="56" t="s">
        <v>67</v>
      </c>
      <c r="K5" s="62" t="s">
        <v>68</v>
      </c>
    </row>
    <row r="6" spans="1:11" x14ac:dyDescent="0.15">
      <c r="A6" s="48" t="s">
        <v>225</v>
      </c>
      <c r="B6" s="313">
        <v>125</v>
      </c>
      <c r="C6" s="313"/>
      <c r="D6" s="49" t="s">
        <v>226</v>
      </c>
      <c r="E6" s="50"/>
      <c r="F6" s="51">
        <v>1495</v>
      </c>
      <c r="G6" s="49"/>
      <c r="H6" s="314" t="s">
        <v>227</v>
      </c>
      <c r="I6" s="314"/>
      <c r="J6" s="51" t="s">
        <v>67</v>
      </c>
      <c r="K6" s="63" t="s">
        <v>68</v>
      </c>
    </row>
    <row r="7" spans="1:11" x14ac:dyDescent="0.15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 x14ac:dyDescent="0.15">
      <c r="A8" s="55" t="s">
        <v>228</v>
      </c>
      <c r="B8" s="41" t="s">
        <v>229</v>
      </c>
      <c r="C8" s="41" t="s">
        <v>230</v>
      </c>
      <c r="D8" s="41" t="s">
        <v>231</v>
      </c>
      <c r="E8" s="41" t="s">
        <v>232</v>
      </c>
      <c r="F8" s="41" t="s">
        <v>233</v>
      </c>
      <c r="G8" s="315" t="s">
        <v>79</v>
      </c>
      <c r="H8" s="316"/>
      <c r="I8" s="316"/>
      <c r="J8" s="316"/>
      <c r="K8" s="317"/>
    </row>
    <row r="9" spans="1:11" x14ac:dyDescent="0.15">
      <c r="A9" s="221" t="s">
        <v>234</v>
      </c>
      <c r="B9" s="222"/>
      <c r="C9" s="56" t="s">
        <v>67</v>
      </c>
      <c r="D9" s="56" t="s">
        <v>68</v>
      </c>
      <c r="E9" s="43" t="s">
        <v>235</v>
      </c>
      <c r="F9" s="57" t="s">
        <v>236</v>
      </c>
      <c r="G9" s="318"/>
      <c r="H9" s="319"/>
      <c r="I9" s="319"/>
      <c r="J9" s="319"/>
      <c r="K9" s="320"/>
    </row>
    <row r="10" spans="1:11" x14ac:dyDescent="0.15">
      <c r="A10" s="221" t="s">
        <v>237</v>
      </c>
      <c r="B10" s="222"/>
      <c r="C10" s="56" t="s">
        <v>67</v>
      </c>
      <c r="D10" s="56" t="s">
        <v>68</v>
      </c>
      <c r="E10" s="43" t="s">
        <v>238</v>
      </c>
      <c r="F10" s="57" t="s">
        <v>239</v>
      </c>
      <c r="G10" s="318" t="s">
        <v>240</v>
      </c>
      <c r="H10" s="319"/>
      <c r="I10" s="319"/>
      <c r="J10" s="319"/>
      <c r="K10" s="320"/>
    </row>
    <row r="11" spans="1:11" x14ac:dyDescent="0.15">
      <c r="A11" s="321" t="s">
        <v>182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 x14ac:dyDescent="0.15">
      <c r="A12" s="42" t="s">
        <v>89</v>
      </c>
      <c r="B12" s="56" t="s">
        <v>85</v>
      </c>
      <c r="C12" s="56" t="s">
        <v>86</v>
      </c>
      <c r="D12" s="57"/>
      <c r="E12" s="43" t="s">
        <v>87</v>
      </c>
      <c r="F12" s="56" t="s">
        <v>85</v>
      </c>
      <c r="G12" s="56" t="s">
        <v>86</v>
      </c>
      <c r="H12" s="56"/>
      <c r="I12" s="43" t="s">
        <v>241</v>
      </c>
      <c r="J12" s="56" t="s">
        <v>85</v>
      </c>
      <c r="K12" s="62" t="s">
        <v>86</v>
      </c>
    </row>
    <row r="13" spans="1:11" x14ac:dyDescent="0.15">
      <c r="A13" s="42" t="s">
        <v>92</v>
      </c>
      <c r="B13" s="56" t="s">
        <v>85</v>
      </c>
      <c r="C13" s="56" t="s">
        <v>86</v>
      </c>
      <c r="D13" s="57"/>
      <c r="E13" s="43" t="s">
        <v>97</v>
      </c>
      <c r="F13" s="56" t="s">
        <v>85</v>
      </c>
      <c r="G13" s="56" t="s">
        <v>86</v>
      </c>
      <c r="H13" s="56"/>
      <c r="I13" s="43" t="s">
        <v>242</v>
      </c>
      <c r="J13" s="56" t="s">
        <v>85</v>
      </c>
      <c r="K13" s="62" t="s">
        <v>86</v>
      </c>
    </row>
    <row r="14" spans="1:11" x14ac:dyDescent="0.15">
      <c r="A14" s="48" t="s">
        <v>243</v>
      </c>
      <c r="B14" s="51" t="s">
        <v>85</v>
      </c>
      <c r="C14" s="51" t="s">
        <v>86</v>
      </c>
      <c r="D14" s="50"/>
      <c r="E14" s="49" t="s">
        <v>244</v>
      </c>
      <c r="F14" s="51" t="s">
        <v>85</v>
      </c>
      <c r="G14" s="51" t="s">
        <v>86</v>
      </c>
      <c r="H14" s="51"/>
      <c r="I14" s="49" t="s">
        <v>245</v>
      </c>
      <c r="J14" s="51" t="s">
        <v>85</v>
      </c>
      <c r="K14" s="63" t="s">
        <v>86</v>
      </c>
    </row>
    <row r="15" spans="1:11" x14ac:dyDescent="0.15">
      <c r="A15" s="52"/>
      <c r="B15" s="58"/>
      <c r="C15" s="58"/>
      <c r="D15" s="53"/>
      <c r="E15" s="52"/>
      <c r="F15" s="58"/>
      <c r="G15" s="58"/>
      <c r="H15" s="58"/>
      <c r="I15" s="52"/>
      <c r="J15" s="58"/>
      <c r="K15" s="58"/>
    </row>
    <row r="16" spans="1:11" s="35" customFormat="1" x14ac:dyDescent="0.15">
      <c r="A16" s="272" t="s">
        <v>246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4"/>
    </row>
    <row r="17" spans="1:11" x14ac:dyDescent="0.15">
      <c r="A17" s="221" t="s">
        <v>247</v>
      </c>
      <c r="B17" s="222"/>
      <c r="C17" s="222"/>
      <c r="D17" s="222"/>
      <c r="E17" s="222"/>
      <c r="F17" s="222"/>
      <c r="G17" s="222"/>
      <c r="H17" s="222"/>
      <c r="I17" s="222"/>
      <c r="J17" s="222"/>
      <c r="K17" s="324"/>
    </row>
    <row r="18" spans="1:11" x14ac:dyDescent="0.15">
      <c r="A18" s="221" t="s">
        <v>248</v>
      </c>
      <c r="B18" s="222"/>
      <c r="C18" s="222"/>
      <c r="D18" s="222"/>
      <c r="E18" s="222"/>
      <c r="F18" s="222"/>
      <c r="G18" s="222"/>
      <c r="H18" s="222"/>
      <c r="I18" s="222"/>
      <c r="J18" s="222"/>
      <c r="K18" s="324"/>
    </row>
    <row r="19" spans="1:11" x14ac:dyDescent="0.15">
      <c r="A19" s="325" t="s">
        <v>249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27"/>
    </row>
    <row r="20" spans="1:11" x14ac:dyDescent="0.15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 x14ac:dyDescent="0.15">
      <c r="A21" s="328"/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 x14ac:dyDescent="0.15">
      <c r="A22" s="328"/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x14ac:dyDescent="0.15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 x14ac:dyDescent="0.15">
      <c r="A24" s="221" t="s">
        <v>125</v>
      </c>
      <c r="B24" s="222"/>
      <c r="C24" s="56" t="s">
        <v>67</v>
      </c>
      <c r="D24" s="56" t="s">
        <v>68</v>
      </c>
      <c r="E24" s="275"/>
      <c r="F24" s="275"/>
      <c r="G24" s="275"/>
      <c r="H24" s="275"/>
      <c r="I24" s="275"/>
      <c r="J24" s="275"/>
      <c r="K24" s="276"/>
    </row>
    <row r="25" spans="1:11" x14ac:dyDescent="0.15">
      <c r="A25" s="60" t="s">
        <v>250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x14ac:dyDescent="0.15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x14ac:dyDescent="0.15">
      <c r="A27" s="337" t="s">
        <v>251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1" x14ac:dyDescent="0.15">
      <c r="A28" s="338" t="s">
        <v>252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 x14ac:dyDescent="0.15">
      <c r="A29" s="338" t="s">
        <v>253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40"/>
    </row>
    <row r="30" spans="1:11" x14ac:dyDescent="0.15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11" x14ac:dyDescent="0.15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 x14ac:dyDescent="0.15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3" ht="23.1" customHeight="1" x14ac:dyDescent="0.15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3" ht="23.1" customHeight="1" x14ac:dyDescent="0.15">
      <c r="A34" s="328"/>
      <c r="B34" s="329"/>
      <c r="C34" s="329"/>
      <c r="D34" s="329"/>
      <c r="E34" s="329"/>
      <c r="F34" s="329"/>
      <c r="G34" s="329"/>
      <c r="H34" s="329"/>
      <c r="I34" s="329"/>
      <c r="J34" s="329"/>
      <c r="K34" s="330"/>
    </row>
    <row r="35" spans="1:13" ht="23.1" customHeight="1" x14ac:dyDescent="0.15">
      <c r="A35" s="341"/>
      <c r="B35" s="329"/>
      <c r="C35" s="329"/>
      <c r="D35" s="329"/>
      <c r="E35" s="329"/>
      <c r="F35" s="329"/>
      <c r="G35" s="329"/>
      <c r="H35" s="329"/>
      <c r="I35" s="329"/>
      <c r="J35" s="329"/>
      <c r="K35" s="330"/>
    </row>
    <row r="36" spans="1:13" ht="23.1" customHeight="1" x14ac:dyDescent="0.15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3" ht="18.75" customHeight="1" x14ac:dyDescent="0.15">
      <c r="A37" s="345" t="s">
        <v>254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3" s="36" customFormat="1" ht="18.75" customHeight="1" x14ac:dyDescent="0.15">
      <c r="A38" s="221" t="s">
        <v>255</v>
      </c>
      <c r="B38" s="222"/>
      <c r="C38" s="222"/>
      <c r="D38" s="275" t="s">
        <v>256</v>
      </c>
      <c r="E38" s="275"/>
      <c r="F38" s="348" t="s">
        <v>257</v>
      </c>
      <c r="G38" s="349"/>
      <c r="H38" s="222" t="s">
        <v>258</v>
      </c>
      <c r="I38" s="222"/>
      <c r="J38" s="222" t="s">
        <v>259</v>
      </c>
      <c r="K38" s="324"/>
    </row>
    <row r="39" spans="1:13" ht="18.75" customHeight="1" x14ac:dyDescent="0.15">
      <c r="A39" s="44" t="s">
        <v>126</v>
      </c>
      <c r="B39" s="222" t="s">
        <v>260</v>
      </c>
      <c r="C39" s="222"/>
      <c r="D39" s="222"/>
      <c r="E39" s="222"/>
      <c r="F39" s="222"/>
      <c r="G39" s="222"/>
      <c r="H39" s="222"/>
      <c r="I39" s="222"/>
      <c r="J39" s="222"/>
      <c r="K39" s="324"/>
      <c r="M39" s="36"/>
    </row>
    <row r="40" spans="1:13" ht="30.95" customHeight="1" x14ac:dyDescent="0.1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324"/>
    </row>
    <row r="41" spans="1:13" ht="18.75" customHeight="1" x14ac:dyDescent="0.1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324"/>
    </row>
    <row r="42" spans="1:13" ht="32.1" customHeight="1" x14ac:dyDescent="0.15">
      <c r="A42" s="48" t="s">
        <v>137</v>
      </c>
      <c r="B42" s="350" t="s">
        <v>261</v>
      </c>
      <c r="C42" s="350"/>
      <c r="D42" s="49" t="s">
        <v>262</v>
      </c>
      <c r="E42" s="50"/>
      <c r="F42" s="49" t="s">
        <v>141</v>
      </c>
      <c r="G42" s="61">
        <v>44718</v>
      </c>
      <c r="H42" s="351" t="s">
        <v>142</v>
      </c>
      <c r="I42" s="351"/>
      <c r="J42" s="350" t="s">
        <v>145</v>
      </c>
      <c r="K42" s="352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4"/>
  <sheetViews>
    <sheetView tabSelected="1" workbookViewId="0">
      <selection activeCell="P11" sqref="P11"/>
    </sheetView>
  </sheetViews>
  <sheetFormatPr defaultColWidth="9" defaultRowHeight="26.1" customHeight="1" x14ac:dyDescent="0.15"/>
  <cols>
    <col min="1" max="1" width="17.125" style="21" customWidth="1"/>
    <col min="2" max="7" width="9.375" style="21" customWidth="1"/>
    <col min="8" max="8" width="1.375" style="21" customWidth="1"/>
    <col min="9" max="14" width="10.375" style="21" customWidth="1"/>
    <col min="15" max="16384" width="9" style="21"/>
  </cols>
  <sheetData>
    <row r="1" spans="1:14" ht="30" customHeight="1" x14ac:dyDescent="0.15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 x14ac:dyDescent="0.15">
      <c r="A2" s="22" t="s">
        <v>62</v>
      </c>
      <c r="B2" s="246" t="s">
        <v>63</v>
      </c>
      <c r="C2" s="246"/>
      <c r="D2" s="23" t="s">
        <v>69</v>
      </c>
      <c r="E2" s="246" t="s">
        <v>70</v>
      </c>
      <c r="F2" s="246"/>
      <c r="G2" s="246"/>
      <c r="H2" s="252"/>
      <c r="I2" s="29" t="s">
        <v>57</v>
      </c>
      <c r="J2" s="246" t="s">
        <v>58</v>
      </c>
      <c r="K2" s="246"/>
      <c r="L2" s="246"/>
      <c r="M2" s="246"/>
      <c r="N2" s="247"/>
    </row>
    <row r="3" spans="1:14" ht="29.1" customHeight="1" x14ac:dyDescent="0.15">
      <c r="A3" s="251" t="s">
        <v>147</v>
      </c>
      <c r="B3" s="248" t="s">
        <v>148</v>
      </c>
      <c r="C3" s="248"/>
      <c r="D3" s="248"/>
      <c r="E3" s="248"/>
      <c r="F3" s="248"/>
      <c r="G3" s="248"/>
      <c r="H3" s="253"/>
      <c r="I3" s="249" t="s">
        <v>149</v>
      </c>
      <c r="J3" s="249"/>
      <c r="K3" s="249"/>
      <c r="L3" s="249"/>
      <c r="M3" s="249"/>
      <c r="N3" s="250"/>
    </row>
    <row r="4" spans="1:14" ht="29.1" customHeight="1" x14ac:dyDescent="0.15">
      <c r="A4" s="251"/>
      <c r="B4" s="24" t="s">
        <v>112</v>
      </c>
      <c r="C4" s="24" t="s">
        <v>113</v>
      </c>
      <c r="D4" s="24" t="s">
        <v>114</v>
      </c>
      <c r="E4" s="24" t="s">
        <v>115</v>
      </c>
      <c r="F4" s="24" t="s">
        <v>116</v>
      </c>
      <c r="G4" s="24" t="s">
        <v>117</v>
      </c>
      <c r="H4" s="253"/>
      <c r="I4" s="24" t="s">
        <v>263</v>
      </c>
      <c r="J4" s="24" t="s">
        <v>264</v>
      </c>
      <c r="K4" s="24" t="s">
        <v>265</v>
      </c>
      <c r="L4" s="24" t="s">
        <v>266</v>
      </c>
      <c r="M4" s="24" t="s">
        <v>267</v>
      </c>
      <c r="N4" s="24" t="s">
        <v>268</v>
      </c>
    </row>
    <row r="5" spans="1:14" ht="29.1" customHeight="1" x14ac:dyDescent="0.15">
      <c r="A5" s="25" t="s">
        <v>152</v>
      </c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3"/>
      <c r="I5" s="24" t="s">
        <v>153</v>
      </c>
      <c r="J5" s="24" t="s">
        <v>154</v>
      </c>
      <c r="K5" s="24" t="s">
        <v>155</v>
      </c>
      <c r="L5" s="24" t="s">
        <v>156</v>
      </c>
      <c r="M5" s="24" t="s">
        <v>157</v>
      </c>
      <c r="N5" s="24" t="s">
        <v>158</v>
      </c>
    </row>
    <row r="6" spans="1:14" ht="29.1" customHeight="1" x14ac:dyDescent="0.3">
      <c r="A6" s="25" t="s">
        <v>159</v>
      </c>
      <c r="B6" s="24">
        <f>C6-1</f>
        <v>68</v>
      </c>
      <c r="C6" s="24">
        <f>D6-2</f>
        <v>69</v>
      </c>
      <c r="D6" s="24">
        <v>71</v>
      </c>
      <c r="E6" s="24">
        <f>D6+2</f>
        <v>73</v>
      </c>
      <c r="F6" s="24">
        <f>E6+2</f>
        <v>75</v>
      </c>
      <c r="G6" s="24">
        <f>F6+1</f>
        <v>76</v>
      </c>
      <c r="H6" s="253"/>
      <c r="I6" s="30" t="s">
        <v>193</v>
      </c>
      <c r="J6" s="30" t="s">
        <v>194</v>
      </c>
      <c r="K6" s="396" t="s">
        <v>370</v>
      </c>
      <c r="L6" s="396" t="s">
        <v>371</v>
      </c>
      <c r="M6" s="396" t="s">
        <v>372</v>
      </c>
      <c r="N6" s="396" t="s">
        <v>373</v>
      </c>
    </row>
    <row r="7" spans="1:14" ht="29.1" customHeight="1" x14ac:dyDescent="0.3">
      <c r="A7" s="26" t="s">
        <v>162</v>
      </c>
      <c r="B7" s="27">
        <f t="shared" ref="B7:B8" si="0">C7-4</f>
        <v>106</v>
      </c>
      <c r="C7" s="27">
        <f t="shared" ref="C7:C8" si="1">D7-4</f>
        <v>110</v>
      </c>
      <c r="D7" s="27">
        <v>114</v>
      </c>
      <c r="E7" s="27">
        <f t="shared" ref="E7:E8" si="2">D7+4</f>
        <v>118</v>
      </c>
      <c r="F7" s="27">
        <f>E7+4</f>
        <v>122</v>
      </c>
      <c r="G7" s="27">
        <f t="shared" ref="G7:G8" si="3">F7+6</f>
        <v>128</v>
      </c>
      <c r="H7" s="253"/>
      <c r="I7" s="30" t="s">
        <v>204</v>
      </c>
      <c r="J7" s="30" t="s">
        <v>205</v>
      </c>
      <c r="K7" s="32" t="s">
        <v>165</v>
      </c>
      <c r="L7" s="32" t="s">
        <v>206</v>
      </c>
      <c r="M7" s="32" t="s">
        <v>207</v>
      </c>
      <c r="N7" s="32" t="s">
        <v>208</v>
      </c>
    </row>
    <row r="8" spans="1:14" ht="29.1" customHeight="1" x14ac:dyDescent="0.3">
      <c r="A8" s="26" t="s">
        <v>166</v>
      </c>
      <c r="B8" s="27">
        <f t="shared" si="0"/>
        <v>102</v>
      </c>
      <c r="C8" s="27">
        <f t="shared" si="1"/>
        <v>106</v>
      </c>
      <c r="D8" s="27">
        <v>110</v>
      </c>
      <c r="E8" s="27">
        <f t="shared" si="2"/>
        <v>114</v>
      </c>
      <c r="F8" s="27">
        <f>E8+5</f>
        <v>119</v>
      </c>
      <c r="G8" s="27">
        <f t="shared" si="3"/>
        <v>125</v>
      </c>
      <c r="H8" s="253"/>
      <c r="I8" s="30" t="s">
        <v>165</v>
      </c>
      <c r="J8" s="30" t="s">
        <v>165</v>
      </c>
      <c r="K8" s="32" t="s">
        <v>198</v>
      </c>
      <c r="L8" s="32" t="s">
        <v>198</v>
      </c>
      <c r="M8" s="32" t="s">
        <v>198</v>
      </c>
      <c r="N8" s="32" t="s">
        <v>198</v>
      </c>
    </row>
    <row r="9" spans="1:14" ht="29.1" customHeight="1" x14ac:dyDescent="0.3">
      <c r="A9" s="26" t="s">
        <v>167</v>
      </c>
      <c r="B9" s="27">
        <f>C9-1.2</f>
        <v>44.599999999999994</v>
      </c>
      <c r="C9" s="27">
        <f>D9-1.2</f>
        <v>45.8</v>
      </c>
      <c r="D9" s="27">
        <v>47</v>
      </c>
      <c r="E9" s="27">
        <f>D9+1.2</f>
        <v>48.2</v>
      </c>
      <c r="F9" s="27">
        <f>E9+1.2</f>
        <v>49.400000000000006</v>
      </c>
      <c r="G9" s="27">
        <f>F9+1.4</f>
        <v>50.800000000000004</v>
      </c>
      <c r="H9" s="253"/>
      <c r="I9" s="30" t="s">
        <v>198</v>
      </c>
      <c r="J9" s="30" t="s">
        <v>198</v>
      </c>
      <c r="K9" s="32" t="s">
        <v>198</v>
      </c>
      <c r="L9" s="32" t="s">
        <v>198</v>
      </c>
      <c r="M9" s="32" t="s">
        <v>198</v>
      </c>
      <c r="N9" s="32" t="s">
        <v>198</v>
      </c>
    </row>
    <row r="10" spans="1:14" ht="29.1" customHeight="1" x14ac:dyDescent="0.3">
      <c r="A10" s="26" t="s">
        <v>174</v>
      </c>
      <c r="B10" s="27">
        <f>C10-1</f>
        <v>49</v>
      </c>
      <c r="C10" s="27">
        <f>D10-1</f>
        <v>50</v>
      </c>
      <c r="D10" s="27">
        <v>51</v>
      </c>
      <c r="E10" s="27">
        <f>D10+1</f>
        <v>52</v>
      </c>
      <c r="F10" s="27">
        <f>E10+1</f>
        <v>53</v>
      </c>
      <c r="G10" s="27">
        <f>F10+1.5</f>
        <v>54.5</v>
      </c>
      <c r="H10" s="253"/>
      <c r="I10" s="397" t="s">
        <v>374</v>
      </c>
      <c r="J10" s="397" t="s">
        <v>375</v>
      </c>
      <c r="K10" s="398" t="s">
        <v>376</v>
      </c>
      <c r="L10" s="398" t="s">
        <v>374</v>
      </c>
      <c r="M10" s="398" t="s">
        <v>378</v>
      </c>
      <c r="N10" s="398" t="s">
        <v>379</v>
      </c>
    </row>
    <row r="11" spans="1:14" ht="29.1" customHeight="1" x14ac:dyDescent="0.3">
      <c r="A11" s="26" t="s">
        <v>175</v>
      </c>
      <c r="B11" s="27">
        <f>C11-0.6</f>
        <v>60.199999999999996</v>
      </c>
      <c r="C11" s="27">
        <f>D11-1.2</f>
        <v>60.8</v>
      </c>
      <c r="D11" s="27">
        <v>62</v>
      </c>
      <c r="E11" s="27">
        <f>D11+1.2</f>
        <v>63.2</v>
      </c>
      <c r="F11" s="27">
        <f>E11+1.2</f>
        <v>64.400000000000006</v>
      </c>
      <c r="G11" s="27">
        <f>F11+0.6</f>
        <v>65</v>
      </c>
      <c r="H11" s="253"/>
      <c r="I11" s="397" t="s">
        <v>374</v>
      </c>
      <c r="J11" s="397" t="s">
        <v>374</v>
      </c>
      <c r="K11" s="398" t="s">
        <v>377</v>
      </c>
      <c r="L11" s="398" t="s">
        <v>376</v>
      </c>
      <c r="M11" s="398" t="s">
        <v>379</v>
      </c>
      <c r="N11" s="398" t="s">
        <v>380</v>
      </c>
    </row>
    <row r="12" spans="1:14" ht="16.5" x14ac:dyDescent="0.3">
      <c r="A12" s="26"/>
      <c r="B12" s="27"/>
      <c r="C12" s="27"/>
      <c r="D12" s="27"/>
      <c r="E12" s="27"/>
      <c r="F12" s="27"/>
      <c r="G12" s="27"/>
      <c r="H12" s="253"/>
      <c r="I12" s="30"/>
      <c r="J12" s="30"/>
      <c r="K12" s="32"/>
      <c r="L12" s="32"/>
      <c r="M12" s="32"/>
      <c r="N12" s="32"/>
    </row>
    <row r="13" spans="1:14" ht="14.25" x14ac:dyDescent="0.15">
      <c r="A13" s="21" t="s">
        <v>269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4.25" x14ac:dyDescent="0.15">
      <c r="A14" s="28"/>
      <c r="B14" s="28"/>
      <c r="C14" s="28"/>
      <c r="D14" s="28"/>
      <c r="E14" s="28"/>
      <c r="F14" s="28"/>
      <c r="G14" s="28"/>
      <c r="H14" s="28"/>
      <c r="I14" s="33" t="s">
        <v>270</v>
      </c>
      <c r="J14" s="399">
        <v>44738</v>
      </c>
      <c r="K14" s="33" t="s">
        <v>179</v>
      </c>
      <c r="L14" s="33"/>
      <c r="M14" s="33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honeticPr fontId="39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F5" sqref="F5"/>
    </sheetView>
  </sheetViews>
  <sheetFormatPr defaultColWidth="9" defaultRowHeight="14.25" x14ac:dyDescent="0.15"/>
  <cols>
    <col min="1" max="1" width="7" customWidth="1"/>
    <col min="2" max="2" width="12.125" style="20" customWidth="1"/>
    <col min="3" max="3" width="12.875" style="20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3" t="s">
        <v>271</v>
      </c>
      <c r="B1" s="353"/>
      <c r="C1" s="353"/>
      <c r="D1" s="354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 x14ac:dyDescent="0.3">
      <c r="A2" s="367" t="s">
        <v>272</v>
      </c>
      <c r="B2" s="368" t="s">
        <v>273</v>
      </c>
      <c r="C2" s="368" t="s">
        <v>274</v>
      </c>
      <c r="D2" s="370" t="s">
        <v>275</v>
      </c>
      <c r="E2" s="368" t="s">
        <v>276</v>
      </c>
      <c r="F2" s="368" t="s">
        <v>277</v>
      </c>
      <c r="G2" s="368" t="s">
        <v>278</v>
      </c>
      <c r="H2" s="368" t="s">
        <v>279</v>
      </c>
      <c r="I2" s="3" t="s">
        <v>280</v>
      </c>
      <c r="J2" s="3" t="s">
        <v>281</v>
      </c>
      <c r="K2" s="3" t="s">
        <v>282</v>
      </c>
      <c r="L2" s="3" t="s">
        <v>283</v>
      </c>
      <c r="M2" s="3" t="s">
        <v>284</v>
      </c>
      <c r="N2" s="368" t="s">
        <v>285</v>
      </c>
      <c r="O2" s="368" t="s">
        <v>286</v>
      </c>
    </row>
    <row r="3" spans="1:15" s="1" customFormat="1" ht="16.5" x14ac:dyDescent="0.3">
      <c r="A3" s="367"/>
      <c r="B3" s="369"/>
      <c r="C3" s="369"/>
      <c r="D3" s="371"/>
      <c r="E3" s="369"/>
      <c r="F3" s="369"/>
      <c r="G3" s="369"/>
      <c r="H3" s="369"/>
      <c r="I3" s="3" t="s">
        <v>287</v>
      </c>
      <c r="J3" s="3" t="s">
        <v>287</v>
      </c>
      <c r="K3" s="3" t="s">
        <v>287</v>
      </c>
      <c r="L3" s="3" t="s">
        <v>287</v>
      </c>
      <c r="M3" s="3" t="s">
        <v>287</v>
      </c>
      <c r="N3" s="369"/>
      <c r="O3" s="369"/>
    </row>
    <row r="4" spans="1:15" ht="31.5" x14ac:dyDescent="0.15">
      <c r="A4" s="5">
        <v>1</v>
      </c>
      <c r="B4" s="6">
        <v>2104</v>
      </c>
      <c r="C4" s="153" t="s">
        <v>288</v>
      </c>
      <c r="D4" s="154" t="s">
        <v>289</v>
      </c>
      <c r="E4" s="6" t="s">
        <v>63</v>
      </c>
      <c r="F4" s="19" t="s">
        <v>290</v>
      </c>
      <c r="G4" s="6" t="s">
        <v>67</v>
      </c>
      <c r="H4" s="6" t="s">
        <v>67</v>
      </c>
      <c r="I4" s="6">
        <v>4</v>
      </c>
      <c r="J4" s="6">
        <v>2</v>
      </c>
      <c r="K4" s="6">
        <v>3</v>
      </c>
      <c r="L4" s="6">
        <v>5</v>
      </c>
      <c r="M4" s="6">
        <v>3</v>
      </c>
      <c r="N4" s="6">
        <f>SUM(I4:M4)</f>
        <v>17</v>
      </c>
      <c r="O4" s="6" t="s">
        <v>291</v>
      </c>
    </row>
    <row r="5" spans="1:15" ht="31.5" x14ac:dyDescent="0.15">
      <c r="A5" s="5">
        <v>2</v>
      </c>
      <c r="B5" s="6">
        <v>11</v>
      </c>
      <c r="C5" s="153" t="s">
        <v>288</v>
      </c>
      <c r="D5" s="155" t="s">
        <v>292</v>
      </c>
      <c r="E5" s="6" t="s">
        <v>63</v>
      </c>
      <c r="F5" s="19" t="s">
        <v>290</v>
      </c>
      <c r="G5" s="6" t="s">
        <v>67</v>
      </c>
      <c r="H5" s="6" t="s">
        <v>67</v>
      </c>
      <c r="I5" s="6">
        <v>3</v>
      </c>
      <c r="J5" s="6">
        <v>2</v>
      </c>
      <c r="K5" s="6">
        <v>3</v>
      </c>
      <c r="L5" s="6">
        <v>4</v>
      </c>
      <c r="M5" s="6">
        <v>3</v>
      </c>
      <c r="N5" s="6">
        <f>SUM(I5:M5)</f>
        <v>15</v>
      </c>
      <c r="O5" s="6" t="s">
        <v>291</v>
      </c>
    </row>
    <row r="6" spans="1:15" ht="31.5" x14ac:dyDescent="0.15">
      <c r="A6" s="5">
        <v>3</v>
      </c>
      <c r="B6" s="6">
        <v>2030</v>
      </c>
      <c r="C6" s="153" t="s">
        <v>288</v>
      </c>
      <c r="D6" s="154" t="s">
        <v>293</v>
      </c>
      <c r="E6" s="6" t="s">
        <v>63</v>
      </c>
      <c r="F6" s="19" t="s">
        <v>290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2</v>
      </c>
      <c r="N6" s="6">
        <f>SUM(I6:M6)</f>
        <v>13</v>
      </c>
      <c r="O6" s="6" t="s">
        <v>291</v>
      </c>
    </row>
    <row r="7" spans="1:15" ht="31.5" x14ac:dyDescent="0.15">
      <c r="A7" s="5">
        <v>4</v>
      </c>
      <c r="B7" s="6">
        <v>16</v>
      </c>
      <c r="C7" s="6" t="s">
        <v>294</v>
      </c>
      <c r="D7" s="155" t="s">
        <v>295</v>
      </c>
      <c r="E7" s="6" t="s">
        <v>63</v>
      </c>
      <c r="F7" s="19" t="s">
        <v>290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>SUM(I7:M7)</f>
        <v>9</v>
      </c>
      <c r="O7" s="6" t="s">
        <v>291</v>
      </c>
    </row>
    <row r="8" spans="1:15" x14ac:dyDescent="0.15">
      <c r="A8" s="5"/>
      <c r="B8" s="6"/>
      <c r="C8" s="6"/>
      <c r="D8" s="18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15">
      <c r="A9" s="5"/>
      <c r="B9" s="6"/>
      <c r="C9" s="6"/>
      <c r="D9" s="18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 x14ac:dyDescent="0.15">
      <c r="A10" s="355" t="s">
        <v>296</v>
      </c>
      <c r="B10" s="356"/>
      <c r="C10" s="356"/>
      <c r="D10" s="357"/>
      <c r="E10" s="358"/>
      <c r="F10" s="359"/>
      <c r="G10" s="359"/>
      <c r="H10" s="359"/>
      <c r="I10" s="360"/>
      <c r="J10" s="355" t="s">
        <v>297</v>
      </c>
      <c r="K10" s="361"/>
      <c r="L10" s="361"/>
      <c r="M10" s="362"/>
      <c r="N10" s="7"/>
      <c r="O10" s="9"/>
    </row>
    <row r="11" spans="1:15" ht="16.5" x14ac:dyDescent="0.15">
      <c r="A11" s="363" t="s">
        <v>298</v>
      </c>
      <c r="B11" s="364"/>
      <c r="C11" s="364"/>
      <c r="D11" s="365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2022-06-26T09:03:28Z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69A03B66994D4A658115D2BCC9F4F6F2</vt:lpwstr>
  </property>
</Properties>
</file>