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EEAK91211\6-27尾期第1批11000件\"/>
    </mc:Choice>
  </mc:AlternateContent>
  <xr:revisionPtr revIDLastSave="0" documentId="13_ncr:1_{25A3D8F0-E269-453F-9A41-E5AC3F60B3CB}" xr6:coauthVersionLast="47" xr6:coauthVersionMax="47" xr10:uidLastSave="{00000000-0000-0000-0000-000000000000}"/>
  <bookViews>
    <workbookView xWindow="2250" yWindow="225" windowWidth="17385" windowHeight="10695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H5" i="12"/>
  <c r="H4" i="12"/>
  <c r="K9" i="8"/>
  <c r="K8" i="8"/>
  <c r="K7" i="8"/>
  <c r="K6" i="8"/>
  <c r="K5" i="8"/>
  <c r="K4" i="8"/>
  <c r="N9" i="7"/>
  <c r="N8" i="7"/>
  <c r="N7" i="7"/>
  <c r="N6" i="7"/>
  <c r="N5" i="7"/>
  <c r="N4" i="7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<sst xmlns="http://schemas.openxmlformats.org/spreadsheetml/2006/main" count="843" uniqueCount="389">
  <si>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</si>
  <si>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</si>
  <si>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</si>
  <si>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</si>
  <si>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</si>
  <si>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</si>
  <si>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</si>
  <si>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</si>
  <si>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</si>
  <si>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</si>
  <si>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</si>
  <si>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</si>
  <si>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</si>
  <si>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</si>
  <si>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</si>
  <si>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</si>
  <si>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</si>
  <si>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</si>
  <si>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</si>
  <si>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</si>
  <si>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</si>
  <si>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</si>
  <si>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</si>
  <si>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</si>
  <si>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</si>
  <si>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</si>
  <si>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</si>
  <si>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</si>
  <si>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</si>
  <si>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</si>
  <si>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</si>
  <si>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</si>
  <si>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</si>
  <si>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</si>
  <si>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</si>
  <si>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</si>
  <si>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</si>
  <si>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</si>
  <si>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</si>
  <si>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</si>
  <si>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</si>
  <si>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</si>
  <si>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</si>
  <si>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</si>
  <si>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</si>
  <si>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</si>
  <si>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</si>
  <si>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</si>
  <si>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</si>
  <si>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</si>
  <si>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</si>
  <si>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</si>
  <si>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</si>
  <si>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</si>
  <si>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</si>
  <si>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</si>
  <si>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</si>
  <si>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</si>
  <si>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</si>
  <si>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</si>
  <si>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</si>
  <si>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</si>
  <si>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</si>
  <si>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TAEEAK91211</t>
  </si>
  <si>
    <t>合同交期</t>
  </si>
  <si>
    <t>7-21/8-20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</si>
  <si>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</si>
  <si>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</si>
  <si>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</si>
  <si>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</si>
  <si>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</si>
  <si>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</si>
  <si>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</si>
  <si>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</si>
  <si>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</si>
  <si>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</si>
  <si>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</si>
  <si>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</si>
  <si>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</si>
  <si>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</si>
  <si>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</si>
  <si>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</si>
  <si>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</si>
  <si>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</si>
  <si>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</si>
  <si>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</si>
  <si>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</si>
  <si>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</si>
  <si>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</si>
  <si>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</si>
  <si>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</si>
  <si>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</si>
  <si>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</si>
  <si>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</si>
  <si>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</si>
  <si>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</si>
  <si>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</si>
  <si>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</si>
  <si>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</si>
  <si>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</si>
  <si>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</si>
  <si>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</si>
  <si>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</si>
  <si>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</si>
  <si>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</si>
  <si>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</si>
  <si>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</si>
  <si>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</si>
  <si>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</si>
  <si>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</si>
  <si>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</si>
  <si>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</si>
  <si>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</si>
  <si>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</si>
  <si>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</si>
  <si>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</si>
  <si>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</si>
  <si>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</si>
  <si>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</si>
  <si>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</si>
  <si>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</si>
  <si>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黑色3xl/3件。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</si>
  <si>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</si>
  <si>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</si>
  <si>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</si>
  <si>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</si>
  <si>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</si>
  <si>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</si>
  <si>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</si>
  <si>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</si>
  <si>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</si>
  <si>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</si>
  <si>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</si>
  <si>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</si>
  <si>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</si>
  <si>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</si>
  <si>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</si>
  <si>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</si>
  <si>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</si>
  <si>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</si>
  <si>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</si>
  <si>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</si>
  <si>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</si>
  <si>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</si>
  <si>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</si>
  <si>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</si>
  <si>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</si>
  <si>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</si>
  <si>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</si>
  <si>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黑色洗前XXXL</t>
  </si>
  <si>
    <t>黑色洗后XXXL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</si>
  <si>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</si>
  <si>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</si>
  <si>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</si>
  <si>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</si>
  <si>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</si>
  <si>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</si>
  <si>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</si>
  <si>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</si>
  <si>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</si>
  <si>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胸围</t>
  </si>
  <si>
    <t>-0.5</t>
  </si>
  <si>
    <t>摆围（平量）</t>
  </si>
  <si>
    <t>肩宽</t>
  </si>
  <si>
    <t>肩点袖长</t>
  </si>
  <si>
    <t>-1.5</t>
  </si>
  <si>
    <t>袖肥/2（参考值）</t>
  </si>
  <si>
    <t>袖肘围/2</t>
  </si>
  <si>
    <t>袖口围/2(平量)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</si>
  <si>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</si>
  <si>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</si>
  <si>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</si>
  <si>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</si>
  <si>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</si>
  <si>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</si>
  <si>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</si>
  <si>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</si>
  <si>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</si>
  <si>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</si>
  <si>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</si>
  <si>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</si>
  <si>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</si>
  <si>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</si>
  <si>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</si>
  <si>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</si>
  <si>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</si>
  <si>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</si>
  <si>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洗前</t>
  </si>
  <si>
    <t>洗后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</si>
  <si>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</si>
  <si>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</si>
  <si>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</si>
  <si>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</si>
  <si>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</si>
  <si>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</si>
  <si>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</si>
  <si>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</si>
  <si>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</si>
  <si>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</si>
  <si>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</si>
  <si>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</si>
  <si>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</si>
  <si>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</si>
  <si>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</si>
  <si>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</si>
  <si>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</si>
  <si>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</si>
  <si>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</si>
  <si>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</si>
  <si>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</si>
  <si>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</si>
  <si>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</si>
  <si>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</si>
  <si>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</si>
  <si>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</si>
  <si>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</si>
  <si>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</si>
  <si>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</si>
  <si>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</si>
  <si>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</si>
  <si>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</si>
  <si>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</si>
  <si>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</si>
  <si>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</si>
  <si>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</si>
  <si>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</si>
  <si>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</si>
  <si>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</si>
  <si>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</si>
  <si>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</si>
  <si>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</si>
  <si>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</si>
  <si>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</si>
  <si>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</si>
  <si>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</si>
  <si>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</si>
  <si>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</si>
  <si>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</si>
  <si>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</si>
  <si>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</si>
  <si>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</si>
  <si>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</si>
  <si>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</si>
  <si>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</si>
  <si>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</si>
  <si>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</si>
  <si>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</si>
  <si>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</si>
  <si>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</si>
  <si>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</si>
  <si>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</si>
  <si>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</si>
  <si>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</si>
  <si>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</si>
  <si>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</si>
  <si>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</si>
  <si>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17SS藏蓝/30A//19FW木炭灰</t>
  </si>
  <si>
    <t>江苏南纬</t>
  </si>
  <si>
    <t>YES</t>
  </si>
  <si>
    <t>19SS黑色/E77//19FW木炭灰</t>
  </si>
  <si>
    <t>22FW灰绿色/O09//19FW木炭灰</t>
  </si>
  <si>
    <t>FW09971</t>
  </si>
  <si>
    <t>17SS藏蓝/30A//</t>
  </si>
  <si>
    <t>19SS黑色/E77//</t>
  </si>
  <si>
    <t>22FW灰绿色/O09//</t>
  </si>
  <si>
    <t>制表时间：2022-4-18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</si>
  <si>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</si>
  <si>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</si>
  <si>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</si>
  <si>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</si>
  <si>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</si>
  <si>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</si>
  <si>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</si>
  <si>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</si>
  <si>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</si>
  <si>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</si>
  <si>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</si>
  <si>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</si>
  <si>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</si>
  <si>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</si>
  <si>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</si>
  <si>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</si>
  <si>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</si>
  <si>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</si>
  <si>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</si>
  <si>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</si>
  <si>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</si>
  <si>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</si>
  <si>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</si>
  <si>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上海汇良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</si>
  <si>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</si>
  <si>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</si>
  <si>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</si>
  <si>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</si>
  <si>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</si>
  <si>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</si>
  <si>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</si>
  <si>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</si>
  <si>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</si>
  <si>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</si>
  <si>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</si>
  <si>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</si>
  <si>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</si>
  <si>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</si>
  <si>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</si>
  <si>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</si>
  <si>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</si>
  <si>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</si>
  <si>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</si>
  <si>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</si>
  <si>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</si>
  <si>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</si>
  <si>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</si>
  <si>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</si>
  <si>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</si>
  <si>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</si>
  <si>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</si>
  <si>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</si>
  <si>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</si>
  <si>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</si>
  <si>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</si>
  <si>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</si>
  <si>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</si>
  <si>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</si>
  <si>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</si>
  <si>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</si>
  <si>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</si>
  <si>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</si>
  <si>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</si>
  <si>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</si>
  <si>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</si>
  <si>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</si>
  <si>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</si>
  <si>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</si>
  <si>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</si>
  <si>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</si>
  <si>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</si>
  <si>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XJ00002</t>
  </si>
  <si>
    <t>19FW木炭灰/G16</t>
  </si>
  <si>
    <t>制表时间：2022-4-8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</si>
  <si>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</si>
  <si>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40" type="noConversion"/>
  </si>
  <si>
    <t>XXXL</t>
    <phoneticPr fontId="40" type="noConversion"/>
  </si>
  <si>
    <t>-2</t>
    <phoneticPr fontId="40" type="noConversion"/>
  </si>
  <si>
    <t>-3</t>
    <phoneticPr fontId="40" type="noConversion"/>
  </si>
  <si>
    <t>-0.8</t>
    <phoneticPr fontId="40" type="noConversion"/>
  </si>
  <si>
    <t>-1.5</t>
    <phoneticPr fontId="40" type="noConversion"/>
  </si>
  <si>
    <t>-0.3</t>
    <phoneticPr fontId="40" type="noConversion"/>
  </si>
  <si>
    <t>-0.2</t>
    <phoneticPr fontId="40" type="noConversion"/>
  </si>
  <si>
    <t>-0.4</t>
    <phoneticPr fontId="40" type="noConversion"/>
  </si>
  <si>
    <t>大货首件</t>
    <phoneticPr fontId="40" type="noConversion"/>
  </si>
  <si>
    <t>灰绿</t>
    <phoneticPr fontId="40" type="noConversion"/>
  </si>
  <si>
    <t>-0.5-0.3+0</t>
    <phoneticPr fontId="40" type="noConversion"/>
  </si>
  <si>
    <t>-2+0+0</t>
    <phoneticPr fontId="40" type="noConversion"/>
  </si>
  <si>
    <t>-1-1-1</t>
    <phoneticPr fontId="40" type="noConversion"/>
  </si>
  <si>
    <t>-0.4+0.6-0.4</t>
    <phoneticPr fontId="40" type="noConversion"/>
  </si>
  <si>
    <t>-0.4-0.4-0.4</t>
    <phoneticPr fontId="40" type="noConversion"/>
  </si>
  <si>
    <t>+0+0+0</t>
    <phoneticPr fontId="40" type="noConversion"/>
  </si>
  <si>
    <t>-0.3+0-0.6</t>
    <phoneticPr fontId="40" type="noConversion"/>
  </si>
  <si>
    <t>+0.6+0+0</t>
    <phoneticPr fontId="40" type="noConversion"/>
  </si>
  <si>
    <t>+0+1+0</t>
    <phoneticPr fontId="40" type="noConversion"/>
  </si>
  <si>
    <t>+0.2+0.8+0.2</t>
    <phoneticPr fontId="40" type="noConversion"/>
  </si>
  <si>
    <t>+0.5+0-0.5</t>
    <phoneticPr fontId="40" type="noConversion"/>
  </si>
  <si>
    <t>-0.1-0.2-0.4</t>
    <phoneticPr fontId="40" type="noConversion"/>
  </si>
  <si>
    <t>-1.5-0.5-1</t>
    <phoneticPr fontId="40" type="noConversion"/>
  </si>
  <si>
    <t>+0-2+0</t>
    <phoneticPr fontId="40" type="noConversion"/>
  </si>
  <si>
    <t>-1+0-2</t>
    <phoneticPr fontId="40" type="noConversion"/>
  </si>
  <si>
    <t>-0.2+0.3+0.3</t>
    <phoneticPr fontId="40" type="noConversion"/>
  </si>
  <si>
    <t>-1.2-0.2-0.7</t>
    <phoneticPr fontId="40" type="noConversion"/>
  </si>
  <si>
    <t>-0.8-0.5-0.6</t>
    <phoneticPr fontId="40" type="noConversion"/>
  </si>
  <si>
    <t>-0.4-0.4-0.3</t>
    <phoneticPr fontId="40" type="noConversion"/>
  </si>
  <si>
    <t>-2-1-2</t>
    <phoneticPr fontId="40" type="noConversion"/>
  </si>
  <si>
    <t>-1-2-1</t>
    <phoneticPr fontId="40" type="noConversion"/>
  </si>
  <si>
    <t>+0+0-0.5</t>
    <phoneticPr fontId="40" type="noConversion"/>
  </si>
  <si>
    <t>+0-1+0.5</t>
    <phoneticPr fontId="40" type="noConversion"/>
  </si>
  <si>
    <t>-0.8-1-0.5</t>
    <phoneticPr fontId="40" type="noConversion"/>
  </si>
  <si>
    <t>藏青</t>
    <phoneticPr fontId="40" type="noConversion"/>
  </si>
  <si>
    <t>-1+0-1</t>
    <phoneticPr fontId="40" type="noConversion"/>
  </si>
  <si>
    <t>+0+0-1</t>
    <phoneticPr fontId="40" type="noConversion"/>
  </si>
  <si>
    <t>-2-1、-2</t>
    <phoneticPr fontId="40" type="noConversion"/>
  </si>
  <si>
    <t>+0.2-0.3+0.2</t>
    <phoneticPr fontId="40" type="noConversion"/>
  </si>
  <si>
    <t>-0.8+0.2-1.3</t>
    <phoneticPr fontId="40" type="noConversion"/>
  </si>
  <si>
    <t>-0.2-0.2-0.2</t>
    <phoneticPr fontId="40" type="noConversion"/>
  </si>
  <si>
    <t>+0-0.6-0.6</t>
    <phoneticPr fontId="40" type="noConversion"/>
  </si>
  <si>
    <t>+0+0-1.5</t>
    <phoneticPr fontId="40" type="noConversion"/>
  </si>
  <si>
    <t>-0.2+0-1.5</t>
    <phoneticPr fontId="40" type="noConversion"/>
  </si>
  <si>
    <t>-0.4-0.4+0</t>
    <phoneticPr fontId="40" type="noConversion"/>
  </si>
  <si>
    <t>-0.7-0.4-0.2</t>
    <phoneticPr fontId="40" type="noConversion"/>
  </si>
  <si>
    <t>验货时间：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</si>
</sst>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4" fillId="0" borderId="0">
      <alignment vertical="center"/>
    </xf>
    <xf numFmtId="0" fontId="16" fillId="0" borderId="0">
      <alignment vertical="center"/>
    </xf>
    <xf numFmtId="0" fontId="16" fillId="0" borderId="0"/>
    <xf numFmtId="0" fontId="34" fillId="0" borderId="0">
      <alignment vertical="center"/>
    </xf>
    <xf numFmtId="0" fontId="37" fillId="0" borderId="0">
      <alignment vertical="center"/>
    </xf>
    <xf numFmtId="0" fontId="35" fillId="0" borderId="0">
      <alignment horizontal="center" vertical="center"/>
    </xf>
    <xf numFmtId="0" fontId="36" fillId="0" borderId="0">
      <alignment horizontal="center" vertical="center"/>
    </xf>
    <xf numFmtId="0" fontId="16" fillId="0" borderId="0"/>
    <xf numFmtId="0" fontId="35" fillId="0" borderId="0">
      <alignment horizontal="center"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3" borderId="0" xfId="0" applyFill="1"/>
    <xf numFmtId="0" fontId="0" fillId="3" borderId="2" xfId="0" applyFill="1" applyBorder="1"/>
    <xf numFmtId="0" fontId="10" fillId="0" borderId="0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3" borderId="0" xfId="3" applyFont="1" applyFill="1"/>
    <xf numFmtId="0" fontId="12" fillId="3" borderId="12" xfId="2" applyFont="1" applyFill="1" applyBorder="1" applyAlignment="1">
      <alignment horizontal="left" vertical="center"/>
    </xf>
    <xf numFmtId="0" fontId="12" fillId="3" borderId="13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1" fillId="3" borderId="15" xfId="3" applyFont="1" applyFill="1" applyBorder="1" applyAlignment="1"/>
    <xf numFmtId="49" fontId="11" fillId="3" borderId="16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right" vertical="center"/>
    </xf>
    <xf numFmtId="49" fontId="11" fillId="3" borderId="17" xfId="4" applyNumberFormat="1" applyFont="1" applyFill="1" applyBorder="1" applyAlignment="1">
      <alignment horizontal="center" vertical="center"/>
    </xf>
    <xf numFmtId="0" fontId="11" fillId="3" borderId="18" xfId="3" applyFont="1" applyFill="1" applyBorder="1" applyAlignment="1"/>
    <xf numFmtId="49" fontId="11" fillId="3" borderId="19" xfId="3" applyNumberFormat="1" applyFont="1" applyFill="1" applyBorder="1" applyAlignment="1">
      <alignment horizontal="center"/>
    </xf>
    <xf numFmtId="49" fontId="11" fillId="3" borderId="19" xfId="3" applyNumberFormat="1" applyFont="1" applyFill="1" applyBorder="1" applyAlignment="1">
      <alignment horizontal="right"/>
    </xf>
    <xf numFmtId="49" fontId="11" fillId="3" borderId="19" xfId="3" applyNumberFormat="1" applyFont="1" applyFill="1" applyBorder="1" applyAlignment="1">
      <alignment horizontal="right" vertical="center"/>
    </xf>
    <xf numFmtId="49" fontId="11" fillId="3" borderId="20" xfId="3" applyNumberFormat="1" applyFont="1" applyFill="1" applyBorder="1" applyAlignment="1">
      <alignment horizont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13" xfId="2" applyFont="1" applyFill="1" applyBorder="1" applyAlignment="1">
      <alignment horizontal="left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7" xfId="3" applyFont="1" applyFill="1" applyBorder="1" applyAlignment="1" applyProtection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24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25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1" fillId="3" borderId="27" xfId="4" applyNumberFormat="1" applyFont="1" applyFill="1" applyBorder="1" applyAlignment="1">
      <alignment horizontal="center" vertical="center"/>
    </xf>
    <xf numFmtId="49" fontId="12" fillId="3" borderId="27" xfId="4" applyNumberFormat="1" applyFont="1" applyFill="1" applyBorder="1" applyAlignment="1">
      <alignment horizontal="center" vertical="center"/>
    </xf>
    <xf numFmtId="49" fontId="11" fillId="3" borderId="28" xfId="3" applyNumberFormat="1" applyFont="1" applyFill="1" applyBorder="1" applyAlignment="1">
      <alignment horizontal="center"/>
    </xf>
    <xf numFmtId="49" fontId="11" fillId="3" borderId="29" xfId="3" applyNumberFormat="1" applyFont="1" applyFill="1" applyBorder="1" applyAlignment="1">
      <alignment horizontal="center"/>
    </xf>
    <xf numFmtId="49" fontId="11" fillId="3" borderId="29" xfId="4" applyNumberFormat="1" applyFont="1" applyFill="1" applyBorder="1" applyAlignment="1">
      <alignment horizontal="center" vertical="center"/>
    </xf>
    <xf numFmtId="49" fontId="11" fillId="3" borderId="30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vertical="center"/>
    </xf>
    <xf numFmtId="0" fontId="18" fillId="0" borderId="33" xfId="2" applyFont="1" applyFill="1" applyBorder="1" applyAlignment="1">
      <alignment vertical="center"/>
    </xf>
    <xf numFmtId="0" fontId="18" fillId="0" borderId="34" xfId="2" applyFont="1" applyFill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18" fillId="0" borderId="34" xfId="2" applyFont="1" applyFill="1" applyBorder="1" applyAlignment="1">
      <alignment horizontal="left" vertical="center"/>
    </xf>
    <xf numFmtId="0" fontId="14" fillId="0" borderId="16" xfId="2" applyFont="1" applyFill="1" applyBorder="1" applyAlignment="1">
      <alignment horizontal="right" vertical="center"/>
    </xf>
    <xf numFmtId="0" fontId="18" fillId="0" borderId="16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vertical="center"/>
    </xf>
    <xf numFmtId="0" fontId="18" fillId="0" borderId="36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9" fillId="0" borderId="36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32" xfId="2" applyFont="1" applyFill="1" applyBorder="1" applyAlignment="1">
      <alignment vertical="center"/>
    </xf>
    <xf numFmtId="0" fontId="19" fillId="0" borderId="16" xfId="2" applyFont="1" applyFill="1" applyBorder="1" applyAlignment="1">
      <alignment horizontal="left" vertical="center"/>
    </xf>
    <xf numFmtId="0" fontId="19" fillId="0" borderId="16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58" fontId="19" fillId="0" borderId="36" xfId="2" applyNumberFormat="1" applyFont="1" applyFill="1" applyBorder="1" applyAlignment="1">
      <alignment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4" fillId="0" borderId="16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4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13" fillId="0" borderId="34" xfId="2" applyFont="1" applyBorder="1" applyAlignment="1">
      <alignment horizontal="center" vertical="center"/>
    </xf>
    <xf numFmtId="0" fontId="14" fillId="0" borderId="34" xfId="2" applyFont="1" applyBorder="1" applyAlignment="1">
      <alignment horizontal="left" vertical="center"/>
    </xf>
    <xf numFmtId="0" fontId="22" fillId="0" borderId="35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6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6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6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6" fillId="0" borderId="16" xfId="2" applyFont="1" applyBorder="1" applyAlignment="1">
      <alignment vertical="center"/>
    </xf>
    <xf numFmtId="0" fontId="13" fillId="0" borderId="16" xfId="2" applyFont="1" applyBorder="1" applyAlignment="1">
      <alignment vertical="center"/>
    </xf>
    <xf numFmtId="0" fontId="14" fillId="0" borderId="36" xfId="2" applyFont="1" applyBorder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20" fillId="0" borderId="55" xfId="2" applyFont="1" applyBorder="1" applyAlignment="1">
      <alignment vertical="center"/>
    </xf>
    <xf numFmtId="0" fontId="20" fillId="0" borderId="56" xfId="2" applyFont="1" applyBorder="1" applyAlignment="1">
      <alignment vertical="center"/>
    </xf>
    <xf numFmtId="0" fontId="14" fillId="0" borderId="56" xfId="2" applyFont="1" applyBorder="1" applyAlignment="1">
      <alignment vertical="center"/>
    </xf>
    <xf numFmtId="58" fontId="16" fillId="0" borderId="56" xfId="2" applyNumberFormat="1" applyFont="1" applyBorder="1" applyAlignment="1">
      <alignment vertical="center"/>
    </xf>
    <xf numFmtId="0" fontId="14" fillId="0" borderId="48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23" fillId="0" borderId="2" xfId="8" applyFont="1" applyFill="1" applyBorder="1" applyAlignment="1">
      <alignment horizontal="center"/>
    </xf>
    <xf numFmtId="0" fontId="23" fillId="0" borderId="2" xfId="8" applyFont="1" applyFill="1" applyBorder="1" applyAlignment="1">
      <alignment horizontal="left"/>
    </xf>
    <xf numFmtId="0" fontId="24" fillId="0" borderId="2" xfId="0" applyFont="1" applyFill="1" applyBorder="1" applyAlignment="1">
      <alignment horizontal="center"/>
    </xf>
    <xf numFmtId="49" fontId="25" fillId="0" borderId="2" xfId="5" applyNumberFormat="1" applyFont="1" applyFill="1" applyBorder="1" applyAlignment="1">
      <alignment horizontal="center"/>
    </xf>
    <xf numFmtId="0" fontId="16" fillId="0" borderId="0" xfId="2" applyFont="1" applyBorder="1" applyAlignment="1">
      <alignment horizontal="left" vertical="center"/>
    </xf>
    <xf numFmtId="0" fontId="13" fillId="0" borderId="58" xfId="2" applyFont="1" applyBorder="1" applyAlignment="1">
      <alignment vertical="center"/>
    </xf>
    <xf numFmtId="0" fontId="16" fillId="0" borderId="59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6" fillId="0" borderId="59" xfId="2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3" fillId="0" borderId="58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27" fillId="0" borderId="65" xfId="2" applyFont="1" applyBorder="1" applyAlignment="1">
      <alignment horizontal="left" vertical="center" wrapText="1"/>
    </xf>
    <xf numFmtId="9" fontId="14" fillId="0" borderId="16" xfId="2" applyNumberFormat="1" applyFont="1" applyBorder="1" applyAlignment="1">
      <alignment horizontal="center" vertical="center"/>
    </xf>
    <xf numFmtId="0" fontId="20" fillId="0" borderId="53" xfId="2" applyFont="1" applyBorder="1" applyAlignment="1">
      <alignment vertical="center"/>
    </xf>
    <xf numFmtId="0" fontId="20" fillId="0" borderId="54" xfId="2" applyFont="1" applyBorder="1" applyAlignment="1">
      <alignment vertical="center"/>
    </xf>
    <xf numFmtId="0" fontId="14" fillId="0" borderId="69" xfId="2" applyFont="1" applyBorder="1" applyAlignment="1">
      <alignment vertical="center"/>
    </xf>
    <xf numFmtId="0" fontId="20" fillId="0" borderId="69" xfId="2" applyFont="1" applyBorder="1" applyAlignment="1">
      <alignment vertical="center"/>
    </xf>
    <xf numFmtId="58" fontId="16" fillId="0" borderId="54" xfId="2" applyNumberFormat="1" applyFont="1" applyBorder="1" applyAlignment="1">
      <alignment vertical="center"/>
    </xf>
    <xf numFmtId="0" fontId="16" fillId="0" borderId="69" xfId="2" applyFont="1" applyBorder="1" applyAlignment="1">
      <alignment vertical="center"/>
    </xf>
    <xf numFmtId="0" fontId="14" fillId="0" borderId="6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8" fillId="0" borderId="48" xfId="2" applyFont="1" applyBorder="1" applyAlignment="1">
      <alignment horizontal="left" vertical="center" wrapText="1"/>
    </xf>
    <xf numFmtId="0" fontId="28" fillId="0" borderId="48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30" fillId="0" borderId="75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30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8" fillId="3" borderId="10" xfId="9" quotePrefix="1" applyFont="1" applyFill="1" applyBorder="1" applyAlignment="1">
      <alignment horizontal="center" vertical="center" wrapText="1"/>
    </xf>
    <xf numFmtId="0" fontId="8" fillId="3" borderId="0" xfId="9" quotePrefix="1" applyFont="1" applyFill="1" applyBorder="1" applyAlignment="1">
      <alignment horizontal="center" vertical="center" wrapText="1"/>
    </xf>
    <xf numFmtId="0" fontId="8" fillId="3" borderId="11" xfId="9" quotePrefix="1" applyFont="1" applyFill="1" applyBorder="1" applyAlignment="1">
      <alignment horizontal="center" vertical="center" wrapText="1"/>
    </xf>
    <xf numFmtId="0" fontId="0" fillId="0" borderId="2" xfId="0" quotePrefix="1" applyBorder="1"/>
    <xf numFmtId="0" fontId="41" fillId="3" borderId="2" xfId="3" applyFont="1" applyFill="1" applyBorder="1" applyAlignment="1" applyProtection="1">
      <alignment horizontal="center" vertical="center"/>
    </xf>
    <xf numFmtId="49" fontId="42" fillId="3" borderId="2" xfId="4" applyNumberFormat="1" applyFont="1" applyFill="1" applyBorder="1" applyAlignment="1">
      <alignment horizontal="center" vertical="center"/>
    </xf>
    <xf numFmtId="49" fontId="41" fillId="3" borderId="2" xfId="4" applyNumberFormat="1" applyFont="1" applyFill="1" applyBorder="1" applyAlignment="1">
      <alignment horizontal="center" vertical="center"/>
    </xf>
    <xf numFmtId="49" fontId="41" fillId="7" borderId="2" xfId="4" applyNumberFormat="1" applyFont="1" applyFill="1" applyBorder="1" applyAlignment="1">
      <alignment horizontal="center" vertical="center"/>
    </xf>
    <xf numFmtId="49" fontId="42" fillId="7" borderId="2" xfId="4" applyNumberFormat="1" applyFont="1" applyFill="1" applyBorder="1" applyAlignment="1">
      <alignment horizontal="center" vertical="center"/>
    </xf>
    <xf numFmtId="0" fontId="11" fillId="3" borderId="2" xfId="3" applyFont="1" applyFill="1" applyBorder="1"/>
    <xf numFmtId="0" fontId="23" fillId="3" borderId="2" xfId="8" applyFont="1" applyFill="1" applyBorder="1" applyAlignment="1">
      <alignment horizontal="center"/>
    </xf>
    <xf numFmtId="0" fontId="23" fillId="3" borderId="2" xfId="8" applyFont="1" applyFill="1" applyBorder="1" applyAlignment="1">
      <alignment horizontal="left"/>
    </xf>
    <xf numFmtId="0" fontId="24" fillId="3" borderId="2" xfId="0" applyFont="1" applyFill="1" applyBorder="1" applyAlignment="1">
      <alignment horizontal="center"/>
    </xf>
    <xf numFmtId="49" fontId="25" fillId="3" borderId="2" xfId="5" applyNumberFormat="1" applyFont="1" applyFill="1" applyBorder="1" applyAlignment="1">
      <alignment horizontal="center"/>
    </xf>
    <xf numFmtId="0" fontId="42" fillId="3" borderId="0" xfId="3" applyFont="1" applyFill="1"/>
    <xf numFmtId="0" fontId="29" fillId="0" borderId="73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20" fillId="0" borderId="42" xfId="2" applyFont="1" applyFill="1" applyBorder="1" applyAlignment="1">
      <alignment horizontal="left" vertical="center"/>
    </xf>
    <xf numFmtId="0" fontId="14" fillId="0" borderId="64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70" xfId="2" applyFont="1" applyFill="1" applyBorder="1" applyAlignment="1">
      <alignment horizontal="left" vertical="center"/>
    </xf>
    <xf numFmtId="0" fontId="24" fillId="0" borderId="56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72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67" xfId="2" applyFont="1" applyFill="1" applyBorder="1" applyAlignment="1">
      <alignment horizontal="left" vertical="center"/>
    </xf>
    <xf numFmtId="0" fontId="14" fillId="0" borderId="68" xfId="2" applyFont="1" applyFill="1" applyBorder="1" applyAlignment="1">
      <alignment horizontal="left" vertical="center"/>
    </xf>
    <xf numFmtId="0" fontId="14" fillId="0" borderId="71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2" xfId="2" applyFont="1" applyFill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20" fillId="0" borderId="62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49" xfId="2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0" fontId="18" fillId="0" borderId="58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6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left" vertical="center"/>
    </xf>
    <xf numFmtId="0" fontId="18" fillId="0" borderId="66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3" fillId="0" borderId="58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9" fontId="14" fillId="0" borderId="43" xfId="2" applyNumberFormat="1" applyFont="1" applyBorder="1" applyAlignment="1">
      <alignment horizontal="left" vertical="center"/>
    </xf>
    <xf numFmtId="9" fontId="14" fillId="0" borderId="38" xfId="2" applyNumberFormat="1" applyFont="1" applyBorder="1" applyAlignment="1">
      <alignment horizontal="left" vertical="center"/>
    </xf>
    <xf numFmtId="9" fontId="14" fillId="0" borderId="50" xfId="2" applyNumberFormat="1" applyFont="1" applyBorder="1" applyAlignment="1">
      <alignment horizontal="left" vertical="center"/>
    </xf>
    <xf numFmtId="9" fontId="14" fillId="0" borderId="44" xfId="2" applyNumberFormat="1" applyFont="1" applyBorder="1" applyAlignment="1">
      <alignment horizontal="left" vertical="center"/>
    </xf>
    <xf numFmtId="9" fontId="14" fillId="0" borderId="45" xfId="2" applyNumberFormat="1" applyFont="1" applyBorder="1" applyAlignment="1">
      <alignment horizontal="left" vertical="center"/>
    </xf>
    <xf numFmtId="9" fontId="14" fillId="0" borderId="52" xfId="2" applyNumberFormat="1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70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 wrapText="1"/>
    </xf>
    <xf numFmtId="0" fontId="14" fillId="0" borderId="39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14" fontId="14" fillId="0" borderId="16" xfId="2" applyNumberFormat="1" applyFont="1" applyBorder="1" applyAlignment="1">
      <alignment horizontal="center" vertical="center"/>
    </xf>
    <xf numFmtId="14" fontId="14" fillId="0" borderId="48" xfId="2" applyNumberFormat="1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4" fillId="0" borderId="36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14" fontId="14" fillId="0" borderId="36" xfId="2" applyNumberFormat="1" applyFont="1" applyBorder="1" applyAlignment="1">
      <alignment horizontal="center" vertical="center"/>
    </xf>
    <xf numFmtId="14" fontId="14" fillId="0" borderId="49" xfId="2" applyNumberFormat="1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26" fillId="0" borderId="31" xfId="2" applyFont="1" applyBorder="1" applyAlignment="1">
      <alignment horizontal="center" vertical="top"/>
    </xf>
    <xf numFmtId="0" fontId="14" fillId="0" borderId="54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16" fillId="0" borderId="54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2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13" xfId="2" applyFont="1" applyFill="1" applyBorder="1" applyAlignment="1">
      <alignment horizontal="center" vertical="center"/>
    </xf>
    <xf numFmtId="0" fontId="11" fillId="3" borderId="2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23" xfId="3" applyFont="1" applyFill="1" applyBorder="1" applyAlignment="1" applyProtection="1">
      <alignment horizontal="center" vertical="center"/>
    </xf>
    <xf numFmtId="0" fontId="12" fillId="3" borderId="14" xfId="3" applyFont="1" applyFill="1" applyBorder="1" applyAlignment="1" applyProtection="1">
      <alignment horizontal="center" vertical="center"/>
    </xf>
    <xf numFmtId="0" fontId="11" fillId="3" borderId="13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20" fillId="0" borderId="57" xfId="2" applyFont="1" applyFill="1" applyBorder="1" applyAlignment="1">
      <alignment horizontal="left" vertical="center"/>
    </xf>
    <xf numFmtId="0" fontId="20" fillId="0" borderId="56" xfId="2" applyFont="1" applyFill="1" applyBorder="1" applyAlignment="1">
      <alignment horizontal="left" vertical="center"/>
    </xf>
    <xf numFmtId="0" fontId="20" fillId="0" borderId="62" xfId="2" applyFont="1" applyFill="1" applyBorder="1" applyAlignment="1">
      <alignment horizontal="left" vertical="center"/>
    </xf>
    <xf numFmtId="0" fontId="20" fillId="0" borderId="58" xfId="2" applyFont="1" applyFill="1" applyBorder="1" applyAlignment="1">
      <alignment horizontal="center" vertical="center"/>
    </xf>
    <xf numFmtId="0" fontId="20" fillId="0" borderId="59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20" fillId="0" borderId="56" xfId="2" applyFont="1" applyBorder="1" applyAlignment="1">
      <alignment horizontal="center" vertical="center"/>
    </xf>
    <xf numFmtId="0" fontId="16" fillId="0" borderId="56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3" fillId="0" borderId="3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18" fillId="0" borderId="16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3" fillId="0" borderId="34" xfId="2" applyFont="1" applyFill="1" applyBorder="1" applyAlignment="1">
      <alignment horizontal="left"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4" fillId="0" borderId="16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34" xfId="2" applyFont="1" applyBorder="1" applyAlignment="1">
      <alignment horizontal="left" vertical="center"/>
    </xf>
    <xf numFmtId="0" fontId="19" fillId="0" borderId="16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top"/>
    </xf>
    <xf numFmtId="0" fontId="11" fillId="3" borderId="21" xfId="3" applyFont="1" applyFill="1" applyBorder="1" applyAlignment="1">
      <alignment horizontal="center"/>
    </xf>
    <xf numFmtId="0" fontId="18" fillId="0" borderId="48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9" fillId="0" borderId="49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6" fillId="0" borderId="36" xfId="2" applyFill="1" applyBorder="1" applyAlignment="1">
      <alignment horizontal="center" vertical="center"/>
    </xf>
    <xf numFmtId="0" fontId="16" fillId="0" borderId="49" xfId="2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 wrapText="1"/>
    </xf>
    <xf numFmtId="0" fontId="19" fillId="0" borderId="16" xfId="2" applyFont="1" applyFill="1" applyBorder="1" applyAlignment="1">
      <alignment horizontal="left" vertical="center" wrapText="1"/>
    </xf>
    <xf numFmtId="0" fontId="19" fillId="0" borderId="48" xfId="2" applyFont="1" applyFill="1" applyBorder="1" applyAlignment="1">
      <alignment horizontal="left" vertical="center" wrapText="1"/>
    </xf>
    <xf numFmtId="0" fontId="13" fillId="0" borderId="41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51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16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/>
    </xf>
    <xf numFmtId="0" fontId="19" fillId="0" borderId="51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/>
    </xf>
    <xf numFmtId="0" fontId="14" fillId="0" borderId="36" xfId="2" applyFont="1" applyFill="1" applyBorder="1" applyAlignment="1">
      <alignment horizontal="right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top"/>
    </xf>
    <xf numFmtId="0" fontId="14" fillId="0" borderId="33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center" vertical="center"/>
    </xf>
    <xf numFmtId="58" fontId="19" fillId="0" borderId="16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3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S10" xfId="7" xr:uid="{00000000-0005-0000-0000-000037000000}"/>
    <cellStyle name="S13" xfId="6" xr:uid="{00000000-0005-0000-0000-000036000000}"/>
    <cellStyle name="S15" xfId="9" xr:uid="{00000000-0005-0000-0000-000039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8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552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552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2552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2" customWidth="1"/>
    <col min="3" max="3" width="10.125" customWidth="1"/>
  </cols>
  <sheetData>
    <row r="1" spans="1:2" ht="21" customHeight="1">
      <c r="A1" s="163"/>
      <c r="B1" s="164" t="s">
        <v>0</v>
      </c>
    </row>
    <row r="2" spans="1:2">
      <c r="A2" s="5">
        <v>1</v>
      </c>
      <c r="B2" s="165" t="s">
        <v>1</v>
      </c>
    </row>
    <row r="3" spans="1:2">
      <c r="A3" s="5">
        <v>2</v>
      </c>
      <c r="B3" s="165" t="s">
        <v>2</v>
      </c>
    </row>
    <row r="4" spans="1:2">
      <c r="A4" s="5">
        <v>3</v>
      </c>
      <c r="B4" s="165" t="s">
        <v>3</v>
      </c>
    </row>
    <row r="5" spans="1:2">
      <c r="A5" s="5">
        <v>4</v>
      </c>
      <c r="B5" s="165" t="s">
        <v>4</v>
      </c>
    </row>
    <row r="6" spans="1:2">
      <c r="A6" s="5">
        <v>5</v>
      </c>
      <c r="B6" s="165" t="s">
        <v>5</v>
      </c>
    </row>
    <row r="7" spans="1:2">
      <c r="A7" s="5">
        <v>6</v>
      </c>
      <c r="B7" s="165" t="s">
        <v>6</v>
      </c>
    </row>
    <row r="8" spans="1:2" s="161" customFormat="1" ht="15" customHeight="1">
      <c r="A8" s="166">
        <v>7</v>
      </c>
      <c r="B8" s="167" t="s">
        <v>7</v>
      </c>
    </row>
    <row r="9" spans="1:2" ht="18.95" customHeight="1">
      <c r="A9" s="163"/>
      <c r="B9" s="168" t="s">
        <v>8</v>
      </c>
    </row>
    <row r="10" spans="1:2" ht="15.95" customHeight="1">
      <c r="A10" s="5">
        <v>1</v>
      </c>
      <c r="B10" s="169" t="s">
        <v>9</v>
      </c>
    </row>
    <row r="11" spans="1:2">
      <c r="A11" s="5">
        <v>2</v>
      </c>
      <c r="B11" s="165" t="s">
        <v>10</v>
      </c>
    </row>
    <row r="12" spans="1:2">
      <c r="A12" s="5">
        <v>3</v>
      </c>
      <c r="B12" s="170" t="s">
        <v>11</v>
      </c>
    </row>
    <row r="13" spans="1:2">
      <c r="A13" s="5">
        <v>4</v>
      </c>
      <c r="B13" s="171" t="s">
        <v>12</v>
      </c>
    </row>
    <row r="14" spans="1:2">
      <c r="A14" s="5">
        <v>5</v>
      </c>
      <c r="B14" s="171" t="s">
        <v>13</v>
      </c>
    </row>
    <row r="15" spans="1:2">
      <c r="A15" s="5">
        <v>6</v>
      </c>
      <c r="B15" s="171" t="s">
        <v>14</v>
      </c>
    </row>
    <row r="16" spans="1:2">
      <c r="A16" s="5">
        <v>7</v>
      </c>
      <c r="B16" s="171" t="s">
        <v>15</v>
      </c>
    </row>
    <row r="17" spans="1:2">
      <c r="A17" s="5">
        <v>8</v>
      </c>
      <c r="B17" s="171" t="s">
        <v>16</v>
      </c>
    </row>
    <row r="18" spans="1:2">
      <c r="A18" s="5">
        <v>9</v>
      </c>
      <c r="B18" s="165" t="s">
        <v>17</v>
      </c>
    </row>
    <row r="19" spans="1:2">
      <c r="A19" s="5"/>
      <c r="B19" s="165"/>
    </row>
    <row r="20" spans="1:2" ht="20.25">
      <c r="A20" s="163"/>
      <c r="B20" s="164" t="s">
        <v>18</v>
      </c>
    </row>
    <row r="21" spans="1:2">
      <c r="A21" s="5">
        <v>1</v>
      </c>
      <c r="B21" s="172" t="s">
        <v>19</v>
      </c>
    </row>
    <row r="22" spans="1:2">
      <c r="A22" s="5">
        <v>2</v>
      </c>
      <c r="B22" s="165" t="s">
        <v>20</v>
      </c>
    </row>
    <row r="23" spans="1:2">
      <c r="A23" s="5">
        <v>3</v>
      </c>
      <c r="B23" s="165" t="s">
        <v>21</v>
      </c>
    </row>
    <row r="24" spans="1:2">
      <c r="A24" s="5">
        <v>4</v>
      </c>
      <c r="B24" s="165" t="s">
        <v>22</v>
      </c>
    </row>
    <row r="25" spans="1:2">
      <c r="A25" s="5">
        <v>5</v>
      </c>
      <c r="B25" s="171" t="s">
        <v>23</v>
      </c>
    </row>
    <row r="26" spans="1:2">
      <c r="A26" s="5">
        <v>6</v>
      </c>
      <c r="B26" s="171" t="s">
        <v>24</v>
      </c>
    </row>
    <row r="27" spans="1:2">
      <c r="A27" s="5">
        <v>7</v>
      </c>
      <c r="B27" s="165" t="s">
        <v>25</v>
      </c>
    </row>
    <row r="28" spans="1:2">
      <c r="A28" s="5"/>
      <c r="B28" s="165"/>
    </row>
    <row r="29" spans="1:2" ht="20.25">
      <c r="A29" s="163"/>
      <c r="B29" s="164" t="s">
        <v>26</v>
      </c>
    </row>
    <row r="30" spans="1:2">
      <c r="A30" s="5">
        <v>1</v>
      </c>
      <c r="B30" s="172" t="s">
        <v>27</v>
      </c>
    </row>
    <row r="31" spans="1:2">
      <c r="A31" s="5">
        <v>2</v>
      </c>
      <c r="B31" s="165" t="s">
        <v>28</v>
      </c>
    </row>
    <row r="32" spans="1:2">
      <c r="A32" s="5">
        <v>3</v>
      </c>
      <c r="B32" s="165" t="s">
        <v>29</v>
      </c>
    </row>
    <row r="33" spans="1:2" ht="28.5">
      <c r="A33" s="5">
        <v>4</v>
      </c>
      <c r="B33" s="165" t="s">
        <v>30</v>
      </c>
    </row>
    <row r="34" spans="1:2">
      <c r="A34" s="5">
        <v>5</v>
      </c>
      <c r="B34" s="165" t="s">
        <v>31</v>
      </c>
    </row>
    <row r="35" spans="1:2">
      <c r="A35" s="5">
        <v>6</v>
      </c>
      <c r="B35" s="165" t="s">
        <v>32</v>
      </c>
    </row>
    <row r="36" spans="1:2">
      <c r="A36" s="5">
        <v>7</v>
      </c>
      <c r="B36" s="165" t="s">
        <v>33</v>
      </c>
    </row>
    <row r="37" spans="1:2">
      <c r="A37" s="5"/>
      <c r="B37" s="165"/>
    </row>
    <row r="39" spans="1:2">
      <c r="A39" s="173" t="s">
        <v>34</v>
      </c>
      <c r="B39" s="174"/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2" sqref="E1:E104857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0" t="s">
        <v>268</v>
      </c>
      <c r="B1" s="390"/>
      <c r="C1" s="390"/>
      <c r="D1" s="390"/>
      <c r="E1" s="391"/>
      <c r="F1" s="390"/>
      <c r="G1" s="390"/>
      <c r="H1" s="390"/>
      <c r="I1" s="390"/>
      <c r="J1" s="390"/>
      <c r="K1" s="390"/>
      <c r="L1" s="390"/>
      <c r="M1" s="390"/>
    </row>
    <row r="2" spans="1:13" s="1" customFormat="1" ht="16.5">
      <c r="A2" s="404" t="s">
        <v>239</v>
      </c>
      <c r="B2" s="405" t="s">
        <v>244</v>
      </c>
      <c r="C2" s="405" t="s">
        <v>240</v>
      </c>
      <c r="D2" s="405" t="s">
        <v>241</v>
      </c>
      <c r="E2" s="407" t="s">
        <v>242</v>
      </c>
      <c r="F2" s="405" t="s">
        <v>243</v>
      </c>
      <c r="G2" s="404" t="s">
        <v>269</v>
      </c>
      <c r="H2" s="404"/>
      <c r="I2" s="404" t="s">
        <v>270</v>
      </c>
      <c r="J2" s="404"/>
      <c r="K2" s="410" t="s">
        <v>271</v>
      </c>
      <c r="L2" s="412" t="s">
        <v>272</v>
      </c>
      <c r="M2" s="414" t="s">
        <v>273</v>
      </c>
    </row>
    <row r="3" spans="1:13" s="1" customFormat="1" ht="16.5">
      <c r="A3" s="404"/>
      <c r="B3" s="406"/>
      <c r="C3" s="406"/>
      <c r="D3" s="406"/>
      <c r="E3" s="408"/>
      <c r="F3" s="406"/>
      <c r="G3" s="3" t="s">
        <v>274</v>
      </c>
      <c r="H3" s="3" t="s">
        <v>275</v>
      </c>
      <c r="I3" s="3" t="s">
        <v>274</v>
      </c>
      <c r="J3" s="3" t="s">
        <v>275</v>
      </c>
      <c r="K3" s="411"/>
      <c r="L3" s="413"/>
      <c r="M3" s="415"/>
    </row>
    <row r="4" spans="1:13" ht="31.5">
      <c r="A4" s="5">
        <v>1</v>
      </c>
      <c r="B4" s="19" t="s">
        <v>257</v>
      </c>
      <c r="C4" s="6">
        <v>2104</v>
      </c>
      <c r="D4" s="175" t="s">
        <v>255</v>
      </c>
      <c r="E4" s="176" t="s">
        <v>256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9" si="0">SUM(G4:J4)</f>
        <v>1.2</v>
      </c>
      <c r="L4" s="6" t="s">
        <v>276</v>
      </c>
      <c r="M4" s="6" t="s">
        <v>258</v>
      </c>
    </row>
    <row r="5" spans="1:13" ht="31.5">
      <c r="A5" s="5">
        <v>2</v>
      </c>
      <c r="B5" s="19" t="s">
        <v>257</v>
      </c>
      <c r="C5" s="6">
        <v>11</v>
      </c>
      <c r="D5" s="175" t="s">
        <v>255</v>
      </c>
      <c r="E5" s="177" t="s">
        <v>259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276</v>
      </c>
      <c r="M5" s="6" t="s">
        <v>258</v>
      </c>
    </row>
    <row r="6" spans="1:13" ht="31.5">
      <c r="A6" s="5">
        <v>3</v>
      </c>
      <c r="B6" s="19" t="s">
        <v>257</v>
      </c>
      <c r="C6" s="6">
        <v>2030</v>
      </c>
      <c r="D6" s="175" t="s">
        <v>255</v>
      </c>
      <c r="E6" s="176" t="s">
        <v>260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276</v>
      </c>
      <c r="M6" s="6" t="s">
        <v>258</v>
      </c>
    </row>
    <row r="7" spans="1:13">
      <c r="A7" s="5">
        <v>4</v>
      </c>
      <c r="B7" s="19" t="s">
        <v>257</v>
      </c>
      <c r="C7" s="6">
        <v>16</v>
      </c>
      <c r="D7" s="6" t="s">
        <v>261</v>
      </c>
      <c r="E7" s="177" t="s">
        <v>262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276</v>
      </c>
      <c r="M7" s="6" t="s">
        <v>258</v>
      </c>
    </row>
    <row r="8" spans="1:13">
      <c r="A8" s="5">
        <v>5</v>
      </c>
      <c r="B8" s="19" t="s">
        <v>257</v>
      </c>
      <c r="C8" s="6">
        <v>17</v>
      </c>
      <c r="D8" s="6" t="s">
        <v>261</v>
      </c>
      <c r="E8" s="176" t="s">
        <v>263</v>
      </c>
      <c r="F8" s="6" t="s">
        <v>63</v>
      </c>
      <c r="G8" s="6">
        <v>0.3</v>
      </c>
      <c r="H8" s="6">
        <v>0.1</v>
      </c>
      <c r="I8" s="6">
        <v>0.2</v>
      </c>
      <c r="J8" s="6">
        <v>0.5</v>
      </c>
      <c r="K8" s="5">
        <f t="shared" si="0"/>
        <v>1.1000000000000001</v>
      </c>
      <c r="L8" s="6" t="s">
        <v>276</v>
      </c>
      <c r="M8" s="5" t="s">
        <v>258</v>
      </c>
    </row>
    <row r="9" spans="1:13" ht="21">
      <c r="A9" s="5">
        <v>6</v>
      </c>
      <c r="B9" s="19" t="s">
        <v>257</v>
      </c>
      <c r="C9" s="6">
        <v>18</v>
      </c>
      <c r="D9" s="6" t="s">
        <v>261</v>
      </c>
      <c r="E9" s="178" t="s">
        <v>264</v>
      </c>
      <c r="F9" s="6" t="s">
        <v>63</v>
      </c>
      <c r="G9" s="6">
        <v>0.3</v>
      </c>
      <c r="H9" s="6">
        <v>0.2</v>
      </c>
      <c r="I9" s="6">
        <v>0.5</v>
      </c>
      <c r="J9" s="6">
        <v>0.2</v>
      </c>
      <c r="K9" s="5">
        <f t="shared" si="0"/>
        <v>1.2</v>
      </c>
      <c r="L9" s="6" t="s">
        <v>276</v>
      </c>
      <c r="M9" s="5" t="s">
        <v>258</v>
      </c>
    </row>
    <row r="10" spans="1:13">
      <c r="A10" s="5"/>
      <c r="B10" s="5"/>
      <c r="C10" s="5"/>
      <c r="D10" s="5"/>
      <c r="E10" s="18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18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2" t="s">
        <v>265</v>
      </c>
      <c r="B12" s="398"/>
      <c r="C12" s="398"/>
      <c r="D12" s="398"/>
      <c r="E12" s="394"/>
      <c r="F12" s="395"/>
      <c r="G12" s="397"/>
      <c r="H12" s="392" t="s">
        <v>277</v>
      </c>
      <c r="I12" s="398"/>
      <c r="J12" s="398"/>
      <c r="K12" s="399"/>
      <c r="L12" s="416"/>
      <c r="M12" s="417"/>
    </row>
    <row r="13" spans="1:13" ht="16.5">
      <c r="A13" s="409" t="s">
        <v>278</v>
      </c>
      <c r="B13" s="409"/>
      <c r="C13" s="403"/>
      <c r="D13" s="403"/>
      <c r="E13" s="402"/>
      <c r="F13" s="403"/>
      <c r="G13" s="403"/>
      <c r="H13" s="403"/>
      <c r="I13" s="403"/>
      <c r="J13" s="403"/>
      <c r="K13" s="403"/>
      <c r="L13" s="403"/>
      <c r="M13" s="40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2" sqref="E1:E104857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0" t="s">
        <v>279</v>
      </c>
      <c r="B1" s="390"/>
      <c r="C1" s="390"/>
      <c r="D1" s="390"/>
      <c r="E1" s="391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1:23" s="1" customFormat="1" ht="15.95" customHeight="1">
      <c r="A2" s="405" t="s">
        <v>280</v>
      </c>
      <c r="B2" s="405" t="s">
        <v>244</v>
      </c>
      <c r="C2" s="405" t="s">
        <v>240</v>
      </c>
      <c r="D2" s="405" t="s">
        <v>241</v>
      </c>
      <c r="E2" s="407" t="s">
        <v>242</v>
      </c>
      <c r="F2" s="405" t="s">
        <v>243</v>
      </c>
      <c r="G2" s="428" t="s">
        <v>281</v>
      </c>
      <c r="H2" s="429"/>
      <c r="I2" s="430"/>
      <c r="J2" s="428" t="s">
        <v>282</v>
      </c>
      <c r="K2" s="429"/>
      <c r="L2" s="430"/>
      <c r="M2" s="428" t="s">
        <v>283</v>
      </c>
      <c r="N2" s="429"/>
      <c r="O2" s="430"/>
      <c r="P2" s="428" t="s">
        <v>284</v>
      </c>
      <c r="Q2" s="429"/>
      <c r="R2" s="430"/>
      <c r="S2" s="429" t="s">
        <v>285</v>
      </c>
      <c r="T2" s="429"/>
      <c r="U2" s="430"/>
      <c r="V2" s="432" t="s">
        <v>286</v>
      </c>
      <c r="W2" s="432" t="s">
        <v>253</v>
      </c>
    </row>
    <row r="3" spans="1:23" s="1" customFormat="1" ht="16.5">
      <c r="A3" s="406"/>
      <c r="B3" s="420"/>
      <c r="C3" s="420"/>
      <c r="D3" s="420"/>
      <c r="E3" s="431"/>
      <c r="F3" s="420"/>
      <c r="G3" s="3" t="s">
        <v>287</v>
      </c>
      <c r="H3" s="3" t="s">
        <v>69</v>
      </c>
      <c r="I3" s="3" t="s">
        <v>244</v>
      </c>
      <c r="J3" s="3" t="s">
        <v>287</v>
      </c>
      <c r="K3" s="3" t="s">
        <v>69</v>
      </c>
      <c r="L3" s="3" t="s">
        <v>244</v>
      </c>
      <c r="M3" s="3" t="s">
        <v>287</v>
      </c>
      <c r="N3" s="3" t="s">
        <v>69</v>
      </c>
      <c r="O3" s="3" t="s">
        <v>244</v>
      </c>
      <c r="P3" s="3" t="s">
        <v>287</v>
      </c>
      <c r="Q3" s="3" t="s">
        <v>69</v>
      </c>
      <c r="R3" s="3" t="s">
        <v>244</v>
      </c>
      <c r="S3" s="3" t="s">
        <v>287</v>
      </c>
      <c r="T3" s="3" t="s">
        <v>69</v>
      </c>
      <c r="U3" s="3" t="s">
        <v>244</v>
      </c>
      <c r="V3" s="433"/>
      <c r="W3" s="433"/>
    </row>
    <row r="4" spans="1:23" ht="31.5">
      <c r="A4" s="424" t="s">
        <v>288</v>
      </c>
      <c r="B4" s="427" t="s">
        <v>289</v>
      </c>
      <c r="C4" s="6">
        <v>2104</v>
      </c>
      <c r="D4" s="175" t="s">
        <v>255</v>
      </c>
      <c r="E4" s="176" t="s">
        <v>256</v>
      </c>
      <c r="F4" s="421" t="s">
        <v>63</v>
      </c>
      <c r="G4" s="175" t="s">
        <v>290</v>
      </c>
      <c r="H4" s="175" t="s">
        <v>291</v>
      </c>
      <c r="I4" s="175" t="s">
        <v>292</v>
      </c>
      <c r="J4" s="175" t="s">
        <v>293</v>
      </c>
      <c r="K4" s="6" t="s">
        <v>294</v>
      </c>
      <c r="L4" s="175" t="s">
        <v>295</v>
      </c>
      <c r="M4" s="175" t="s">
        <v>296</v>
      </c>
      <c r="N4" s="175" t="s">
        <v>297</v>
      </c>
      <c r="O4" s="175" t="s">
        <v>298</v>
      </c>
      <c r="P4" s="6"/>
      <c r="Q4" s="6"/>
      <c r="R4" s="6"/>
      <c r="S4" s="6"/>
      <c r="T4" s="6"/>
      <c r="U4" s="6"/>
      <c r="V4" s="6"/>
      <c r="W4" s="6"/>
    </row>
    <row r="5" spans="1:23" ht="31.5">
      <c r="A5" s="425"/>
      <c r="B5" s="422"/>
      <c r="C5" s="6">
        <v>11</v>
      </c>
      <c r="D5" s="175" t="s">
        <v>255</v>
      </c>
      <c r="E5" s="177" t="s">
        <v>259</v>
      </c>
      <c r="F5" s="422"/>
      <c r="G5" s="428" t="s">
        <v>299</v>
      </c>
      <c r="H5" s="429"/>
      <c r="I5" s="430"/>
      <c r="J5" s="428" t="s">
        <v>300</v>
      </c>
      <c r="K5" s="429"/>
      <c r="L5" s="430"/>
      <c r="M5" s="428" t="s">
        <v>301</v>
      </c>
      <c r="N5" s="429"/>
      <c r="O5" s="430"/>
      <c r="P5" s="428" t="s">
        <v>302</v>
      </c>
      <c r="Q5" s="429"/>
      <c r="R5" s="430"/>
      <c r="S5" s="429" t="s">
        <v>303</v>
      </c>
      <c r="T5" s="429"/>
      <c r="U5" s="430"/>
      <c r="V5" s="6"/>
      <c r="W5" s="6"/>
    </row>
    <row r="6" spans="1:23" ht="31.5">
      <c r="A6" s="425"/>
      <c r="B6" s="422"/>
      <c r="C6" s="6">
        <v>2030</v>
      </c>
      <c r="D6" s="175" t="s">
        <v>255</v>
      </c>
      <c r="E6" s="176" t="s">
        <v>260</v>
      </c>
      <c r="F6" s="422"/>
      <c r="G6" s="3" t="s">
        <v>287</v>
      </c>
      <c r="H6" s="3" t="s">
        <v>69</v>
      </c>
      <c r="I6" s="3" t="s">
        <v>244</v>
      </c>
      <c r="J6" s="3" t="s">
        <v>287</v>
      </c>
      <c r="K6" s="3" t="s">
        <v>69</v>
      </c>
      <c r="L6" s="3" t="s">
        <v>244</v>
      </c>
      <c r="M6" s="3" t="s">
        <v>287</v>
      </c>
      <c r="N6" s="3" t="s">
        <v>69</v>
      </c>
      <c r="O6" s="3" t="s">
        <v>244</v>
      </c>
      <c r="P6" s="3" t="s">
        <v>287</v>
      </c>
      <c r="Q6" s="3" t="s">
        <v>69</v>
      </c>
      <c r="R6" s="3" t="s">
        <v>244</v>
      </c>
      <c r="S6" s="3" t="s">
        <v>287</v>
      </c>
      <c r="T6" s="3" t="s">
        <v>69</v>
      </c>
      <c r="U6" s="3" t="s">
        <v>244</v>
      </c>
      <c r="V6" s="6"/>
      <c r="W6" s="6"/>
    </row>
    <row r="7" spans="1:23">
      <c r="A7" s="426"/>
      <c r="B7" s="423"/>
      <c r="C7" s="6">
        <v>16</v>
      </c>
      <c r="D7" s="6" t="s">
        <v>261</v>
      </c>
      <c r="E7" s="177" t="s">
        <v>262</v>
      </c>
      <c r="F7" s="423"/>
      <c r="G7" s="6" t="s">
        <v>304</v>
      </c>
      <c r="H7" s="6" t="s">
        <v>305</v>
      </c>
      <c r="I7" s="6" t="s">
        <v>306</v>
      </c>
      <c r="J7" s="6" t="s">
        <v>307</v>
      </c>
      <c r="K7" s="6" t="s">
        <v>308</v>
      </c>
      <c r="L7" s="6" t="s">
        <v>306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1" t="s">
        <v>309</v>
      </c>
      <c r="B8" s="427" t="s">
        <v>289</v>
      </c>
      <c r="C8" s="6">
        <v>17</v>
      </c>
      <c r="D8" s="6" t="s">
        <v>261</v>
      </c>
      <c r="E8" s="176" t="s">
        <v>263</v>
      </c>
      <c r="F8" s="421" t="s">
        <v>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">
      <c r="A9" s="423"/>
      <c r="B9" s="423"/>
      <c r="C9" s="6">
        <v>18</v>
      </c>
      <c r="D9" s="6" t="s">
        <v>261</v>
      </c>
      <c r="E9" s="178" t="s">
        <v>264</v>
      </c>
      <c r="F9" s="4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1" t="s">
        <v>310</v>
      </c>
      <c r="B10" s="421"/>
      <c r="C10" s="421"/>
      <c r="D10" s="421"/>
      <c r="E10" s="418"/>
      <c r="F10" s="42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3"/>
      <c r="B11" s="423"/>
      <c r="C11" s="423"/>
      <c r="D11" s="423"/>
      <c r="E11" s="419"/>
      <c r="F11" s="42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1" t="s">
        <v>311</v>
      </c>
      <c r="B12" s="421"/>
      <c r="C12" s="421"/>
      <c r="D12" s="421"/>
      <c r="E12" s="418"/>
      <c r="F12" s="42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3"/>
      <c r="B13" s="423"/>
      <c r="C13" s="423"/>
      <c r="D13" s="423"/>
      <c r="E13" s="419"/>
      <c r="F13" s="42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1" t="s">
        <v>312</v>
      </c>
      <c r="B14" s="421"/>
      <c r="C14" s="421"/>
      <c r="D14" s="421"/>
      <c r="E14" s="418"/>
      <c r="F14" s="42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3"/>
      <c r="B15" s="423"/>
      <c r="C15" s="423"/>
      <c r="D15" s="423"/>
      <c r="E15" s="419"/>
      <c r="F15" s="42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1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2" t="s">
        <v>313</v>
      </c>
      <c r="B17" s="398"/>
      <c r="C17" s="398"/>
      <c r="D17" s="398"/>
      <c r="E17" s="394"/>
      <c r="F17" s="395"/>
      <c r="G17" s="397"/>
      <c r="H17" s="16"/>
      <c r="I17" s="16"/>
      <c r="J17" s="392" t="s">
        <v>277</v>
      </c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9"/>
      <c r="V17" s="7"/>
      <c r="W17" s="9"/>
    </row>
    <row r="18" spans="1:23" ht="16.5">
      <c r="A18" s="400" t="s">
        <v>314</v>
      </c>
      <c r="B18" s="400"/>
      <c r="C18" s="403"/>
      <c r="D18" s="403"/>
      <c r="E18" s="402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</row>
  </sheetData>
  <mergeCells count="47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4:F7"/>
    <mergeCell ref="F8:F9"/>
    <mergeCell ref="F10:F11"/>
    <mergeCell ref="F12:F13"/>
    <mergeCell ref="F14:F15"/>
  </mergeCells>
  <phoneticPr fontId="4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0" t="s">
        <v>315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s="1" customFormat="1" ht="16.5">
      <c r="A2" s="12" t="s">
        <v>316</v>
      </c>
      <c r="B2" s="13" t="s">
        <v>240</v>
      </c>
      <c r="C2" s="13" t="s">
        <v>241</v>
      </c>
      <c r="D2" s="13" t="s">
        <v>242</v>
      </c>
      <c r="E2" s="13" t="s">
        <v>243</v>
      </c>
      <c r="F2" s="13" t="s">
        <v>244</v>
      </c>
      <c r="G2" s="12" t="s">
        <v>317</v>
      </c>
      <c r="H2" s="12" t="s">
        <v>318</v>
      </c>
      <c r="I2" s="12" t="s">
        <v>319</v>
      </c>
      <c r="J2" s="12" t="s">
        <v>318</v>
      </c>
      <c r="K2" s="12" t="s">
        <v>320</v>
      </c>
      <c r="L2" s="12" t="s">
        <v>318</v>
      </c>
      <c r="M2" s="13" t="s">
        <v>286</v>
      </c>
      <c r="N2" s="13" t="s">
        <v>253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316</v>
      </c>
      <c r="B4" s="15" t="s">
        <v>321</v>
      </c>
      <c r="C4" s="15" t="s">
        <v>287</v>
      </c>
      <c r="D4" s="15" t="s">
        <v>242</v>
      </c>
      <c r="E4" s="13" t="s">
        <v>243</v>
      </c>
      <c r="F4" s="13" t="s">
        <v>244</v>
      </c>
      <c r="G4" s="12" t="s">
        <v>317</v>
      </c>
      <c r="H4" s="12" t="s">
        <v>318</v>
      </c>
      <c r="I4" s="12" t="s">
        <v>319</v>
      </c>
      <c r="J4" s="12" t="s">
        <v>318</v>
      </c>
      <c r="K4" s="12" t="s">
        <v>320</v>
      </c>
      <c r="L4" s="12" t="s">
        <v>318</v>
      </c>
      <c r="M4" s="13" t="s">
        <v>286</v>
      </c>
      <c r="N4" s="13" t="s">
        <v>253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2" t="s">
        <v>322</v>
      </c>
      <c r="B11" s="398"/>
      <c r="C11" s="398"/>
      <c r="D11" s="399"/>
      <c r="E11" s="395"/>
      <c r="F11" s="396"/>
      <c r="G11" s="397"/>
      <c r="H11" s="16"/>
      <c r="I11" s="392" t="s">
        <v>323</v>
      </c>
      <c r="J11" s="398"/>
      <c r="K11" s="398"/>
      <c r="L11" s="7"/>
      <c r="M11" s="7"/>
      <c r="N11" s="9"/>
    </row>
    <row r="12" spans="1:14" ht="16.5">
      <c r="A12" s="400" t="s">
        <v>324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8" sqref="D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0" t="s">
        <v>325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2" s="1" customFormat="1" ht="16.5">
      <c r="A2" s="3" t="s">
        <v>280</v>
      </c>
      <c r="B2" s="4" t="s">
        <v>244</v>
      </c>
      <c r="C2" s="4" t="s">
        <v>240</v>
      </c>
      <c r="D2" s="4" t="s">
        <v>241</v>
      </c>
      <c r="E2" s="4" t="s">
        <v>242</v>
      </c>
      <c r="F2" s="4" t="s">
        <v>243</v>
      </c>
      <c r="G2" s="3" t="s">
        <v>326</v>
      </c>
      <c r="H2" s="3" t="s">
        <v>327</v>
      </c>
      <c r="I2" s="3" t="s">
        <v>328</v>
      </c>
      <c r="J2" s="3" t="s">
        <v>329</v>
      </c>
      <c r="K2" s="4" t="s">
        <v>286</v>
      </c>
      <c r="L2" s="4" t="s">
        <v>253</v>
      </c>
    </row>
    <row r="3" spans="1:12">
      <c r="A3" s="5"/>
      <c r="B3" s="5"/>
      <c r="C3" s="6"/>
      <c r="D3" s="6"/>
      <c r="E3" s="10"/>
      <c r="F3" s="6"/>
      <c r="G3" s="6"/>
      <c r="H3" s="6"/>
      <c r="I3" s="6"/>
      <c r="J3" s="6"/>
      <c r="K3" s="6"/>
      <c r="L3" s="6"/>
    </row>
    <row r="4" spans="1:12">
      <c r="A4" s="5"/>
      <c r="B4" s="5"/>
      <c r="C4" s="6"/>
      <c r="D4" s="6"/>
      <c r="E4" s="11"/>
      <c r="F4" s="6"/>
      <c r="G4" s="6"/>
      <c r="H4" s="6"/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2" t="s">
        <v>330</v>
      </c>
      <c r="B11" s="398"/>
      <c r="C11" s="398"/>
      <c r="D11" s="398"/>
      <c r="E11" s="399"/>
      <c r="F11" s="395"/>
      <c r="G11" s="397"/>
      <c r="H11" s="392" t="s">
        <v>277</v>
      </c>
      <c r="I11" s="398"/>
      <c r="J11" s="398"/>
      <c r="K11" s="7"/>
      <c r="L11" s="9"/>
    </row>
    <row r="12" spans="1:12" ht="16.5">
      <c r="A12" s="400" t="s">
        <v>331</v>
      </c>
      <c r="B12" s="400"/>
      <c r="C12" s="403"/>
      <c r="D12" s="403"/>
      <c r="E12" s="403"/>
      <c r="F12" s="403"/>
      <c r="G12" s="403"/>
      <c r="H12" s="403"/>
      <c r="I12" s="403"/>
      <c r="J12" s="403"/>
      <c r="K12" s="403"/>
      <c r="L12" s="403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0" t="s">
        <v>332</v>
      </c>
      <c r="B1" s="390"/>
      <c r="C1" s="390"/>
      <c r="D1" s="390"/>
      <c r="E1" s="390"/>
      <c r="F1" s="390"/>
      <c r="G1" s="390"/>
      <c r="H1" s="390"/>
      <c r="I1" s="390"/>
    </row>
    <row r="2" spans="1:9" s="1" customFormat="1" ht="16.5">
      <c r="A2" s="404" t="s">
        <v>239</v>
      </c>
      <c r="B2" s="405" t="s">
        <v>244</v>
      </c>
      <c r="C2" s="405" t="s">
        <v>287</v>
      </c>
      <c r="D2" s="405" t="s">
        <v>242</v>
      </c>
      <c r="E2" s="405" t="s">
        <v>243</v>
      </c>
      <c r="F2" s="3" t="s">
        <v>333</v>
      </c>
      <c r="G2" s="3" t="s">
        <v>270</v>
      </c>
      <c r="H2" s="410" t="s">
        <v>271</v>
      </c>
      <c r="I2" s="414" t="s">
        <v>273</v>
      </c>
    </row>
    <row r="3" spans="1:9" s="1" customFormat="1" ht="16.5">
      <c r="A3" s="404"/>
      <c r="B3" s="406"/>
      <c r="C3" s="406"/>
      <c r="D3" s="406"/>
      <c r="E3" s="406"/>
      <c r="F3" s="3" t="s">
        <v>334</v>
      </c>
      <c r="G3" s="3" t="s">
        <v>274</v>
      </c>
      <c r="H3" s="411"/>
      <c r="I3" s="415"/>
    </row>
    <row r="4" spans="1:9">
      <c r="A4" s="5"/>
      <c r="B4" s="179" t="s">
        <v>335</v>
      </c>
      <c r="C4" s="6" t="s">
        <v>293</v>
      </c>
      <c r="D4" s="175" t="s">
        <v>336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258</v>
      </c>
    </row>
    <row r="5" spans="1:9">
      <c r="A5" s="5"/>
      <c r="B5" s="179" t="s">
        <v>295</v>
      </c>
      <c r="C5" s="6" t="s">
        <v>337</v>
      </c>
      <c r="D5" s="175" t="s">
        <v>338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258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2" t="s">
        <v>339</v>
      </c>
      <c r="B12" s="398"/>
      <c r="C12" s="398"/>
      <c r="D12" s="399"/>
      <c r="E12" s="8"/>
      <c r="F12" s="392" t="s">
        <v>277</v>
      </c>
      <c r="G12" s="398"/>
      <c r="H12" s="399"/>
      <c r="I12" s="9"/>
    </row>
    <row r="13" spans="1:9" ht="16.5">
      <c r="A13" s="400" t="s">
        <v>340</v>
      </c>
      <c r="B13" s="400"/>
      <c r="C13" s="403"/>
      <c r="D13" s="403"/>
      <c r="E13" s="403"/>
      <c r="F13" s="403"/>
      <c r="G13" s="403"/>
      <c r="H13" s="403"/>
      <c r="I13" s="40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1" t="s">
        <v>35</v>
      </c>
      <c r="C2" s="192"/>
      <c r="D2" s="192"/>
      <c r="E2" s="192"/>
      <c r="F2" s="192"/>
      <c r="G2" s="192"/>
      <c r="H2" s="192"/>
      <c r="I2" s="193"/>
    </row>
    <row r="3" spans="2:9" ht="27.95" customHeight="1">
      <c r="B3" s="149"/>
      <c r="C3" s="150"/>
      <c r="D3" s="194" t="s">
        <v>36</v>
      </c>
      <c r="E3" s="195"/>
      <c r="F3" s="196" t="s">
        <v>37</v>
      </c>
      <c r="G3" s="197"/>
      <c r="H3" s="194" t="s">
        <v>38</v>
      </c>
      <c r="I3" s="198"/>
    </row>
    <row r="4" spans="2:9" ht="27.95" customHeight="1">
      <c r="B4" s="149" t="s">
        <v>39</v>
      </c>
      <c r="C4" s="150" t="s">
        <v>40</v>
      </c>
      <c r="D4" s="150" t="s">
        <v>41</v>
      </c>
      <c r="E4" s="150" t="s">
        <v>42</v>
      </c>
      <c r="F4" s="151" t="s">
        <v>41</v>
      </c>
      <c r="G4" s="151" t="s">
        <v>42</v>
      </c>
      <c r="H4" s="150" t="s">
        <v>41</v>
      </c>
      <c r="I4" s="158" t="s">
        <v>42</v>
      </c>
    </row>
    <row r="5" spans="2:9" ht="27.95" customHeight="1">
      <c r="B5" s="152" t="s">
        <v>43</v>
      </c>
      <c r="C5" s="5">
        <v>13</v>
      </c>
      <c r="D5" s="5">
        <v>0</v>
      </c>
      <c r="E5" s="5">
        <v>1</v>
      </c>
      <c r="F5" s="153">
        <v>0</v>
      </c>
      <c r="G5" s="153">
        <v>1</v>
      </c>
      <c r="H5" s="5">
        <v>1</v>
      </c>
      <c r="I5" s="159">
        <v>2</v>
      </c>
    </row>
    <row r="6" spans="2:9" ht="27.95" customHeight="1">
      <c r="B6" s="152" t="s">
        <v>44</v>
      </c>
      <c r="C6" s="5">
        <v>20</v>
      </c>
      <c r="D6" s="5">
        <v>0</v>
      </c>
      <c r="E6" s="5">
        <v>1</v>
      </c>
      <c r="F6" s="153">
        <v>1</v>
      </c>
      <c r="G6" s="153">
        <v>2</v>
      </c>
      <c r="H6" s="5">
        <v>2</v>
      </c>
      <c r="I6" s="159">
        <v>3</v>
      </c>
    </row>
    <row r="7" spans="2:9" ht="27.95" customHeight="1">
      <c r="B7" s="152" t="s">
        <v>45</v>
      </c>
      <c r="C7" s="5">
        <v>32</v>
      </c>
      <c r="D7" s="5">
        <v>0</v>
      </c>
      <c r="E7" s="5">
        <v>1</v>
      </c>
      <c r="F7" s="153">
        <v>2</v>
      </c>
      <c r="G7" s="153">
        <v>3</v>
      </c>
      <c r="H7" s="5">
        <v>3</v>
      </c>
      <c r="I7" s="159">
        <v>4</v>
      </c>
    </row>
    <row r="8" spans="2:9" ht="27.95" customHeight="1">
      <c r="B8" s="152" t="s">
        <v>46</v>
      </c>
      <c r="C8" s="5">
        <v>50</v>
      </c>
      <c r="D8" s="5">
        <v>1</v>
      </c>
      <c r="E8" s="5">
        <v>2</v>
      </c>
      <c r="F8" s="153">
        <v>3</v>
      </c>
      <c r="G8" s="153">
        <v>4</v>
      </c>
      <c r="H8" s="5">
        <v>5</v>
      </c>
      <c r="I8" s="159">
        <v>6</v>
      </c>
    </row>
    <row r="9" spans="2:9" ht="27.95" customHeight="1">
      <c r="B9" s="152" t="s">
        <v>47</v>
      </c>
      <c r="C9" s="5">
        <v>80</v>
      </c>
      <c r="D9" s="5">
        <v>2</v>
      </c>
      <c r="E9" s="5">
        <v>3</v>
      </c>
      <c r="F9" s="153">
        <v>5</v>
      </c>
      <c r="G9" s="153">
        <v>6</v>
      </c>
      <c r="H9" s="5">
        <v>7</v>
      </c>
      <c r="I9" s="159">
        <v>8</v>
      </c>
    </row>
    <row r="10" spans="2:9" ht="27.95" customHeight="1">
      <c r="B10" s="152" t="s">
        <v>48</v>
      </c>
      <c r="C10" s="5">
        <v>125</v>
      </c>
      <c r="D10" s="5">
        <v>3</v>
      </c>
      <c r="E10" s="5">
        <v>4</v>
      </c>
      <c r="F10" s="153">
        <v>7</v>
      </c>
      <c r="G10" s="153">
        <v>8</v>
      </c>
      <c r="H10" s="5">
        <v>10</v>
      </c>
      <c r="I10" s="159">
        <v>11</v>
      </c>
    </row>
    <row r="11" spans="2:9" ht="27.95" customHeight="1">
      <c r="B11" s="152" t="s">
        <v>49</v>
      </c>
      <c r="C11" s="5">
        <v>200</v>
      </c>
      <c r="D11" s="5">
        <v>5</v>
      </c>
      <c r="E11" s="5">
        <v>6</v>
      </c>
      <c r="F11" s="153">
        <v>10</v>
      </c>
      <c r="G11" s="153">
        <v>11</v>
      </c>
      <c r="H11" s="5">
        <v>14</v>
      </c>
      <c r="I11" s="159">
        <v>15</v>
      </c>
    </row>
    <row r="12" spans="2:9" ht="27.95" customHeight="1">
      <c r="B12" s="154" t="s">
        <v>50</v>
      </c>
      <c r="C12" s="155">
        <v>315</v>
      </c>
      <c r="D12" s="155">
        <v>7</v>
      </c>
      <c r="E12" s="155">
        <v>8</v>
      </c>
      <c r="F12" s="156">
        <v>14</v>
      </c>
      <c r="G12" s="156">
        <v>15</v>
      </c>
      <c r="H12" s="155">
        <v>21</v>
      </c>
      <c r="I12" s="160">
        <v>22</v>
      </c>
    </row>
    <row r="14" spans="2:9">
      <c r="B14" s="157" t="s">
        <v>51</v>
      </c>
      <c r="C14" s="157"/>
      <c r="D14" s="157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E57" sqref="E57"/>
    </sheetView>
  </sheetViews>
  <sheetFormatPr defaultColWidth="10.375" defaultRowHeight="16.5" customHeight="1"/>
  <cols>
    <col min="1" max="1" width="11.125" style="88" customWidth="1"/>
    <col min="2" max="9" width="10.375" style="88"/>
    <col min="10" max="10" width="8.875" style="88" customWidth="1"/>
    <col min="11" max="11" width="12" style="88" customWidth="1"/>
    <col min="12" max="16384" width="10.375" style="88"/>
  </cols>
  <sheetData>
    <row r="1" spans="1:11" ht="20.25">
      <c r="A1" s="267" t="s">
        <v>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4.25">
      <c r="A2" s="89" t="s">
        <v>53</v>
      </c>
      <c r="B2" s="268" t="s">
        <v>54</v>
      </c>
      <c r="C2" s="268"/>
      <c r="D2" s="269" t="s">
        <v>55</v>
      </c>
      <c r="E2" s="269"/>
      <c r="F2" s="268" t="s">
        <v>56</v>
      </c>
      <c r="G2" s="268"/>
      <c r="H2" s="90" t="s">
        <v>57</v>
      </c>
      <c r="I2" s="270" t="s">
        <v>58</v>
      </c>
      <c r="J2" s="270"/>
      <c r="K2" s="271"/>
    </row>
    <row r="3" spans="1:11" ht="14.25">
      <c r="A3" s="261" t="s">
        <v>59</v>
      </c>
      <c r="B3" s="262"/>
      <c r="C3" s="263"/>
      <c r="D3" s="264" t="s">
        <v>60</v>
      </c>
      <c r="E3" s="265"/>
      <c r="F3" s="265"/>
      <c r="G3" s="266"/>
      <c r="H3" s="264" t="s">
        <v>61</v>
      </c>
      <c r="I3" s="265"/>
      <c r="J3" s="265"/>
      <c r="K3" s="266"/>
    </row>
    <row r="4" spans="1:11" ht="14.25">
      <c r="A4" s="93" t="s">
        <v>62</v>
      </c>
      <c r="B4" s="259" t="s">
        <v>63</v>
      </c>
      <c r="C4" s="260"/>
      <c r="D4" s="253" t="s">
        <v>64</v>
      </c>
      <c r="E4" s="254"/>
      <c r="F4" s="251" t="s">
        <v>65</v>
      </c>
      <c r="G4" s="252"/>
      <c r="H4" s="253" t="s">
        <v>66</v>
      </c>
      <c r="I4" s="254"/>
      <c r="J4" s="108" t="s">
        <v>67</v>
      </c>
      <c r="K4" s="117" t="s">
        <v>68</v>
      </c>
    </row>
    <row r="5" spans="1:11" ht="14.25">
      <c r="A5" s="96" t="s">
        <v>69</v>
      </c>
      <c r="B5" s="259" t="s">
        <v>70</v>
      </c>
      <c r="C5" s="260"/>
      <c r="D5" s="253" t="s">
        <v>71</v>
      </c>
      <c r="E5" s="254"/>
      <c r="F5" s="251">
        <v>44674</v>
      </c>
      <c r="G5" s="252"/>
      <c r="H5" s="253" t="s">
        <v>72</v>
      </c>
      <c r="I5" s="254"/>
      <c r="J5" s="108" t="s">
        <v>67</v>
      </c>
      <c r="K5" s="117" t="s">
        <v>68</v>
      </c>
    </row>
    <row r="6" spans="1:11" ht="14.25">
      <c r="A6" s="93" t="s">
        <v>73</v>
      </c>
      <c r="B6" s="97">
        <v>3</v>
      </c>
      <c r="C6" s="98">
        <v>6</v>
      </c>
      <c r="D6" s="96" t="s">
        <v>74</v>
      </c>
      <c r="E6" s="110"/>
      <c r="F6" s="251">
        <v>44774</v>
      </c>
      <c r="G6" s="252"/>
      <c r="H6" s="253" t="s">
        <v>75</v>
      </c>
      <c r="I6" s="254"/>
      <c r="J6" s="108" t="s">
        <v>67</v>
      </c>
      <c r="K6" s="117" t="s">
        <v>68</v>
      </c>
    </row>
    <row r="7" spans="1:11" ht="14.25">
      <c r="A7" s="93" t="s">
        <v>76</v>
      </c>
      <c r="B7" s="249">
        <v>19105</v>
      </c>
      <c r="C7" s="250"/>
      <c r="D7" s="96" t="s">
        <v>77</v>
      </c>
      <c r="E7" s="109"/>
      <c r="F7" s="251">
        <v>44783</v>
      </c>
      <c r="G7" s="252"/>
      <c r="H7" s="253" t="s">
        <v>78</v>
      </c>
      <c r="I7" s="254"/>
      <c r="J7" s="108" t="s">
        <v>67</v>
      </c>
      <c r="K7" s="117" t="s">
        <v>68</v>
      </c>
    </row>
    <row r="8" spans="1:11" ht="14.25">
      <c r="A8" s="101" t="s">
        <v>79</v>
      </c>
      <c r="B8" s="255"/>
      <c r="C8" s="256"/>
      <c r="D8" s="220" t="s">
        <v>80</v>
      </c>
      <c r="E8" s="221"/>
      <c r="F8" s="257">
        <v>44783</v>
      </c>
      <c r="G8" s="258"/>
      <c r="H8" s="220" t="s">
        <v>81</v>
      </c>
      <c r="I8" s="221"/>
      <c r="J8" s="111" t="s">
        <v>67</v>
      </c>
      <c r="K8" s="119" t="s">
        <v>68</v>
      </c>
    </row>
    <row r="9" spans="1:11" ht="14.25">
      <c r="A9" s="243" t="s">
        <v>82</v>
      </c>
      <c r="B9" s="244"/>
      <c r="C9" s="244"/>
      <c r="D9" s="244"/>
      <c r="E9" s="244"/>
      <c r="F9" s="244"/>
      <c r="G9" s="244"/>
      <c r="H9" s="244"/>
      <c r="I9" s="244"/>
      <c r="J9" s="244"/>
      <c r="K9" s="245"/>
    </row>
    <row r="10" spans="1:11" ht="14.25">
      <c r="A10" s="217" t="s">
        <v>83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>
      <c r="A11" s="126" t="s">
        <v>84</v>
      </c>
      <c r="B11" s="127" t="s">
        <v>85</v>
      </c>
      <c r="C11" s="128" t="s">
        <v>86</v>
      </c>
      <c r="D11" s="129"/>
      <c r="E11" s="130" t="s">
        <v>87</v>
      </c>
      <c r="F11" s="127" t="s">
        <v>85</v>
      </c>
      <c r="G11" s="128" t="s">
        <v>86</v>
      </c>
      <c r="H11" s="128" t="s">
        <v>88</v>
      </c>
      <c r="I11" s="130" t="s">
        <v>89</v>
      </c>
      <c r="J11" s="127" t="s">
        <v>85</v>
      </c>
      <c r="K11" s="144" t="s">
        <v>86</v>
      </c>
    </row>
    <row r="12" spans="1:11" ht="14.25">
      <c r="A12" s="96" t="s">
        <v>90</v>
      </c>
      <c r="B12" s="107" t="s">
        <v>85</v>
      </c>
      <c r="C12" s="108" t="s">
        <v>86</v>
      </c>
      <c r="D12" s="109"/>
      <c r="E12" s="110" t="s">
        <v>91</v>
      </c>
      <c r="F12" s="107" t="s">
        <v>85</v>
      </c>
      <c r="G12" s="108" t="s">
        <v>86</v>
      </c>
      <c r="H12" s="108" t="s">
        <v>88</v>
      </c>
      <c r="I12" s="110" t="s">
        <v>92</v>
      </c>
      <c r="J12" s="107" t="s">
        <v>85</v>
      </c>
      <c r="K12" s="117" t="s">
        <v>86</v>
      </c>
    </row>
    <row r="13" spans="1:11" ht="14.25">
      <c r="A13" s="96" t="s">
        <v>93</v>
      </c>
      <c r="B13" s="107" t="s">
        <v>85</v>
      </c>
      <c r="C13" s="108" t="s">
        <v>86</v>
      </c>
      <c r="D13" s="109"/>
      <c r="E13" s="110" t="s">
        <v>94</v>
      </c>
      <c r="F13" s="108" t="s">
        <v>95</v>
      </c>
      <c r="G13" s="108" t="s">
        <v>96</v>
      </c>
      <c r="H13" s="108" t="s">
        <v>88</v>
      </c>
      <c r="I13" s="110" t="s">
        <v>97</v>
      </c>
      <c r="J13" s="107" t="s">
        <v>85</v>
      </c>
      <c r="K13" s="117" t="s">
        <v>86</v>
      </c>
    </row>
    <row r="14" spans="1:11" ht="14.25">
      <c r="A14" s="220" t="s">
        <v>98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2"/>
    </row>
    <row r="15" spans="1:11" ht="14.25">
      <c r="A15" s="217" t="s">
        <v>99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>
      <c r="A16" s="131" t="s">
        <v>100</v>
      </c>
      <c r="B16" s="128" t="s">
        <v>95</v>
      </c>
      <c r="C16" s="128" t="s">
        <v>96</v>
      </c>
      <c r="D16" s="132"/>
      <c r="E16" s="133" t="s">
        <v>101</v>
      </c>
      <c r="F16" s="128" t="s">
        <v>95</v>
      </c>
      <c r="G16" s="128" t="s">
        <v>96</v>
      </c>
      <c r="H16" s="134"/>
      <c r="I16" s="133" t="s">
        <v>102</v>
      </c>
      <c r="J16" s="128" t="s">
        <v>95</v>
      </c>
      <c r="K16" s="144" t="s">
        <v>96</v>
      </c>
    </row>
    <row r="17" spans="1:22" ht="16.5" customHeight="1">
      <c r="A17" s="99" t="s">
        <v>103</v>
      </c>
      <c r="B17" s="108" t="s">
        <v>95</v>
      </c>
      <c r="C17" s="108" t="s">
        <v>96</v>
      </c>
      <c r="D17" s="94"/>
      <c r="E17" s="112" t="s">
        <v>104</v>
      </c>
      <c r="F17" s="108" t="s">
        <v>95</v>
      </c>
      <c r="G17" s="108" t="s">
        <v>96</v>
      </c>
      <c r="H17" s="135"/>
      <c r="I17" s="112" t="s">
        <v>105</v>
      </c>
      <c r="J17" s="108" t="s">
        <v>95</v>
      </c>
      <c r="K17" s="117" t="s">
        <v>96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>
      <c r="A18" s="246" t="s">
        <v>106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</row>
    <row r="19" spans="1:22" s="125" customFormat="1" ht="18" customHeight="1">
      <c r="A19" s="217" t="s">
        <v>107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>
      <c r="A20" s="234" t="s">
        <v>108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>
      <c r="A21" s="136" t="s">
        <v>109</v>
      </c>
      <c r="B21" s="112" t="s">
        <v>110</v>
      </c>
      <c r="C21" s="112" t="s">
        <v>111</v>
      </c>
      <c r="D21" s="112" t="s">
        <v>112</v>
      </c>
      <c r="E21" s="112" t="s">
        <v>113</v>
      </c>
      <c r="F21" s="112" t="s">
        <v>114</v>
      </c>
      <c r="G21" s="112" t="s">
        <v>115</v>
      </c>
      <c r="H21" s="112" t="s">
        <v>116</v>
      </c>
      <c r="I21" s="112" t="s">
        <v>117</v>
      </c>
      <c r="J21" s="112" t="s">
        <v>118</v>
      </c>
      <c r="K21" s="120" t="s">
        <v>119</v>
      </c>
    </row>
    <row r="22" spans="1:22" ht="16.5" customHeight="1">
      <c r="A22" s="100"/>
      <c r="B22" s="137"/>
      <c r="C22" s="137"/>
      <c r="D22" s="137">
        <v>0.5</v>
      </c>
      <c r="E22" s="137">
        <v>0.5</v>
      </c>
      <c r="F22" s="137">
        <v>0.5</v>
      </c>
      <c r="G22" s="137">
        <v>0.5</v>
      </c>
      <c r="H22" s="137">
        <v>0.5</v>
      </c>
      <c r="I22" s="137">
        <v>0.5</v>
      </c>
      <c r="J22" s="137"/>
      <c r="K22" s="146"/>
    </row>
    <row r="23" spans="1:22" ht="16.5" customHeight="1">
      <c r="A23" s="100"/>
      <c r="B23" s="137"/>
      <c r="C23" s="137"/>
      <c r="D23" s="137"/>
      <c r="E23" s="137"/>
      <c r="F23" s="137"/>
      <c r="G23" s="137"/>
      <c r="H23" s="137"/>
      <c r="I23" s="137"/>
      <c r="J23" s="137"/>
      <c r="K23" s="147"/>
    </row>
    <row r="24" spans="1:22" ht="16.5" customHeight="1">
      <c r="A24" s="100"/>
      <c r="B24" s="137"/>
      <c r="C24" s="137"/>
      <c r="D24" s="137"/>
      <c r="E24" s="137"/>
      <c r="F24" s="137"/>
      <c r="G24" s="137"/>
      <c r="H24" s="137"/>
      <c r="I24" s="137"/>
      <c r="J24" s="137"/>
      <c r="K24" s="147"/>
    </row>
    <row r="25" spans="1:22" ht="16.5" customHeight="1">
      <c r="A25" s="100"/>
      <c r="B25" s="137"/>
      <c r="C25" s="137"/>
      <c r="D25" s="137"/>
      <c r="E25" s="137"/>
      <c r="F25" s="137"/>
      <c r="G25" s="137"/>
      <c r="H25" s="137"/>
      <c r="I25" s="137"/>
      <c r="J25" s="137"/>
      <c r="K25" s="148"/>
    </row>
    <row r="26" spans="1:22" ht="16.5" customHeight="1">
      <c r="A26" s="100"/>
      <c r="B26" s="137"/>
      <c r="C26" s="137"/>
      <c r="D26" s="137"/>
      <c r="E26" s="137"/>
      <c r="F26" s="137"/>
      <c r="G26" s="137"/>
      <c r="H26" s="137"/>
      <c r="I26" s="137"/>
      <c r="J26" s="137"/>
      <c r="K26" s="148"/>
    </row>
    <row r="27" spans="1:22" ht="16.5" customHeight="1">
      <c r="A27" s="100"/>
      <c r="B27" s="137"/>
      <c r="C27" s="137"/>
      <c r="D27" s="137"/>
      <c r="E27" s="137"/>
      <c r="F27" s="137"/>
      <c r="G27" s="137"/>
      <c r="H27" s="137"/>
      <c r="I27" s="137"/>
      <c r="J27" s="137"/>
      <c r="K27" s="148"/>
    </row>
    <row r="28" spans="1:22" ht="16.5" customHeight="1">
      <c r="A28" s="100"/>
      <c r="B28" s="137"/>
      <c r="C28" s="137"/>
      <c r="D28" s="137"/>
      <c r="E28" s="137"/>
      <c r="F28" s="137"/>
      <c r="G28" s="137"/>
      <c r="H28" s="137"/>
      <c r="I28" s="137"/>
      <c r="J28" s="137"/>
      <c r="K28" s="148"/>
    </row>
    <row r="29" spans="1:22" ht="18" customHeight="1">
      <c r="A29" s="223" t="s">
        <v>120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37" t="s">
        <v>121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23" t="s">
        <v>122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26" t="s">
        <v>123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4.25">
      <c r="A34" s="229" t="s">
        <v>124</v>
      </c>
      <c r="B34" s="230"/>
      <c r="C34" s="108" t="s">
        <v>67</v>
      </c>
      <c r="D34" s="108" t="s">
        <v>68</v>
      </c>
      <c r="E34" s="231" t="s">
        <v>125</v>
      </c>
      <c r="F34" s="232"/>
      <c r="G34" s="232"/>
      <c r="H34" s="232"/>
      <c r="I34" s="232"/>
      <c r="J34" s="232"/>
      <c r="K34" s="233"/>
    </row>
    <row r="35" spans="1:11" ht="14.25">
      <c r="A35" s="199" t="s">
        <v>126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</row>
    <row r="36" spans="1:11" ht="14.25">
      <c r="A36" s="208" t="s">
        <v>127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10"/>
    </row>
    <row r="37" spans="1:11" ht="14.25">
      <c r="A37" s="211" t="s">
        <v>128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4.25">
      <c r="A38" s="211" t="s">
        <v>129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4.25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4.2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4.2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4.25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4.25">
      <c r="A43" s="214" t="s">
        <v>130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4.25">
      <c r="A44" s="217" t="s">
        <v>131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131" t="s">
        <v>132</v>
      </c>
      <c r="B45" s="128" t="s">
        <v>95</v>
      </c>
      <c r="C45" s="128" t="s">
        <v>96</v>
      </c>
      <c r="D45" s="128" t="s">
        <v>88</v>
      </c>
      <c r="E45" s="133" t="s">
        <v>133</v>
      </c>
      <c r="F45" s="128" t="s">
        <v>95</v>
      </c>
      <c r="G45" s="128" t="s">
        <v>96</v>
      </c>
      <c r="H45" s="128" t="s">
        <v>88</v>
      </c>
      <c r="I45" s="133" t="s">
        <v>134</v>
      </c>
      <c r="J45" s="128" t="s">
        <v>95</v>
      </c>
      <c r="K45" s="144" t="s">
        <v>96</v>
      </c>
    </row>
    <row r="46" spans="1:11" ht="14.25">
      <c r="A46" s="99" t="s">
        <v>87</v>
      </c>
      <c r="B46" s="108" t="s">
        <v>95</v>
      </c>
      <c r="C46" s="108" t="s">
        <v>96</v>
      </c>
      <c r="D46" s="108" t="s">
        <v>88</v>
      </c>
      <c r="E46" s="112" t="s">
        <v>94</v>
      </c>
      <c r="F46" s="108" t="s">
        <v>95</v>
      </c>
      <c r="G46" s="108" t="s">
        <v>96</v>
      </c>
      <c r="H46" s="108" t="s">
        <v>88</v>
      </c>
      <c r="I46" s="112" t="s">
        <v>105</v>
      </c>
      <c r="J46" s="108" t="s">
        <v>95</v>
      </c>
      <c r="K46" s="117" t="s">
        <v>96</v>
      </c>
    </row>
    <row r="47" spans="1:11" ht="14.25">
      <c r="A47" s="220" t="s">
        <v>98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4.25">
      <c r="A48" s="199" t="s">
        <v>135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1" ht="14.25">
      <c r="A49" s="208"/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4.25">
      <c r="A50" s="138" t="s">
        <v>136</v>
      </c>
      <c r="B50" s="203" t="s">
        <v>137</v>
      </c>
      <c r="C50" s="203"/>
      <c r="D50" s="139" t="s">
        <v>138</v>
      </c>
      <c r="E50" s="140" t="s">
        <v>139</v>
      </c>
      <c r="F50" s="141" t="s">
        <v>140</v>
      </c>
      <c r="G50" s="142"/>
      <c r="H50" s="204" t="s">
        <v>141</v>
      </c>
      <c r="I50" s="205"/>
      <c r="J50" s="206"/>
      <c r="K50" s="207"/>
    </row>
    <row r="51" spans="1:11" ht="14.25">
      <c r="A51" s="199"/>
      <c r="B51" s="199"/>
      <c r="C51" s="199"/>
      <c r="D51" s="199"/>
      <c r="E51" s="199"/>
      <c r="F51" s="199"/>
      <c r="G51" s="199"/>
      <c r="H51" s="199"/>
      <c r="I51" s="199"/>
      <c r="J51" s="199"/>
      <c r="K51" s="199"/>
    </row>
    <row r="52" spans="1:11" ht="14.25">
      <c r="A52" s="200"/>
      <c r="B52" s="201"/>
      <c r="C52" s="201"/>
      <c r="D52" s="201"/>
      <c r="E52" s="201"/>
      <c r="F52" s="201"/>
      <c r="G52" s="201"/>
      <c r="H52" s="201"/>
      <c r="I52" s="201"/>
      <c r="J52" s="201"/>
      <c r="K52" s="202"/>
    </row>
    <row r="53" spans="1:11" ht="14.25">
      <c r="A53" s="138" t="s">
        <v>136</v>
      </c>
      <c r="B53" s="203" t="s">
        <v>137</v>
      </c>
      <c r="C53" s="203"/>
      <c r="D53" s="139" t="s">
        <v>138</v>
      </c>
      <c r="E53" s="143" t="s">
        <v>142</v>
      </c>
      <c r="F53" s="141" t="s">
        <v>143</v>
      </c>
      <c r="G53" s="142"/>
      <c r="H53" s="204" t="s">
        <v>141</v>
      </c>
      <c r="I53" s="205"/>
      <c r="J53" s="206" t="s">
        <v>144</v>
      </c>
      <c r="K53" s="2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10" width="19.125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72" t="s">
        <v>145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22" t="s">
        <v>62</v>
      </c>
      <c r="B2" s="274" t="s">
        <v>63</v>
      </c>
      <c r="C2" s="274"/>
      <c r="D2" s="23" t="s">
        <v>69</v>
      </c>
      <c r="E2" s="274" t="s">
        <v>70</v>
      </c>
      <c r="F2" s="274"/>
      <c r="G2" s="274"/>
      <c r="H2" s="280"/>
      <c r="I2" s="44" t="s">
        <v>57</v>
      </c>
      <c r="J2" s="274" t="s">
        <v>58</v>
      </c>
      <c r="K2" s="274"/>
      <c r="L2" s="274"/>
      <c r="M2" s="274"/>
      <c r="N2" s="275"/>
    </row>
    <row r="3" spans="1:14" ht="29.1" customHeight="1">
      <c r="A3" s="279" t="s">
        <v>146</v>
      </c>
      <c r="B3" s="276" t="s">
        <v>147</v>
      </c>
      <c r="C3" s="276"/>
      <c r="D3" s="276"/>
      <c r="E3" s="276"/>
      <c r="F3" s="276"/>
      <c r="G3" s="276"/>
      <c r="H3" s="281"/>
      <c r="I3" s="277" t="s">
        <v>148</v>
      </c>
      <c r="J3" s="277"/>
      <c r="K3" s="277"/>
      <c r="L3" s="277"/>
      <c r="M3" s="277"/>
      <c r="N3" s="278"/>
    </row>
    <row r="4" spans="1:14" ht="29.1" customHeight="1">
      <c r="A4" s="279"/>
      <c r="B4" s="121" t="s">
        <v>112</v>
      </c>
      <c r="C4" s="121" t="s">
        <v>113</v>
      </c>
      <c r="D4" s="121" t="s">
        <v>114</v>
      </c>
      <c r="E4" s="121" t="s">
        <v>115</v>
      </c>
      <c r="F4" s="121" t="s">
        <v>116</v>
      </c>
      <c r="G4" s="121" t="s">
        <v>117</v>
      </c>
      <c r="H4" s="281"/>
      <c r="I4" s="45" t="s">
        <v>149</v>
      </c>
      <c r="J4" s="45" t="s">
        <v>150</v>
      </c>
      <c r="K4" s="180" t="s">
        <v>341</v>
      </c>
      <c r="L4" s="45"/>
      <c r="M4" s="45"/>
      <c r="N4" s="46"/>
    </row>
    <row r="5" spans="1:14" ht="29.1" customHeight="1">
      <c r="A5" s="122" t="s">
        <v>151</v>
      </c>
      <c r="B5" s="121" t="s">
        <v>152</v>
      </c>
      <c r="C5" s="121" t="s">
        <v>153</v>
      </c>
      <c r="D5" s="121" t="s">
        <v>154</v>
      </c>
      <c r="E5" s="121" t="s">
        <v>155</v>
      </c>
      <c r="F5" s="121" t="s">
        <v>156</v>
      </c>
      <c r="G5" s="121" t="s">
        <v>157</v>
      </c>
      <c r="H5" s="281"/>
      <c r="I5" s="123" t="s">
        <v>157</v>
      </c>
      <c r="J5" s="123" t="s">
        <v>157</v>
      </c>
      <c r="K5" s="181" t="s">
        <v>342</v>
      </c>
      <c r="L5" s="49"/>
      <c r="M5" s="49"/>
      <c r="N5" s="50"/>
    </row>
    <row r="6" spans="1:14" ht="29.1" customHeight="1">
      <c r="A6" s="122" t="s">
        <v>158</v>
      </c>
      <c r="B6" s="121">
        <f>C6-1</f>
        <v>68</v>
      </c>
      <c r="C6" s="121">
        <f>D6-2</f>
        <v>69</v>
      </c>
      <c r="D6" s="121">
        <v>71</v>
      </c>
      <c r="E6" s="121">
        <f>D6+2</f>
        <v>73</v>
      </c>
      <c r="F6" s="121">
        <f>E6+2</f>
        <v>75</v>
      </c>
      <c r="G6" s="121">
        <f>F6+1</f>
        <v>76</v>
      </c>
      <c r="H6" s="281"/>
      <c r="I6" s="124" t="s">
        <v>159</v>
      </c>
      <c r="J6" s="124" t="s">
        <v>159</v>
      </c>
      <c r="K6" s="183" t="s">
        <v>343</v>
      </c>
      <c r="L6" s="51"/>
      <c r="M6" s="51"/>
      <c r="N6" s="52"/>
    </row>
    <row r="7" spans="1:14" ht="29.1" customHeight="1">
      <c r="A7" s="122" t="s">
        <v>160</v>
      </c>
      <c r="B7" s="121">
        <f t="shared" ref="B7:B8" si="0">C7-4</f>
        <v>106</v>
      </c>
      <c r="C7" s="121">
        <f t="shared" ref="C7:C8" si="1">D7-4</f>
        <v>110</v>
      </c>
      <c r="D7" s="121">
        <v>114</v>
      </c>
      <c r="E7" s="121">
        <f t="shared" ref="E7:E8" si="2">D7+4</f>
        <v>118</v>
      </c>
      <c r="F7" s="121">
        <f>E7+4</f>
        <v>122</v>
      </c>
      <c r="G7" s="121">
        <f t="shared" ref="G7:G8" si="3">F7+6</f>
        <v>128</v>
      </c>
      <c r="H7" s="281"/>
      <c r="I7" s="124"/>
      <c r="J7" s="124"/>
      <c r="K7" s="184" t="s">
        <v>344</v>
      </c>
      <c r="L7" s="49"/>
      <c r="M7" s="49"/>
      <c r="N7" s="54"/>
    </row>
    <row r="8" spans="1:14" ht="29.1" customHeight="1">
      <c r="A8" s="122" t="s">
        <v>162</v>
      </c>
      <c r="B8" s="121">
        <f t="shared" si="0"/>
        <v>102</v>
      </c>
      <c r="C8" s="121">
        <f t="shared" si="1"/>
        <v>106</v>
      </c>
      <c r="D8" s="121">
        <v>110</v>
      </c>
      <c r="E8" s="121">
        <f t="shared" si="2"/>
        <v>114</v>
      </c>
      <c r="F8" s="121">
        <f>E8+5</f>
        <v>119</v>
      </c>
      <c r="G8" s="121">
        <f t="shared" si="3"/>
        <v>125</v>
      </c>
      <c r="H8" s="281"/>
      <c r="I8" s="124" t="s">
        <v>161</v>
      </c>
      <c r="J8" s="124" t="s">
        <v>159</v>
      </c>
      <c r="K8" s="182" t="s">
        <v>343</v>
      </c>
      <c r="L8" s="51"/>
      <c r="M8" s="51"/>
      <c r="N8" s="53"/>
    </row>
    <row r="9" spans="1:14" ht="29.1" customHeight="1">
      <c r="A9" s="122" t="s">
        <v>163</v>
      </c>
      <c r="B9" s="121">
        <f>C9-1.2</f>
        <v>44.599999999999994</v>
      </c>
      <c r="C9" s="121">
        <f>D9-1.2</f>
        <v>45.8</v>
      </c>
      <c r="D9" s="121">
        <v>47</v>
      </c>
      <c r="E9" s="121">
        <f>D9+1.2</f>
        <v>48.2</v>
      </c>
      <c r="F9" s="121">
        <f>E9+1.2</f>
        <v>49.400000000000006</v>
      </c>
      <c r="G9" s="121">
        <f>F9+1.4</f>
        <v>50.800000000000004</v>
      </c>
      <c r="H9" s="281"/>
      <c r="I9" s="124"/>
      <c r="J9" s="124"/>
      <c r="K9" s="183" t="s">
        <v>345</v>
      </c>
      <c r="L9" s="51"/>
      <c r="M9" s="51"/>
      <c r="N9" s="53"/>
    </row>
    <row r="10" spans="1:14" ht="29.1" customHeight="1">
      <c r="A10" s="122" t="s">
        <v>164</v>
      </c>
      <c r="B10" s="121">
        <f>C10-0.6</f>
        <v>60.199999999999996</v>
      </c>
      <c r="C10" s="121">
        <f>D10-1.2</f>
        <v>60.8</v>
      </c>
      <c r="D10" s="121">
        <v>62</v>
      </c>
      <c r="E10" s="121">
        <f>D10+1.2</f>
        <v>63.2</v>
      </c>
      <c r="F10" s="121">
        <f>E10+1.2</f>
        <v>64.400000000000006</v>
      </c>
      <c r="G10" s="121">
        <f t="shared" ref="G10" si="4">F10+0.6</f>
        <v>65</v>
      </c>
      <c r="H10" s="281"/>
      <c r="I10" s="124" t="s">
        <v>159</v>
      </c>
      <c r="J10" s="124" t="s">
        <v>165</v>
      </c>
      <c r="K10" s="183" t="s">
        <v>346</v>
      </c>
      <c r="L10" s="51"/>
      <c r="M10" s="51"/>
      <c r="N10" s="53"/>
    </row>
    <row r="11" spans="1:14" ht="29.1" customHeight="1">
      <c r="A11" s="122" t="s">
        <v>166</v>
      </c>
      <c r="B11" s="121">
        <f>C11-0.8</f>
        <v>20.399999999999999</v>
      </c>
      <c r="C11" s="121">
        <f>D11-0.8</f>
        <v>21.2</v>
      </c>
      <c r="D11" s="121">
        <v>22</v>
      </c>
      <c r="E11" s="121">
        <f>D11+0.8</f>
        <v>22.8</v>
      </c>
      <c r="F11" s="121">
        <f>E11+0.8</f>
        <v>23.6</v>
      </c>
      <c r="G11" s="121">
        <f>F11+1.1</f>
        <v>24.700000000000003</v>
      </c>
      <c r="H11" s="281"/>
      <c r="I11" s="124"/>
      <c r="J11" s="124"/>
      <c r="K11" s="182" t="s">
        <v>347</v>
      </c>
      <c r="L11" s="51"/>
      <c r="M11" s="51"/>
      <c r="N11" s="53"/>
    </row>
    <row r="12" spans="1:14" ht="29.1" customHeight="1">
      <c r="A12" s="122" t="s">
        <v>167</v>
      </c>
      <c r="B12" s="121">
        <f>C12-0.6</f>
        <v>16.799999999999997</v>
      </c>
      <c r="C12" s="121">
        <f>D12-0.6</f>
        <v>17.399999999999999</v>
      </c>
      <c r="D12" s="121">
        <v>18</v>
      </c>
      <c r="E12" s="121">
        <f>D12+0.6</f>
        <v>18.600000000000001</v>
      </c>
      <c r="F12" s="121">
        <f>E12+0.6</f>
        <v>19.200000000000003</v>
      </c>
      <c r="G12" s="121">
        <f>F12+0.95</f>
        <v>20.150000000000002</v>
      </c>
      <c r="H12" s="281"/>
      <c r="I12" s="124"/>
      <c r="J12" s="124"/>
      <c r="K12" s="182" t="s">
        <v>348</v>
      </c>
      <c r="L12" s="51"/>
      <c r="M12" s="51"/>
      <c r="N12" s="53"/>
    </row>
    <row r="13" spans="1:14" ht="29.1" customHeight="1">
      <c r="A13" s="122" t="s">
        <v>168</v>
      </c>
      <c r="B13" s="121">
        <f>C13-0.4</f>
        <v>10.199999999999999</v>
      </c>
      <c r="C13" s="121">
        <f>D13-0.4</f>
        <v>10.6</v>
      </c>
      <c r="D13" s="121">
        <v>11</v>
      </c>
      <c r="E13" s="121">
        <f>D13+0.4</f>
        <v>11.4</v>
      </c>
      <c r="F13" s="121">
        <f>E13+0.4</f>
        <v>11.8</v>
      </c>
      <c r="G13" s="121">
        <f>F13+0.6</f>
        <v>12.4</v>
      </c>
      <c r="H13" s="281"/>
      <c r="I13" s="124"/>
      <c r="J13" s="124"/>
      <c r="K13" s="182" t="s">
        <v>349</v>
      </c>
      <c r="L13" s="51"/>
      <c r="M13" s="51"/>
      <c r="N13" s="53"/>
    </row>
    <row r="14" spans="1:14" ht="29.1" customHeight="1">
      <c r="H14" s="281"/>
      <c r="I14" s="124"/>
      <c r="J14" s="124"/>
      <c r="K14" s="182" t="s">
        <v>350</v>
      </c>
      <c r="L14" s="51"/>
      <c r="M14" s="51"/>
      <c r="N14" s="53"/>
    </row>
    <row r="15" spans="1:14" ht="14.25">
      <c r="A15" s="42" t="s">
        <v>125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14.25">
      <c r="A16" s="21" t="s">
        <v>169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>
      <c r="A17" s="43"/>
      <c r="B17" s="43"/>
      <c r="C17" s="43"/>
      <c r="D17" s="43"/>
      <c r="E17" s="43"/>
      <c r="F17" s="43"/>
      <c r="G17" s="43"/>
      <c r="H17" s="43"/>
      <c r="I17" s="42" t="s">
        <v>170</v>
      </c>
      <c r="J17" s="59"/>
      <c r="K17" s="42" t="s">
        <v>171</v>
      </c>
      <c r="L17" s="42"/>
      <c r="M17" s="42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8" customWidth="1"/>
    <col min="2" max="16384" width="10" style="88"/>
  </cols>
  <sheetData>
    <row r="1" spans="1:11" ht="22.5" customHeight="1">
      <c r="A1" s="341" t="s">
        <v>173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ht="17.25" customHeight="1">
      <c r="A2" s="89" t="s">
        <v>53</v>
      </c>
      <c r="B2" s="268"/>
      <c r="C2" s="268"/>
      <c r="D2" s="269" t="s">
        <v>55</v>
      </c>
      <c r="E2" s="269"/>
      <c r="F2" s="268"/>
      <c r="G2" s="268"/>
      <c r="H2" s="90" t="s">
        <v>57</v>
      </c>
      <c r="I2" s="270"/>
      <c r="J2" s="270"/>
      <c r="K2" s="271"/>
    </row>
    <row r="3" spans="1:11" ht="16.5" customHeight="1">
      <c r="A3" s="261" t="s">
        <v>59</v>
      </c>
      <c r="B3" s="262"/>
      <c r="C3" s="263"/>
      <c r="D3" s="264" t="s">
        <v>60</v>
      </c>
      <c r="E3" s="265"/>
      <c r="F3" s="265"/>
      <c r="G3" s="266"/>
      <c r="H3" s="264" t="s">
        <v>61</v>
      </c>
      <c r="I3" s="265"/>
      <c r="J3" s="265"/>
      <c r="K3" s="266"/>
    </row>
    <row r="4" spans="1:11" ht="16.5" customHeight="1">
      <c r="A4" s="93" t="s">
        <v>62</v>
      </c>
      <c r="B4" s="333"/>
      <c r="C4" s="334"/>
      <c r="D4" s="253" t="s">
        <v>64</v>
      </c>
      <c r="E4" s="254"/>
      <c r="F4" s="251"/>
      <c r="G4" s="252"/>
      <c r="H4" s="253" t="s">
        <v>174</v>
      </c>
      <c r="I4" s="254"/>
      <c r="J4" s="108" t="s">
        <v>67</v>
      </c>
      <c r="K4" s="117" t="s">
        <v>68</v>
      </c>
    </row>
    <row r="5" spans="1:11" ht="16.5" customHeight="1">
      <c r="A5" s="96" t="s">
        <v>69</v>
      </c>
      <c r="B5" s="336"/>
      <c r="C5" s="337"/>
      <c r="D5" s="253" t="s">
        <v>175</v>
      </c>
      <c r="E5" s="254"/>
      <c r="F5" s="333"/>
      <c r="G5" s="334"/>
      <c r="H5" s="253" t="s">
        <v>176</v>
      </c>
      <c r="I5" s="254"/>
      <c r="J5" s="108" t="s">
        <v>67</v>
      </c>
      <c r="K5" s="117" t="s">
        <v>68</v>
      </c>
    </row>
    <row r="6" spans="1:11" ht="16.5" customHeight="1">
      <c r="A6" s="93" t="s">
        <v>73</v>
      </c>
      <c r="B6" s="97"/>
      <c r="C6" s="98"/>
      <c r="D6" s="253" t="s">
        <v>177</v>
      </c>
      <c r="E6" s="254"/>
      <c r="F6" s="333"/>
      <c r="G6" s="334"/>
      <c r="H6" s="338" t="s">
        <v>178</v>
      </c>
      <c r="I6" s="339"/>
      <c r="J6" s="339"/>
      <c r="K6" s="340"/>
    </row>
    <row r="7" spans="1:11" ht="16.5" customHeight="1">
      <c r="A7" s="93" t="s">
        <v>76</v>
      </c>
      <c r="B7" s="333"/>
      <c r="C7" s="334"/>
      <c r="D7" s="93" t="s">
        <v>179</v>
      </c>
      <c r="E7" s="95"/>
      <c r="F7" s="333"/>
      <c r="G7" s="334"/>
      <c r="H7" s="335"/>
      <c r="I7" s="259"/>
      <c r="J7" s="259"/>
      <c r="K7" s="260"/>
    </row>
    <row r="8" spans="1:11" ht="16.5" customHeight="1">
      <c r="A8" s="101" t="s">
        <v>79</v>
      </c>
      <c r="B8" s="255"/>
      <c r="C8" s="256"/>
      <c r="D8" s="220" t="s">
        <v>80</v>
      </c>
      <c r="E8" s="221"/>
      <c r="F8" s="257"/>
      <c r="G8" s="258"/>
      <c r="H8" s="220"/>
      <c r="I8" s="221"/>
      <c r="J8" s="221"/>
      <c r="K8" s="222"/>
    </row>
    <row r="9" spans="1:11" ht="16.5" customHeight="1">
      <c r="A9" s="313" t="s">
        <v>180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spans="1:11" ht="16.5" customHeight="1">
      <c r="A10" s="102" t="s">
        <v>84</v>
      </c>
      <c r="B10" s="103" t="s">
        <v>85</v>
      </c>
      <c r="C10" s="104" t="s">
        <v>86</v>
      </c>
      <c r="D10" s="105"/>
      <c r="E10" s="106" t="s">
        <v>89</v>
      </c>
      <c r="F10" s="103" t="s">
        <v>85</v>
      </c>
      <c r="G10" s="104" t="s">
        <v>86</v>
      </c>
      <c r="H10" s="103"/>
      <c r="I10" s="106" t="s">
        <v>87</v>
      </c>
      <c r="J10" s="103" t="s">
        <v>85</v>
      </c>
      <c r="K10" s="118" t="s">
        <v>86</v>
      </c>
    </row>
    <row r="11" spans="1:11" ht="16.5" customHeight="1">
      <c r="A11" s="96" t="s">
        <v>90</v>
      </c>
      <c r="B11" s="107" t="s">
        <v>85</v>
      </c>
      <c r="C11" s="108" t="s">
        <v>86</v>
      </c>
      <c r="D11" s="109"/>
      <c r="E11" s="110" t="s">
        <v>92</v>
      </c>
      <c r="F11" s="107" t="s">
        <v>85</v>
      </c>
      <c r="G11" s="108" t="s">
        <v>86</v>
      </c>
      <c r="H11" s="107"/>
      <c r="I11" s="110" t="s">
        <v>97</v>
      </c>
      <c r="J11" s="107" t="s">
        <v>85</v>
      </c>
      <c r="K11" s="117" t="s">
        <v>86</v>
      </c>
    </row>
    <row r="12" spans="1:11" ht="16.5" customHeight="1">
      <c r="A12" s="220" t="s">
        <v>125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2"/>
    </row>
    <row r="13" spans="1:11" ht="16.5" customHeight="1">
      <c r="A13" s="321" t="s">
        <v>181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1" ht="16.5" customHeight="1">
      <c r="A14" s="322"/>
      <c r="B14" s="323"/>
      <c r="C14" s="323"/>
      <c r="D14" s="323"/>
      <c r="E14" s="323"/>
      <c r="F14" s="323"/>
      <c r="G14" s="323"/>
      <c r="H14" s="323"/>
      <c r="I14" s="324"/>
      <c r="J14" s="324"/>
      <c r="K14" s="325"/>
    </row>
    <row r="15" spans="1:11" ht="16.5" customHeight="1">
      <c r="A15" s="326"/>
      <c r="B15" s="327"/>
      <c r="C15" s="327"/>
      <c r="D15" s="328"/>
      <c r="E15" s="329"/>
      <c r="F15" s="327"/>
      <c r="G15" s="327"/>
      <c r="H15" s="328"/>
      <c r="I15" s="330"/>
      <c r="J15" s="331"/>
      <c r="K15" s="332"/>
    </row>
    <row r="16" spans="1:11" ht="16.5" customHeight="1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6.5" customHeight="1">
      <c r="A17" s="321" t="s">
        <v>182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 ht="16.5" customHeight="1">
      <c r="A18" s="322"/>
      <c r="B18" s="323"/>
      <c r="C18" s="323"/>
      <c r="D18" s="323"/>
      <c r="E18" s="323"/>
      <c r="F18" s="323"/>
      <c r="G18" s="323"/>
      <c r="H18" s="323"/>
      <c r="I18" s="324"/>
      <c r="J18" s="324"/>
      <c r="K18" s="325"/>
    </row>
    <row r="19" spans="1:11" ht="16.5" customHeight="1">
      <c r="A19" s="326"/>
      <c r="B19" s="327"/>
      <c r="C19" s="327"/>
      <c r="D19" s="328"/>
      <c r="E19" s="329"/>
      <c r="F19" s="327"/>
      <c r="G19" s="327"/>
      <c r="H19" s="328"/>
      <c r="I19" s="330"/>
      <c r="J19" s="331"/>
      <c r="K19" s="332"/>
    </row>
    <row r="20" spans="1:11" ht="16.5" customHeight="1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16"/>
    </row>
    <row r="21" spans="1:11" ht="16.5" customHeight="1">
      <c r="A21" s="317" t="s">
        <v>122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</row>
    <row r="22" spans="1:11" ht="16.5" customHeight="1">
      <c r="A22" s="318" t="s">
        <v>123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20"/>
    </row>
    <row r="23" spans="1:11" ht="16.5" customHeight="1">
      <c r="A23" s="229" t="s">
        <v>124</v>
      </c>
      <c r="B23" s="230"/>
      <c r="C23" s="108" t="s">
        <v>67</v>
      </c>
      <c r="D23" s="108" t="s">
        <v>68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183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>
      <c r="A26" s="313" t="s">
        <v>131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spans="1:11" ht="16.5" customHeight="1">
      <c r="A27" s="91" t="s">
        <v>132</v>
      </c>
      <c r="B27" s="104" t="s">
        <v>95</v>
      </c>
      <c r="C27" s="104" t="s">
        <v>96</v>
      </c>
      <c r="D27" s="104" t="s">
        <v>88</v>
      </c>
      <c r="E27" s="92" t="s">
        <v>133</v>
      </c>
      <c r="F27" s="104" t="s">
        <v>95</v>
      </c>
      <c r="G27" s="104" t="s">
        <v>96</v>
      </c>
      <c r="H27" s="104" t="s">
        <v>88</v>
      </c>
      <c r="I27" s="92" t="s">
        <v>134</v>
      </c>
      <c r="J27" s="104" t="s">
        <v>95</v>
      </c>
      <c r="K27" s="118" t="s">
        <v>96</v>
      </c>
    </row>
    <row r="28" spans="1:11" ht="16.5" customHeight="1">
      <c r="A28" s="99" t="s">
        <v>87</v>
      </c>
      <c r="B28" s="108" t="s">
        <v>95</v>
      </c>
      <c r="C28" s="108" t="s">
        <v>96</v>
      </c>
      <c r="D28" s="108" t="s">
        <v>88</v>
      </c>
      <c r="E28" s="112" t="s">
        <v>94</v>
      </c>
      <c r="F28" s="108" t="s">
        <v>95</v>
      </c>
      <c r="G28" s="108" t="s">
        <v>96</v>
      </c>
      <c r="H28" s="108" t="s">
        <v>88</v>
      </c>
      <c r="I28" s="112" t="s">
        <v>105</v>
      </c>
      <c r="J28" s="108" t="s">
        <v>95</v>
      </c>
      <c r="K28" s="117" t="s">
        <v>96</v>
      </c>
    </row>
    <row r="29" spans="1:11" ht="16.5" customHeight="1">
      <c r="A29" s="253" t="s">
        <v>98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 ht="16.5" customHeight="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ht="16.5" customHeight="1">
      <c r="A31" s="295" t="s">
        <v>184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spans="1:11" ht="17.25" customHeight="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7.25" customHeight="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13"/>
    </row>
    <row r="35" spans="1:11" ht="17.25" customHeight="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13"/>
    </row>
    <row r="36" spans="1:11" ht="17.25" customHeight="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7.25" customHeight="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7.25" customHeight="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7.25" customHeight="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7.25" customHeight="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7.2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7.25" customHeight="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7.25" customHeight="1">
      <c r="A43" s="214" t="s">
        <v>130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6.5" customHeight="1">
      <c r="A44" s="295" t="s">
        <v>185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spans="1:11" ht="18" customHeight="1">
      <c r="A45" s="296" t="s">
        <v>125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>
      <c r="A48" s="113" t="s">
        <v>136</v>
      </c>
      <c r="B48" s="291" t="s">
        <v>137</v>
      </c>
      <c r="C48" s="291"/>
      <c r="D48" s="114" t="s">
        <v>138</v>
      </c>
      <c r="E48" s="115"/>
      <c r="F48" s="114" t="s">
        <v>140</v>
      </c>
      <c r="G48" s="116"/>
      <c r="H48" s="292" t="s">
        <v>141</v>
      </c>
      <c r="I48" s="292"/>
      <c r="J48" s="291"/>
      <c r="K48" s="302"/>
    </row>
    <row r="49" spans="1:11" ht="16.5" customHeight="1">
      <c r="A49" s="282" t="s">
        <v>186</v>
      </c>
      <c r="B49" s="283"/>
      <c r="C49" s="283"/>
      <c r="D49" s="283"/>
      <c r="E49" s="283"/>
      <c r="F49" s="283"/>
      <c r="G49" s="283"/>
      <c r="H49" s="283"/>
      <c r="I49" s="283"/>
      <c r="J49" s="283"/>
      <c r="K49" s="284"/>
    </row>
    <row r="50" spans="1:11" ht="16.5" customHeight="1">
      <c r="A50" s="285"/>
      <c r="B50" s="286"/>
      <c r="C50" s="286"/>
      <c r="D50" s="286"/>
      <c r="E50" s="286"/>
      <c r="F50" s="286"/>
      <c r="G50" s="286"/>
      <c r="H50" s="286"/>
      <c r="I50" s="286"/>
      <c r="J50" s="286"/>
      <c r="K50" s="287"/>
    </row>
    <row r="51" spans="1:11" ht="16.5" customHeight="1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90"/>
    </row>
    <row r="52" spans="1:11" ht="21" customHeight="1">
      <c r="A52" s="113" t="s">
        <v>136</v>
      </c>
      <c r="B52" s="291" t="s">
        <v>137</v>
      </c>
      <c r="C52" s="291"/>
      <c r="D52" s="114" t="s">
        <v>138</v>
      </c>
      <c r="E52" s="114"/>
      <c r="F52" s="114" t="s">
        <v>140</v>
      </c>
      <c r="G52" s="114"/>
      <c r="H52" s="292" t="s">
        <v>141</v>
      </c>
      <c r="I52" s="292"/>
      <c r="J52" s="293"/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J6" sqref="J6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72" t="s">
        <v>145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22" t="s">
        <v>62</v>
      </c>
      <c r="B2" s="274"/>
      <c r="C2" s="274"/>
      <c r="D2" s="23" t="s">
        <v>69</v>
      </c>
      <c r="E2" s="274"/>
      <c r="F2" s="274"/>
      <c r="G2" s="274"/>
      <c r="H2" s="280"/>
      <c r="I2" s="44" t="s">
        <v>57</v>
      </c>
      <c r="J2" s="274"/>
      <c r="K2" s="274"/>
      <c r="L2" s="274"/>
      <c r="M2" s="274"/>
      <c r="N2" s="275"/>
    </row>
    <row r="3" spans="1:14" ht="29.1" customHeight="1">
      <c r="A3" s="279" t="s">
        <v>146</v>
      </c>
      <c r="B3" s="276" t="s">
        <v>147</v>
      </c>
      <c r="C3" s="276"/>
      <c r="D3" s="276"/>
      <c r="E3" s="276"/>
      <c r="F3" s="276"/>
      <c r="G3" s="276"/>
      <c r="H3" s="281"/>
      <c r="I3" s="277" t="s">
        <v>148</v>
      </c>
      <c r="J3" s="277"/>
      <c r="K3" s="277"/>
      <c r="L3" s="277"/>
      <c r="M3" s="277"/>
      <c r="N3" s="278"/>
    </row>
    <row r="4" spans="1:14" ht="29.1" customHeight="1">
      <c r="A4" s="279"/>
      <c r="B4" s="24" t="s">
        <v>112</v>
      </c>
      <c r="C4" s="24" t="s">
        <v>113</v>
      </c>
      <c r="D4" s="25" t="s">
        <v>114</v>
      </c>
      <c r="E4" s="24" t="s">
        <v>115</v>
      </c>
      <c r="F4" s="24" t="s">
        <v>116</v>
      </c>
      <c r="G4" s="24" t="s">
        <v>117</v>
      </c>
      <c r="H4" s="281"/>
      <c r="I4" s="45" t="s">
        <v>187</v>
      </c>
      <c r="J4" s="45" t="s">
        <v>188</v>
      </c>
      <c r="K4" s="45"/>
      <c r="L4" s="45"/>
      <c r="M4" s="45"/>
      <c r="N4" s="46"/>
    </row>
    <row r="5" spans="1:14" ht="29.1" customHeight="1">
      <c r="A5" s="279"/>
      <c r="B5" s="26"/>
      <c r="C5" s="26"/>
      <c r="D5" s="25"/>
      <c r="E5" s="26"/>
      <c r="F5" s="26"/>
      <c r="G5" s="26"/>
      <c r="H5" s="281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81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81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81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81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81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81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81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81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81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342"/>
      <c r="I15" s="55"/>
      <c r="J15" s="56"/>
      <c r="K15" s="57"/>
      <c r="L15" s="56"/>
      <c r="M15" s="56"/>
      <c r="N15" s="58"/>
    </row>
    <row r="16" spans="1:14" ht="14.25">
      <c r="A16" s="42" t="s">
        <v>125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189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190</v>
      </c>
      <c r="J18" s="59"/>
      <c r="K18" s="42" t="s">
        <v>171</v>
      </c>
      <c r="L18" s="42"/>
      <c r="M18" s="42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Normal="100" workbookViewId="0">
      <selection activeCell="A18" sqref="A18:K18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>
      <c r="A1" s="385" t="s">
        <v>191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>
      <c r="A2" s="63" t="s">
        <v>53</v>
      </c>
      <c r="B2" s="386"/>
      <c r="C2" s="386"/>
      <c r="D2" s="64" t="s">
        <v>62</v>
      </c>
      <c r="E2" s="65"/>
      <c r="F2" s="66" t="s">
        <v>192</v>
      </c>
      <c r="G2" s="387"/>
      <c r="H2" s="387"/>
      <c r="I2" s="83" t="s">
        <v>57</v>
      </c>
      <c r="J2" s="387"/>
      <c r="K2" s="388"/>
    </row>
    <row r="3" spans="1:11">
      <c r="A3" s="67" t="s">
        <v>76</v>
      </c>
      <c r="B3" s="382"/>
      <c r="C3" s="382"/>
      <c r="D3" s="68" t="s">
        <v>193</v>
      </c>
      <c r="E3" s="389"/>
      <c r="F3" s="381"/>
      <c r="G3" s="381"/>
      <c r="H3" s="308" t="s">
        <v>194</v>
      </c>
      <c r="I3" s="308"/>
      <c r="J3" s="308"/>
      <c r="K3" s="309"/>
    </row>
    <row r="4" spans="1:11">
      <c r="A4" s="69" t="s">
        <v>73</v>
      </c>
      <c r="B4" s="70"/>
      <c r="C4" s="70"/>
      <c r="D4" s="71" t="s">
        <v>195</v>
      </c>
      <c r="E4" s="381"/>
      <c r="F4" s="381"/>
      <c r="G4" s="381"/>
      <c r="H4" s="230" t="s">
        <v>196</v>
      </c>
      <c r="I4" s="230"/>
      <c r="J4" s="80" t="s">
        <v>67</v>
      </c>
      <c r="K4" s="86" t="s">
        <v>68</v>
      </c>
    </row>
    <row r="5" spans="1:11">
      <c r="A5" s="69" t="s">
        <v>197</v>
      </c>
      <c r="B5" s="382"/>
      <c r="C5" s="382"/>
      <c r="D5" s="68" t="s">
        <v>198</v>
      </c>
      <c r="E5" s="68" t="s">
        <v>199</v>
      </c>
      <c r="F5" s="68" t="s">
        <v>200</v>
      </c>
      <c r="G5" s="68" t="s">
        <v>201</v>
      </c>
      <c r="H5" s="230" t="s">
        <v>202</v>
      </c>
      <c r="I5" s="230"/>
      <c r="J5" s="80" t="s">
        <v>67</v>
      </c>
      <c r="K5" s="86" t="s">
        <v>68</v>
      </c>
    </row>
    <row r="6" spans="1:11">
      <c r="A6" s="72" t="s">
        <v>203</v>
      </c>
      <c r="B6" s="383"/>
      <c r="C6" s="383"/>
      <c r="D6" s="73" t="s">
        <v>204</v>
      </c>
      <c r="E6" s="74"/>
      <c r="F6" s="75"/>
      <c r="G6" s="73"/>
      <c r="H6" s="384" t="s">
        <v>205</v>
      </c>
      <c r="I6" s="384"/>
      <c r="J6" s="75" t="s">
        <v>67</v>
      </c>
      <c r="K6" s="87" t="s">
        <v>68</v>
      </c>
    </row>
    <row r="7" spans="1:1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>
      <c r="A8" s="79" t="s">
        <v>206</v>
      </c>
      <c r="B8" s="66" t="s">
        <v>207</v>
      </c>
      <c r="C8" s="66" t="s">
        <v>208</v>
      </c>
      <c r="D8" s="66" t="s">
        <v>209</v>
      </c>
      <c r="E8" s="66" t="s">
        <v>210</v>
      </c>
      <c r="F8" s="66" t="s">
        <v>211</v>
      </c>
      <c r="G8" s="377" t="s">
        <v>79</v>
      </c>
      <c r="H8" s="366"/>
      <c r="I8" s="366"/>
      <c r="J8" s="366"/>
      <c r="K8" s="367"/>
    </row>
    <row r="9" spans="1:11">
      <c r="A9" s="229" t="s">
        <v>212</v>
      </c>
      <c r="B9" s="230"/>
      <c r="C9" s="80" t="s">
        <v>67</v>
      </c>
      <c r="D9" s="80" t="s">
        <v>68</v>
      </c>
      <c r="E9" s="68" t="s">
        <v>213</v>
      </c>
      <c r="F9" s="81" t="s">
        <v>214</v>
      </c>
      <c r="G9" s="378"/>
      <c r="H9" s="379"/>
      <c r="I9" s="379"/>
      <c r="J9" s="379"/>
      <c r="K9" s="380"/>
    </row>
    <row r="10" spans="1:11">
      <c r="A10" s="229" t="s">
        <v>215</v>
      </c>
      <c r="B10" s="230"/>
      <c r="C10" s="80" t="s">
        <v>67</v>
      </c>
      <c r="D10" s="80" t="s">
        <v>68</v>
      </c>
      <c r="E10" s="68" t="s">
        <v>216</v>
      </c>
      <c r="F10" s="81" t="s">
        <v>217</v>
      </c>
      <c r="G10" s="378" t="s">
        <v>218</v>
      </c>
      <c r="H10" s="379"/>
      <c r="I10" s="379"/>
      <c r="J10" s="379"/>
      <c r="K10" s="380"/>
    </row>
    <row r="11" spans="1:11">
      <c r="A11" s="371" t="s">
        <v>180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67" t="s">
        <v>89</v>
      </c>
      <c r="B12" s="80" t="s">
        <v>85</v>
      </c>
      <c r="C12" s="80" t="s">
        <v>86</v>
      </c>
      <c r="D12" s="81"/>
      <c r="E12" s="68" t="s">
        <v>87</v>
      </c>
      <c r="F12" s="80" t="s">
        <v>85</v>
      </c>
      <c r="G12" s="80" t="s">
        <v>86</v>
      </c>
      <c r="H12" s="80"/>
      <c r="I12" s="68" t="s">
        <v>219</v>
      </c>
      <c r="J12" s="80" t="s">
        <v>85</v>
      </c>
      <c r="K12" s="86" t="s">
        <v>86</v>
      </c>
    </row>
    <row r="13" spans="1:11">
      <c r="A13" s="67" t="s">
        <v>92</v>
      </c>
      <c r="B13" s="80" t="s">
        <v>85</v>
      </c>
      <c r="C13" s="80" t="s">
        <v>86</v>
      </c>
      <c r="D13" s="81"/>
      <c r="E13" s="68" t="s">
        <v>97</v>
      </c>
      <c r="F13" s="80" t="s">
        <v>85</v>
      </c>
      <c r="G13" s="80" t="s">
        <v>86</v>
      </c>
      <c r="H13" s="80"/>
      <c r="I13" s="68" t="s">
        <v>220</v>
      </c>
      <c r="J13" s="80" t="s">
        <v>85</v>
      </c>
      <c r="K13" s="86" t="s">
        <v>86</v>
      </c>
    </row>
    <row r="14" spans="1:11">
      <c r="A14" s="72" t="s">
        <v>221</v>
      </c>
      <c r="B14" s="75" t="s">
        <v>85</v>
      </c>
      <c r="C14" s="75" t="s">
        <v>86</v>
      </c>
      <c r="D14" s="74"/>
      <c r="E14" s="73" t="s">
        <v>222</v>
      </c>
      <c r="F14" s="75" t="s">
        <v>85</v>
      </c>
      <c r="G14" s="75" t="s">
        <v>86</v>
      </c>
      <c r="H14" s="75"/>
      <c r="I14" s="73" t="s">
        <v>223</v>
      </c>
      <c r="J14" s="75" t="s">
        <v>85</v>
      </c>
      <c r="K14" s="87" t="s">
        <v>86</v>
      </c>
    </row>
    <row r="15" spans="1:11">
      <c r="A15" s="76"/>
      <c r="B15" s="82"/>
      <c r="C15" s="82"/>
      <c r="D15" s="77"/>
      <c r="E15" s="76"/>
      <c r="F15" s="82"/>
      <c r="G15" s="82"/>
      <c r="H15" s="82"/>
      <c r="I15" s="76"/>
      <c r="J15" s="82"/>
      <c r="K15" s="82"/>
    </row>
    <row r="16" spans="1:11" s="60" customFormat="1">
      <c r="A16" s="318" t="s">
        <v>224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>
      <c r="A17" s="229" t="s">
        <v>225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3"/>
    </row>
    <row r="18" spans="1:11">
      <c r="A18" s="229" t="s">
        <v>226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3"/>
    </row>
    <row r="19" spans="1:11">
      <c r="A19" s="374"/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>
      <c r="A20" s="361"/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>
      <c r="A21" s="361"/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>
      <c r="A22" s="361"/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1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>
      <c r="A24" s="229" t="s">
        <v>124</v>
      </c>
      <c r="B24" s="230"/>
      <c r="C24" s="80" t="s">
        <v>67</v>
      </c>
      <c r="D24" s="80" t="s">
        <v>68</v>
      </c>
      <c r="E24" s="308"/>
      <c r="F24" s="308"/>
      <c r="G24" s="308"/>
      <c r="H24" s="308"/>
      <c r="I24" s="308"/>
      <c r="J24" s="308"/>
      <c r="K24" s="309"/>
    </row>
    <row r="25" spans="1:11">
      <c r="A25" s="84" t="s">
        <v>227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>
      <c r="A27" s="365" t="s">
        <v>228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58"/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/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.1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.1" customHeight="1">
      <c r="A34" s="361"/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ht="23.1" customHeight="1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3" ht="23.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>
      <c r="A37" s="353" t="s">
        <v>229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61" customFormat="1" ht="18.75" customHeight="1">
      <c r="A38" s="229" t="s">
        <v>230</v>
      </c>
      <c r="B38" s="230"/>
      <c r="C38" s="230"/>
      <c r="D38" s="308" t="s">
        <v>231</v>
      </c>
      <c r="E38" s="308"/>
      <c r="F38" s="356" t="s">
        <v>232</v>
      </c>
      <c r="G38" s="357"/>
      <c r="H38" s="230" t="s">
        <v>233</v>
      </c>
      <c r="I38" s="230"/>
      <c r="J38" s="230" t="s">
        <v>234</v>
      </c>
      <c r="K38" s="343"/>
    </row>
    <row r="39" spans="1:13" ht="18.75" customHeight="1">
      <c r="A39" s="69" t="s">
        <v>125</v>
      </c>
      <c r="B39" s="230" t="s">
        <v>235</v>
      </c>
      <c r="C39" s="230"/>
      <c r="D39" s="230"/>
      <c r="E39" s="230"/>
      <c r="F39" s="230"/>
      <c r="G39" s="230"/>
      <c r="H39" s="230"/>
      <c r="I39" s="230"/>
      <c r="J39" s="230"/>
      <c r="K39" s="343"/>
      <c r="M39" s="61"/>
    </row>
    <row r="40" spans="1:13" ht="30.95" customHeight="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3"/>
    </row>
    <row r="41" spans="1:13" ht="18.75" customHeight="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3"/>
    </row>
    <row r="42" spans="1:13" ht="32.1" customHeight="1">
      <c r="A42" s="72" t="s">
        <v>136</v>
      </c>
      <c r="B42" s="344" t="s">
        <v>236</v>
      </c>
      <c r="C42" s="344"/>
      <c r="D42" s="73" t="s">
        <v>237</v>
      </c>
      <c r="E42" s="74"/>
      <c r="F42" s="73" t="s">
        <v>140</v>
      </c>
      <c r="G42" s="85"/>
      <c r="H42" s="345" t="s">
        <v>141</v>
      </c>
      <c r="I42" s="345"/>
      <c r="J42" s="344"/>
      <c r="K42" s="34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6"/>
  <sheetViews>
    <sheetView tabSelected="1" topLeftCell="A3" zoomScale="90" zoomScaleNormal="90" workbookViewId="0">
      <selection activeCell="J10" sqref="J10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10" width="19.125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 thickBot="1">
      <c r="A1" s="272" t="s">
        <v>145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 thickTop="1">
      <c r="A2" s="22" t="s">
        <v>62</v>
      </c>
      <c r="B2" s="274" t="s">
        <v>63</v>
      </c>
      <c r="C2" s="274"/>
      <c r="D2" s="23" t="s">
        <v>69</v>
      </c>
      <c r="E2" s="274" t="s">
        <v>70</v>
      </c>
      <c r="F2" s="274"/>
      <c r="G2" s="274"/>
      <c r="H2" s="280"/>
      <c r="I2" s="44" t="s">
        <v>57</v>
      </c>
      <c r="J2" s="274" t="s">
        <v>58</v>
      </c>
      <c r="K2" s="274"/>
      <c r="L2" s="274"/>
      <c r="M2" s="274"/>
      <c r="N2" s="275"/>
    </row>
    <row r="3" spans="1:14" ht="29.1" customHeight="1">
      <c r="A3" s="279" t="s">
        <v>146</v>
      </c>
      <c r="B3" s="276" t="s">
        <v>147</v>
      </c>
      <c r="C3" s="276"/>
      <c r="D3" s="276"/>
      <c r="E3" s="276"/>
      <c r="F3" s="276"/>
      <c r="G3" s="276"/>
      <c r="H3" s="281"/>
      <c r="I3" s="277" t="s">
        <v>148</v>
      </c>
      <c r="J3" s="277"/>
      <c r="K3" s="277"/>
      <c r="L3" s="277"/>
      <c r="M3" s="277"/>
      <c r="N3" s="278"/>
    </row>
    <row r="4" spans="1:14" ht="29.1" customHeight="1">
      <c r="A4" s="279"/>
      <c r="B4" s="186" t="s">
        <v>112</v>
      </c>
      <c r="C4" s="186" t="s">
        <v>113</v>
      </c>
      <c r="D4" s="186" t="s">
        <v>114</v>
      </c>
      <c r="E4" s="186" t="s">
        <v>115</v>
      </c>
      <c r="F4" s="186" t="s">
        <v>116</v>
      </c>
      <c r="G4" s="186" t="s">
        <v>117</v>
      </c>
      <c r="H4" s="281"/>
      <c r="I4" s="186" t="s">
        <v>112</v>
      </c>
      <c r="J4" s="186" t="s">
        <v>113</v>
      </c>
      <c r="K4" s="186" t="s">
        <v>114</v>
      </c>
      <c r="L4" s="186" t="s">
        <v>115</v>
      </c>
      <c r="M4" s="186" t="s">
        <v>116</v>
      </c>
      <c r="N4" s="186" t="s">
        <v>117</v>
      </c>
    </row>
    <row r="5" spans="1:14" ht="29.1" customHeight="1">
      <c r="A5" s="187" t="s">
        <v>151</v>
      </c>
      <c r="B5" s="186" t="s">
        <v>152</v>
      </c>
      <c r="C5" s="186" t="s">
        <v>153</v>
      </c>
      <c r="D5" s="186" t="s">
        <v>154</v>
      </c>
      <c r="E5" s="186" t="s">
        <v>155</v>
      </c>
      <c r="F5" s="186" t="s">
        <v>156</v>
      </c>
      <c r="G5" s="186" t="s">
        <v>157</v>
      </c>
      <c r="H5" s="281"/>
      <c r="I5" s="188" t="s">
        <v>376</v>
      </c>
      <c r="J5" s="188" t="s">
        <v>376</v>
      </c>
      <c r="K5" s="181" t="s">
        <v>341</v>
      </c>
      <c r="L5" s="181" t="s">
        <v>341</v>
      </c>
      <c r="M5" s="181" t="s">
        <v>351</v>
      </c>
      <c r="N5" s="181" t="s">
        <v>351</v>
      </c>
    </row>
    <row r="6" spans="1:14" ht="29.1" customHeight="1">
      <c r="A6" s="187" t="s">
        <v>158</v>
      </c>
      <c r="B6" s="186">
        <f>C6-1</f>
        <v>68</v>
      </c>
      <c r="C6" s="186">
        <f>D6-2</f>
        <v>69</v>
      </c>
      <c r="D6" s="186">
        <v>71</v>
      </c>
      <c r="E6" s="186">
        <f>D6+2</f>
        <v>73</v>
      </c>
      <c r="F6" s="186">
        <f>E6+2</f>
        <v>75</v>
      </c>
      <c r="G6" s="186">
        <f>F6+1</f>
        <v>76</v>
      </c>
      <c r="H6" s="281"/>
      <c r="I6" s="189" t="s">
        <v>384</v>
      </c>
      <c r="J6" s="189" t="s">
        <v>377</v>
      </c>
      <c r="K6" s="182" t="s">
        <v>354</v>
      </c>
      <c r="L6" s="182" t="s">
        <v>364</v>
      </c>
      <c r="M6" s="182" t="s">
        <v>352</v>
      </c>
      <c r="N6" s="182" t="s">
        <v>359</v>
      </c>
    </row>
    <row r="7" spans="1:14" ht="29.1" customHeight="1">
      <c r="A7" s="187" t="s">
        <v>160</v>
      </c>
      <c r="B7" s="186">
        <f t="shared" ref="B7:C8" si="0">C7-4</f>
        <v>106</v>
      </c>
      <c r="C7" s="186">
        <f t="shared" si="0"/>
        <v>110</v>
      </c>
      <c r="D7" s="186">
        <v>114</v>
      </c>
      <c r="E7" s="186">
        <f t="shared" ref="E7:E8" si="1">D7+4</f>
        <v>118</v>
      </c>
      <c r="F7" s="186">
        <f>E7+4</f>
        <v>122</v>
      </c>
      <c r="G7" s="186">
        <f t="shared" ref="G7:G8" si="2">F7+6</f>
        <v>128</v>
      </c>
      <c r="H7" s="281"/>
      <c r="I7" s="189" t="s">
        <v>357</v>
      </c>
      <c r="J7" s="189" t="s">
        <v>378</v>
      </c>
      <c r="K7" s="181" t="s">
        <v>371</v>
      </c>
      <c r="L7" s="181" t="s">
        <v>365</v>
      </c>
      <c r="M7" s="181" t="s">
        <v>353</v>
      </c>
      <c r="N7" s="181" t="s">
        <v>360</v>
      </c>
    </row>
    <row r="8" spans="1:14" ht="29.1" customHeight="1">
      <c r="A8" s="187" t="s">
        <v>162</v>
      </c>
      <c r="B8" s="186">
        <f t="shared" si="0"/>
        <v>102</v>
      </c>
      <c r="C8" s="186">
        <f t="shared" si="0"/>
        <v>106</v>
      </c>
      <c r="D8" s="186">
        <v>110</v>
      </c>
      <c r="E8" s="186">
        <f t="shared" si="1"/>
        <v>114</v>
      </c>
      <c r="F8" s="186">
        <f>E8+5</f>
        <v>119</v>
      </c>
      <c r="G8" s="186">
        <f t="shared" si="2"/>
        <v>125</v>
      </c>
      <c r="H8" s="281"/>
      <c r="I8" s="189" t="s">
        <v>366</v>
      </c>
      <c r="J8" s="189" t="s">
        <v>379</v>
      </c>
      <c r="K8" s="182" t="s">
        <v>372</v>
      </c>
      <c r="L8" s="182" t="s">
        <v>366</v>
      </c>
      <c r="M8" s="182" t="s">
        <v>354</v>
      </c>
      <c r="N8" s="182" t="s">
        <v>354</v>
      </c>
    </row>
    <row r="9" spans="1:14" ht="29.1" customHeight="1">
      <c r="A9" s="187" t="s">
        <v>163</v>
      </c>
      <c r="B9" s="186">
        <f>C9-1.2</f>
        <v>44.599999999999994</v>
      </c>
      <c r="C9" s="186">
        <f>D9-1.2</f>
        <v>45.8</v>
      </c>
      <c r="D9" s="186">
        <v>47</v>
      </c>
      <c r="E9" s="186">
        <f>D9+1.2</f>
        <v>48.2</v>
      </c>
      <c r="F9" s="186">
        <f>E9+1.2</f>
        <v>49.400000000000006</v>
      </c>
      <c r="G9" s="186">
        <f>F9+1.4</f>
        <v>50.800000000000004</v>
      </c>
      <c r="H9" s="281"/>
      <c r="I9" s="189" t="s">
        <v>357</v>
      </c>
      <c r="J9" s="189" t="s">
        <v>380</v>
      </c>
      <c r="K9" s="182" t="s">
        <v>373</v>
      </c>
      <c r="L9" s="182" t="s">
        <v>367</v>
      </c>
      <c r="M9" s="182" t="s">
        <v>355</v>
      </c>
      <c r="N9" s="182" t="s">
        <v>361</v>
      </c>
    </row>
    <row r="10" spans="1:14" ht="29.1" customHeight="1">
      <c r="A10" s="187" t="s">
        <v>164</v>
      </c>
      <c r="B10" s="186">
        <f>C10-0.6</f>
        <v>60.199999999999996</v>
      </c>
      <c r="C10" s="186">
        <f>D10-1.2</f>
        <v>60.8</v>
      </c>
      <c r="D10" s="186">
        <v>62</v>
      </c>
      <c r="E10" s="186">
        <f>D10+1.2</f>
        <v>63.2</v>
      </c>
      <c r="F10" s="186">
        <f>E10+1.2</f>
        <v>64.400000000000006</v>
      </c>
      <c r="G10" s="186">
        <f t="shared" ref="G10" si="3">F10+0.6</f>
        <v>65</v>
      </c>
      <c r="H10" s="281"/>
      <c r="I10" s="189" t="s">
        <v>385</v>
      </c>
      <c r="J10" s="189" t="s">
        <v>381</v>
      </c>
      <c r="K10" s="182" t="s">
        <v>374</v>
      </c>
      <c r="L10" s="182" t="s">
        <v>368</v>
      </c>
      <c r="M10" s="182" t="s">
        <v>356</v>
      </c>
      <c r="N10" s="182" t="s">
        <v>362</v>
      </c>
    </row>
    <row r="11" spans="1:14" ht="29.1" customHeight="1">
      <c r="A11" s="187" t="s">
        <v>166</v>
      </c>
      <c r="B11" s="186">
        <f>C11-0.8</f>
        <v>20.399999999999999</v>
      </c>
      <c r="C11" s="186">
        <f>D11-0.8</f>
        <v>21.2</v>
      </c>
      <c r="D11" s="186">
        <v>22</v>
      </c>
      <c r="E11" s="186">
        <f>D11+0.8</f>
        <v>22.8</v>
      </c>
      <c r="F11" s="186">
        <f>E11+0.8</f>
        <v>23.6</v>
      </c>
      <c r="G11" s="186">
        <f>F11+1.1</f>
        <v>24.700000000000003</v>
      </c>
      <c r="H11" s="281"/>
      <c r="I11" s="189" t="s">
        <v>386</v>
      </c>
      <c r="J11" s="189" t="s">
        <v>382</v>
      </c>
      <c r="K11" s="182" t="s">
        <v>375</v>
      </c>
      <c r="L11" s="182" t="s">
        <v>369</v>
      </c>
      <c r="M11" s="182" t="s">
        <v>357</v>
      </c>
      <c r="N11" s="182" t="s">
        <v>363</v>
      </c>
    </row>
    <row r="12" spans="1:14" ht="29.1" customHeight="1">
      <c r="A12" s="187" t="s">
        <v>168</v>
      </c>
      <c r="B12" s="186">
        <f>C12-0.4</f>
        <v>10.199999999999999</v>
      </c>
      <c r="C12" s="186">
        <f>D12-0.4</f>
        <v>10.6</v>
      </c>
      <c r="D12" s="186">
        <v>11</v>
      </c>
      <c r="E12" s="186">
        <f>D12+0.4</f>
        <v>11.4</v>
      </c>
      <c r="F12" s="186">
        <f>E12+0.4</f>
        <v>11.8</v>
      </c>
      <c r="G12" s="186">
        <f>F12+0.6</f>
        <v>12.4</v>
      </c>
      <c r="H12" s="281"/>
      <c r="I12" s="189" t="s">
        <v>387</v>
      </c>
      <c r="J12" s="189" t="s">
        <v>383</v>
      </c>
      <c r="K12" s="182" t="s">
        <v>357</v>
      </c>
      <c r="L12" s="182" t="s">
        <v>370</v>
      </c>
      <c r="M12" s="182" t="s">
        <v>358</v>
      </c>
      <c r="N12" s="182" t="s">
        <v>356</v>
      </c>
    </row>
    <row r="13" spans="1:14" ht="29.1" customHeight="1">
      <c r="A13" s="185"/>
      <c r="B13" s="185"/>
      <c r="C13" s="185"/>
      <c r="D13" s="185"/>
      <c r="E13" s="185"/>
      <c r="F13" s="185"/>
      <c r="G13" s="185"/>
      <c r="H13" s="281"/>
      <c r="I13" s="189"/>
      <c r="J13" s="189"/>
      <c r="K13" s="182"/>
      <c r="L13" s="51"/>
      <c r="M13" s="51"/>
      <c r="N13" s="53"/>
    </row>
    <row r="14" spans="1:14" ht="14.25">
      <c r="A14" s="42" t="s">
        <v>125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ht="14.25">
      <c r="A15" s="21" t="s">
        <v>169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14.25">
      <c r="A16" s="43"/>
      <c r="B16" s="43"/>
      <c r="C16" s="43"/>
      <c r="D16" s="43"/>
      <c r="E16" s="43"/>
      <c r="F16" s="43"/>
      <c r="G16" s="43"/>
      <c r="H16" s="43"/>
      <c r="I16" s="190" t="s">
        <v>388</v>
      </c>
      <c r="J16" s="59">
        <v>44739</v>
      </c>
      <c r="K16" s="42" t="s">
        <v>171</v>
      </c>
      <c r="L16" s="42"/>
      <c r="M16" s="42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H2:H13"/>
    <mergeCell ref="A3:A4"/>
  </mergeCells>
  <phoneticPr fontId="4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2" sqref="D1:D1048576"/>
    </sheetView>
  </sheetViews>
  <sheetFormatPr defaultColWidth="9" defaultRowHeight="14.25"/>
  <cols>
    <col min="1" max="1" width="7" customWidth="1"/>
    <col min="2" max="2" width="12.125" style="20" customWidth="1"/>
    <col min="3" max="3" width="12.875" style="20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0" t="s">
        <v>238</v>
      </c>
      <c r="B1" s="390"/>
      <c r="C1" s="390"/>
      <c r="D1" s="391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5" s="1" customFormat="1" ht="16.5">
      <c r="A2" s="404" t="s">
        <v>239</v>
      </c>
      <c r="B2" s="405" t="s">
        <v>240</v>
      </c>
      <c r="C2" s="405" t="s">
        <v>241</v>
      </c>
      <c r="D2" s="407" t="s">
        <v>242</v>
      </c>
      <c r="E2" s="405" t="s">
        <v>243</v>
      </c>
      <c r="F2" s="405" t="s">
        <v>244</v>
      </c>
      <c r="G2" s="405" t="s">
        <v>245</v>
      </c>
      <c r="H2" s="405" t="s">
        <v>246</v>
      </c>
      <c r="I2" s="3" t="s">
        <v>247</v>
      </c>
      <c r="J2" s="3" t="s">
        <v>248</v>
      </c>
      <c r="K2" s="3" t="s">
        <v>249</v>
      </c>
      <c r="L2" s="3" t="s">
        <v>250</v>
      </c>
      <c r="M2" s="3" t="s">
        <v>251</v>
      </c>
      <c r="N2" s="405" t="s">
        <v>252</v>
      </c>
      <c r="O2" s="405" t="s">
        <v>253</v>
      </c>
    </row>
    <row r="3" spans="1:15" s="1" customFormat="1" ht="16.5">
      <c r="A3" s="404"/>
      <c r="B3" s="406"/>
      <c r="C3" s="406"/>
      <c r="D3" s="408"/>
      <c r="E3" s="406"/>
      <c r="F3" s="406"/>
      <c r="G3" s="406"/>
      <c r="H3" s="406"/>
      <c r="I3" s="3" t="s">
        <v>254</v>
      </c>
      <c r="J3" s="3" t="s">
        <v>254</v>
      </c>
      <c r="K3" s="3" t="s">
        <v>254</v>
      </c>
      <c r="L3" s="3" t="s">
        <v>254</v>
      </c>
      <c r="M3" s="3" t="s">
        <v>254</v>
      </c>
      <c r="N3" s="406"/>
      <c r="O3" s="406"/>
    </row>
    <row r="4" spans="1:15" ht="31.5">
      <c r="A4" s="5">
        <v>1</v>
      </c>
      <c r="B4" s="6">
        <v>2104</v>
      </c>
      <c r="C4" s="175" t="s">
        <v>255</v>
      </c>
      <c r="D4" s="176" t="s">
        <v>256</v>
      </c>
      <c r="E4" s="6" t="s">
        <v>63</v>
      </c>
      <c r="F4" s="19" t="s">
        <v>257</v>
      </c>
      <c r="G4" s="6" t="s">
        <v>67</v>
      </c>
      <c r="H4" s="6" t="s">
        <v>67</v>
      </c>
      <c r="I4" s="6">
        <v>4</v>
      </c>
      <c r="J4" s="6">
        <v>2</v>
      </c>
      <c r="K4" s="6">
        <v>3</v>
      </c>
      <c r="L4" s="6">
        <v>5</v>
      </c>
      <c r="M4" s="6">
        <v>3</v>
      </c>
      <c r="N4" s="6">
        <f t="shared" ref="N4:N9" si="0">SUM(I4:M4)</f>
        <v>17</v>
      </c>
      <c r="O4" s="6" t="s">
        <v>258</v>
      </c>
    </row>
    <row r="5" spans="1:15" ht="31.5">
      <c r="A5" s="5">
        <v>2</v>
      </c>
      <c r="B5" s="6">
        <v>11</v>
      </c>
      <c r="C5" s="175" t="s">
        <v>255</v>
      </c>
      <c r="D5" s="177" t="s">
        <v>259</v>
      </c>
      <c r="E5" s="6" t="s">
        <v>63</v>
      </c>
      <c r="F5" s="19" t="s">
        <v>257</v>
      </c>
      <c r="G5" s="6" t="s">
        <v>67</v>
      </c>
      <c r="H5" s="6" t="s">
        <v>67</v>
      </c>
      <c r="I5" s="6">
        <v>3</v>
      </c>
      <c r="J5" s="6">
        <v>2</v>
      </c>
      <c r="K5" s="6">
        <v>3</v>
      </c>
      <c r="L5" s="6">
        <v>4</v>
      </c>
      <c r="M5" s="6">
        <v>3</v>
      </c>
      <c r="N5" s="6">
        <f t="shared" si="0"/>
        <v>15</v>
      </c>
      <c r="O5" s="6" t="s">
        <v>258</v>
      </c>
    </row>
    <row r="6" spans="1:15" ht="31.5">
      <c r="A6" s="5">
        <v>3</v>
      </c>
      <c r="B6" s="6">
        <v>2030</v>
      </c>
      <c r="C6" s="175" t="s">
        <v>255</v>
      </c>
      <c r="D6" s="176" t="s">
        <v>260</v>
      </c>
      <c r="E6" s="6" t="s">
        <v>63</v>
      </c>
      <c r="F6" s="19" t="s">
        <v>257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2</v>
      </c>
      <c r="N6" s="6">
        <f t="shared" si="0"/>
        <v>13</v>
      </c>
      <c r="O6" s="6" t="s">
        <v>258</v>
      </c>
    </row>
    <row r="7" spans="1:15" ht="21">
      <c r="A7" s="5">
        <v>4</v>
      </c>
      <c r="B7" s="6">
        <v>16</v>
      </c>
      <c r="C7" s="6" t="s">
        <v>261</v>
      </c>
      <c r="D7" s="177" t="s">
        <v>262</v>
      </c>
      <c r="E7" s="6" t="s">
        <v>63</v>
      </c>
      <c r="F7" s="19" t="s">
        <v>257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258</v>
      </c>
    </row>
    <row r="8" spans="1:15" ht="21">
      <c r="A8" s="5">
        <v>5</v>
      </c>
      <c r="B8" s="6">
        <v>17</v>
      </c>
      <c r="C8" s="6" t="s">
        <v>261</v>
      </c>
      <c r="D8" s="176" t="s">
        <v>263</v>
      </c>
      <c r="E8" s="6" t="s">
        <v>63</v>
      </c>
      <c r="F8" s="19" t="s">
        <v>257</v>
      </c>
      <c r="G8" s="6" t="s">
        <v>67</v>
      </c>
      <c r="H8" s="6" t="s">
        <v>67</v>
      </c>
      <c r="I8" s="6">
        <v>2</v>
      </c>
      <c r="J8" s="6">
        <v>1</v>
      </c>
      <c r="K8" s="6">
        <v>1</v>
      </c>
      <c r="L8" s="6">
        <v>3</v>
      </c>
      <c r="M8" s="5">
        <v>1</v>
      </c>
      <c r="N8" s="5">
        <f t="shared" si="0"/>
        <v>8</v>
      </c>
      <c r="O8" s="5" t="s">
        <v>258</v>
      </c>
    </row>
    <row r="9" spans="1:15" ht="21">
      <c r="A9" s="5">
        <v>6</v>
      </c>
      <c r="B9" s="6">
        <v>18</v>
      </c>
      <c r="C9" s="6" t="s">
        <v>261</v>
      </c>
      <c r="D9" s="178" t="s">
        <v>264</v>
      </c>
      <c r="E9" s="6" t="s">
        <v>63</v>
      </c>
      <c r="F9" s="19" t="s">
        <v>257</v>
      </c>
      <c r="G9" s="6" t="s">
        <v>67</v>
      </c>
      <c r="H9" s="6" t="s">
        <v>67</v>
      </c>
      <c r="I9" s="6">
        <v>1</v>
      </c>
      <c r="J9" s="6">
        <v>2</v>
      </c>
      <c r="K9" s="6">
        <v>1</v>
      </c>
      <c r="L9" s="6">
        <v>1</v>
      </c>
      <c r="M9" s="5">
        <v>2</v>
      </c>
      <c r="N9" s="5">
        <f t="shared" si="0"/>
        <v>7</v>
      </c>
      <c r="O9" s="5" t="s">
        <v>258</v>
      </c>
    </row>
    <row r="10" spans="1:15">
      <c r="A10" s="5"/>
      <c r="B10" s="6"/>
      <c r="C10" s="6"/>
      <c r="D10" s="1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1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92" t="s">
        <v>265</v>
      </c>
      <c r="B12" s="393"/>
      <c r="C12" s="393"/>
      <c r="D12" s="394"/>
      <c r="E12" s="395"/>
      <c r="F12" s="396"/>
      <c r="G12" s="396"/>
      <c r="H12" s="396"/>
      <c r="I12" s="397"/>
      <c r="J12" s="392" t="s">
        <v>266</v>
      </c>
      <c r="K12" s="398"/>
      <c r="L12" s="398"/>
      <c r="M12" s="399"/>
      <c r="N12" s="7"/>
      <c r="O12" s="9"/>
    </row>
    <row r="13" spans="1:15" ht="16.5">
      <c r="A13" s="400" t="s">
        <v>267</v>
      </c>
      <c r="B13" s="401"/>
      <c r="C13" s="401"/>
      <c r="D13" s="402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2022-07-01T12:13:30Z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