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5" windowHeight="5850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<sst xmlns="http://schemas.openxmlformats.org/spreadsheetml/2006/main" count="742" uniqueCount="362">
  <si>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</si>
  <si>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</si>
  <si>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</si>
  <si>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</si>
  <si>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</si>
  <si>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</si>
  <si>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</si>
  <si>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</si>
  <si>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</si>
  <si>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</si>
  <si>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</si>
  <si>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</si>
  <si>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</si>
  <si>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</si>
  <si>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</si>
  <si>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</si>
  <si>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</si>
  <si>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</si>
  <si>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</si>
  <si>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</si>
  <si>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</si>
  <si>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</si>
  <si>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</si>
  <si>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</si>
  <si>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</si>
  <si>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</si>
  <si>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</si>
  <si>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</si>
  <si>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</si>
  <si>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</si>
  <si>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</si>
  <si>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</si>
  <si>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</si>
  <si>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</si>
  <si>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</si>
  <si>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</si>
  <si>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</si>
  <si>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</si>
  <si>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</si>
  <si>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</si>
  <si>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</si>
  <si>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</si>
  <si>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</si>
  <si>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</si>
  <si>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</si>
  <si>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</si>
  <si>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</si>
  <si>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</si>
  <si>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</si>
  <si>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</si>
  <si>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</si>
  <si>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</si>
  <si>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</si>
  <si>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</si>
  <si>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</si>
  <si>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</si>
  <si>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</si>
  <si>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</si>
  <si>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</si>
  <si>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</si>
  <si>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</si>
  <si>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</si>
  <si>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</si>
  <si>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TAMMAK92548</t>
  </si>
  <si>
    <t>合同交期</t>
  </si>
  <si>
    <t>产前确认样</t>
  </si>
  <si>
    <t>有</t>
  </si>
  <si>
    <t>无</t>
  </si>
  <si>
    <t>品名</t>
  </si>
  <si>
    <t>女式旅行裤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</si>
  <si>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</si>
  <si>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</si>
  <si>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</si>
  <si>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</si>
  <si>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</si>
  <si>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</si>
  <si>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</si>
  <si>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</si>
  <si>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</si>
  <si>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CGDD22051200077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</si>
  <si>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</si>
  <si>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</si>
  <si>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</si>
  <si>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</si>
  <si>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</si>
  <si>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</si>
  <si>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</si>
  <si>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</si>
  <si>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</si>
  <si>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</si>
  <si>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</si>
  <si>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</si>
  <si>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</si>
  <si>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</si>
  <si>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</si>
  <si>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</si>
  <si>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</si>
  <si>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</si>
  <si>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</si>
  <si>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</si>
  <si>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</si>
  <si>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</si>
  <si>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</si>
  <si>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</si>
  <si>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</si>
  <si>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</si>
  <si>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</si>
  <si>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</si>
  <si>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</si>
  <si>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</si>
  <si>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</si>
  <si>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</si>
  <si>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</si>
  <si>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</si>
  <si>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</si>
  <si>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</si>
  <si>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</si>
  <si>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</si>
  <si>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</si>
  <si>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</si>
  <si>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</si>
  <si>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</si>
  <si>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</si>
  <si>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</si>
  <si>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</si>
  <si>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</si>
  <si>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</si>
  <si>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</si>
  <si>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1.侧斗口起浪</t>
  </si>
  <si>
    <t>2.熨烫有褶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</si>
  <si>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</si>
  <si>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</si>
  <si>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</si>
  <si>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</si>
  <si>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</si>
  <si>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</si>
  <si>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</si>
  <si>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</si>
  <si>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</si>
  <si>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</si>
  <si>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</si>
  <si>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</si>
  <si>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</si>
  <si>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</si>
  <si>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2022.6.17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</si>
  <si>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</si>
  <si>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</si>
  <si>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</si>
  <si>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</si>
  <si>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</si>
  <si>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</si>
  <si>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</si>
  <si>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</si>
  <si>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</si>
  <si>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</si>
  <si>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</si>
  <si>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</si>
  <si>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黑色XL1</t>
  </si>
  <si>
    <t>黑色XL2</t>
  </si>
  <si>
    <t>裤外侧长</t>
  </si>
  <si>
    <t>+1.6/+1.4</t>
  </si>
  <si>
    <t>+1.3/+1</t>
  </si>
  <si>
    <t>腰围 平量</t>
  </si>
  <si>
    <t>-1/-1.5</t>
  </si>
  <si>
    <t>-0.5/-1</t>
  </si>
  <si>
    <t>臀围</t>
  </si>
  <si>
    <t>-1/-1</t>
  </si>
  <si>
    <t>0/0</t>
  </si>
  <si>
    <t>腿围/2</t>
  </si>
  <si>
    <t>+0.5/+0.5</t>
  </si>
  <si>
    <t>+0.2/+0.2</t>
  </si>
  <si>
    <t>脚口/2</t>
  </si>
  <si>
    <t>-0.2/-0.2</t>
  </si>
  <si>
    <t>前裆长 含腰</t>
  </si>
  <si>
    <t>+0.7/+0.3</t>
  </si>
  <si>
    <t>后裆长 含腰</t>
  </si>
  <si>
    <t>+0.6/+0.8</t>
  </si>
  <si>
    <t>+1/+1</t>
  </si>
  <si>
    <t xml:space="preserve">     初期请洗测2-3件，有问题的另加测量数量。</t>
  </si>
  <si>
    <t>验货时间：2022.6.18</t>
  </si>
  <si>
    <t>跟单QC:周苑</t>
  </si>
  <si>
    <t>工厂负责人：张爱萍</t>
  </si>
  <si>
    <t>QC出货报告书</t>
  </si>
  <si>
    <t>产品名称</t>
  </si>
  <si>
    <t>合同日期</t>
  </si>
  <si>
    <t>2022.7.5</t>
  </si>
  <si>
    <t>检验资料确认</t>
  </si>
  <si>
    <t>交货形式</t>
  </si>
  <si>
    <t>面料第三方合格报告</t>
  </si>
  <si>
    <t>验货次数</t>
  </si>
  <si>
    <t>非直发</t>
  </si>
  <si>
    <t>苏州库</t>
  </si>
  <si>
    <t>大仓</t>
  </si>
  <si>
    <t>沈阳仓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</si>
  <si>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</si>
  <si>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</si>
  <si>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</si>
  <si>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</si>
  <si>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</si>
  <si>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</si>
  <si>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</si>
  <si>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</si>
  <si>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</si>
  <si>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</si>
  <si>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采购凭证编号：CGDD22051200077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</si>
  <si>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</si>
  <si>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</si>
  <si>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</si>
  <si>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</si>
  <si>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</si>
  <si>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</si>
  <si>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</si>
  <si>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</si>
  <si>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</si>
  <si>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</si>
  <si>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</si>
  <si>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</si>
  <si>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</si>
  <si>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</si>
  <si>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</si>
  <si>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②检验明细：1、6、18、25、30、31、32、33</t>
  </si>
  <si>
    <t>共抽8箱，每箱10件，合计：80件</t>
  </si>
  <si>
    <t>情况说明：</t>
  </si>
  <si>
    <t xml:space="preserve">【问题点描述】  </t>
  </si>
  <si>
    <t>1.码边毛漏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</si>
  <si>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</si>
  <si>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</si>
  <si>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</si>
  <si>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</si>
  <si>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</si>
  <si>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</si>
  <si>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</si>
  <si>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此订单出货822件，其中沈阳仓14件，大仓808件，按照AQL2.5的抽验要求，抽验80件，不良数量1件，在允许范围内，可以出货</t>
  </si>
  <si>
    <t>服装QC部门</t>
  </si>
  <si>
    <t>检验人</t>
  </si>
  <si>
    <t>2022.6.22</t>
  </si>
  <si>
    <t>+2+1</t>
  </si>
  <si>
    <t>+1.8+1.5</t>
  </si>
  <si>
    <t>+1.3+0.5</t>
  </si>
  <si>
    <t>+1.4+0.6</t>
  </si>
  <si>
    <t>+10</t>
  </si>
  <si>
    <t>00</t>
  </si>
  <si>
    <t>+0.5-0.5</t>
  </si>
  <si>
    <t>-1.8-1</t>
  </si>
  <si>
    <t>-1.4-1.4</t>
  </si>
  <si>
    <t>0-0.5</t>
  </si>
  <si>
    <t>+1+1.5</t>
  </si>
  <si>
    <t>+1+0.5</t>
  </si>
  <si>
    <t>+0.2+0.6</t>
  </si>
  <si>
    <t>+0.4+0.2</t>
  </si>
  <si>
    <t>+0.5+0.2</t>
  </si>
  <si>
    <t>+0.4-0.2</t>
  </si>
  <si>
    <t>+0.5+0.7</t>
  </si>
  <si>
    <t>+0.6+0.2</t>
  </si>
  <si>
    <t>-0.4+0.2</t>
  </si>
  <si>
    <t>-0.5-0.5</t>
  </si>
  <si>
    <t>-0.3+0.3</t>
  </si>
  <si>
    <t>+0.3+0.3</t>
  </si>
  <si>
    <t>0+0.5</t>
  </si>
  <si>
    <t>+0.4-0.4</t>
  </si>
  <si>
    <t>+0.7+0.3</t>
  </si>
  <si>
    <t>+0.30</t>
  </si>
  <si>
    <t>+1.2+1</t>
  </si>
  <si>
    <t>+0.6+1</t>
  </si>
  <si>
    <t>+0.3+1</t>
  </si>
  <si>
    <t>+0.7+0.5</t>
  </si>
  <si>
    <t>0+0.6</t>
  </si>
  <si>
    <t>+0.7+1</t>
  </si>
  <si>
    <t>验货时间：2022.6.22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</si>
  <si>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</si>
  <si>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</si>
  <si>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</si>
  <si>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</si>
  <si>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</si>
  <si>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</si>
  <si>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</si>
  <si>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</si>
  <si>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</si>
  <si>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</si>
  <si>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</si>
  <si>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</si>
  <si>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</si>
  <si>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</si>
  <si>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</si>
  <si>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</si>
  <si>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</si>
  <si>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40N12106</t>
  </si>
  <si>
    <t>FK06460</t>
  </si>
  <si>
    <t>91547/92548</t>
  </si>
  <si>
    <t>东丽</t>
  </si>
  <si>
    <t>YES</t>
  </si>
  <si>
    <t>40N21441</t>
  </si>
  <si>
    <t>40N21442</t>
  </si>
  <si>
    <t>41N21443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</si>
  <si>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</si>
  <si>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</si>
  <si>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</si>
  <si>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</si>
  <si>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</si>
  <si>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</si>
  <si>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</si>
  <si>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</si>
  <si>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</si>
  <si>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</si>
  <si>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</si>
  <si>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</si>
  <si>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2.4%（4.2%）</t>
  </si>
  <si>
    <t>3.2%（4%）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</si>
  <si>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</si>
  <si>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</si>
  <si>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</si>
  <si>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</si>
  <si>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</si>
  <si>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</si>
  <si>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</si>
  <si>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</si>
  <si>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</si>
  <si>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</si>
  <si>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</si>
  <si>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</si>
  <si>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G20SSSK035</t>
  </si>
  <si>
    <t xml:space="preserve">哑光包漆裤钩扣 </t>
  </si>
  <si>
    <t>伟星</t>
  </si>
  <si>
    <t>G22FWPB011</t>
  </si>
  <si>
    <t xml:space="preserve">TOREAD金属侧夹标（宽2.5CM） </t>
  </si>
  <si>
    <t xml:space="preserve">探路者立体转移标（60*11.5MM） </t>
  </si>
  <si>
    <t>ZY00235</t>
  </si>
  <si>
    <t>冠荣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</si>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</sst>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indexed="8"/>
      <name val="宋体"/>
      <charset val="134"/>
    </font>
    <font>
      <sz val="9"/>
      <color theme="1"/>
      <name val="微软雅黑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0" fillId="29" borderId="82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28" borderId="83" applyNumberFormat="0" applyFon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81" applyNumberFormat="0" applyFill="0" applyAlignment="0" applyProtection="0">
      <alignment vertical="center"/>
    </xf>
    <xf numFmtId="0" fontId="62" fillId="0" borderId="8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10" borderId="78" applyNumberFormat="0" applyAlignment="0" applyProtection="0">
      <alignment vertical="center"/>
    </xf>
    <xf numFmtId="0" fontId="57" fillId="10" borderId="82" applyNumberFormat="0" applyAlignment="0" applyProtection="0">
      <alignment vertical="center"/>
    </xf>
    <xf numFmtId="0" fontId="53" fillId="16" borderId="79" applyNumberFormat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8" fillId="0" borderId="0">
      <alignment vertical="center"/>
    </xf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5" fillId="0" borderId="4" xfId="0" applyNumberFormat="1" applyFont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9" fontId="13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2" fillId="3" borderId="0" xfId="51" applyFont="1" applyFill="1"/>
    <xf numFmtId="0" fontId="23" fillId="3" borderId="0" xfId="51" applyFont="1" applyFill="1" applyBorder="1" applyAlignment="1">
      <alignment horizontal="center"/>
    </xf>
    <xf numFmtId="0" fontId="22" fillId="3" borderId="0" xfId="51" applyFont="1" applyFill="1" applyBorder="1" applyAlignment="1">
      <alignment horizontal="center"/>
    </xf>
    <xf numFmtId="0" fontId="23" fillId="3" borderId="10" xfId="50" applyFont="1" applyFill="1" applyBorder="1" applyAlignment="1">
      <alignment horizontal="left" vertical="center"/>
    </xf>
    <xf numFmtId="0" fontId="22" fillId="3" borderId="11" xfId="50" applyFont="1" applyFill="1" applyBorder="1" applyAlignment="1">
      <alignment horizontal="center" vertical="center"/>
    </xf>
    <xf numFmtId="0" fontId="23" fillId="3" borderId="11" xfId="50" applyFont="1" applyFill="1" applyBorder="1" applyAlignment="1">
      <alignment vertical="center"/>
    </xf>
    <xf numFmtId="0" fontId="22" fillId="3" borderId="11" xfId="51" applyFont="1" applyFill="1" applyBorder="1" applyAlignment="1">
      <alignment horizontal="center"/>
    </xf>
    <xf numFmtId="0" fontId="23" fillId="3" borderId="12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22" fillId="3" borderId="2" xfId="51" applyFont="1" applyFill="1" applyBorder="1" applyAlignment="1">
      <alignment horizontal="center"/>
    </xf>
    <xf numFmtId="176" fontId="24" fillId="0" borderId="2" xfId="0" applyNumberFormat="1" applyFont="1" applyFill="1" applyBorder="1" applyAlignment="1">
      <alignment horizontal="center"/>
    </xf>
    <xf numFmtId="176" fontId="25" fillId="0" borderId="2" xfId="0" applyNumberFormat="1" applyFont="1" applyFill="1" applyBorder="1" applyAlignment="1">
      <alignment horizontal="center"/>
    </xf>
    <xf numFmtId="176" fontId="26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176" fontId="27" fillId="0" borderId="2" xfId="0" applyNumberFormat="1" applyFont="1" applyFill="1" applyBorder="1" applyAlignment="1">
      <alignment horizontal="center"/>
    </xf>
    <xf numFmtId="176" fontId="28" fillId="0" borderId="2" xfId="0" applyNumberFormat="1" applyFont="1" applyFill="1" applyBorder="1" applyAlignment="1">
      <alignment horizontal="center"/>
    </xf>
    <xf numFmtId="176" fontId="29" fillId="0" borderId="2" xfId="0" applyNumberFormat="1" applyFont="1" applyFill="1" applyBorder="1" applyAlignment="1">
      <alignment horizontal="center"/>
    </xf>
    <xf numFmtId="176" fontId="30" fillId="0" borderId="2" xfId="0" applyNumberFormat="1" applyFont="1" applyFill="1" applyBorder="1" applyAlignment="1">
      <alignment horizontal="center"/>
    </xf>
    <xf numFmtId="0" fontId="27" fillId="3" borderId="2" xfId="0" applyFont="1" applyFill="1" applyBorder="1" applyAlignment="1">
      <alignment horizontal="left"/>
    </xf>
    <xf numFmtId="176" fontId="24" fillId="3" borderId="2" xfId="11" applyNumberFormat="1" applyFont="1" applyFill="1" applyBorder="1" applyAlignment="1">
      <alignment horizontal="center"/>
    </xf>
    <xf numFmtId="176" fontId="27" fillId="3" borderId="2" xfId="0" applyNumberFormat="1" applyFont="1" applyFill="1" applyBorder="1" applyAlignment="1">
      <alignment horizontal="center"/>
    </xf>
    <xf numFmtId="0" fontId="24" fillId="3" borderId="2" xfId="11" applyFont="1" applyFill="1" applyBorder="1" applyAlignment="1">
      <alignment horizontal="center"/>
    </xf>
    <xf numFmtId="0" fontId="22" fillId="3" borderId="13" xfId="51" applyFont="1" applyFill="1" applyBorder="1" applyAlignment="1"/>
    <xf numFmtId="49" fontId="22" fillId="3" borderId="14" xfId="52" applyNumberFormat="1" applyFont="1" applyFill="1" applyBorder="1" applyAlignment="1">
      <alignment horizontal="center" vertical="center"/>
    </xf>
    <xf numFmtId="49" fontId="22" fillId="3" borderId="14" xfId="52" applyNumberFormat="1" applyFont="1" applyFill="1" applyBorder="1" applyAlignment="1">
      <alignment horizontal="right" vertical="center"/>
    </xf>
    <xf numFmtId="49" fontId="22" fillId="3" borderId="15" xfId="52" applyNumberFormat="1" applyFont="1" applyFill="1" applyBorder="1" applyAlignment="1">
      <alignment horizontal="center" vertical="center"/>
    </xf>
    <xf numFmtId="0" fontId="22" fillId="3" borderId="16" xfId="51" applyFont="1" applyFill="1" applyBorder="1" applyAlignment="1"/>
    <xf numFmtId="49" fontId="22" fillId="3" borderId="17" xfId="51" applyNumberFormat="1" applyFont="1" applyFill="1" applyBorder="1" applyAlignment="1">
      <alignment horizontal="center"/>
    </xf>
    <xf numFmtId="49" fontId="22" fillId="3" borderId="17" xfId="51" applyNumberFormat="1" applyFont="1" applyFill="1" applyBorder="1" applyAlignment="1">
      <alignment horizontal="right"/>
    </xf>
    <xf numFmtId="49" fontId="22" fillId="3" borderId="17" xfId="51" applyNumberFormat="1" applyFont="1" applyFill="1" applyBorder="1" applyAlignment="1">
      <alignment horizontal="right" vertical="center"/>
    </xf>
    <xf numFmtId="49" fontId="22" fillId="3" borderId="18" xfId="51" applyNumberFormat="1" applyFont="1" applyFill="1" applyBorder="1" applyAlignment="1">
      <alignment horizontal="center"/>
    </xf>
    <xf numFmtId="0" fontId="22" fillId="3" borderId="19" xfId="51" applyFont="1" applyFill="1" applyBorder="1" applyAlignment="1">
      <alignment horizontal="center"/>
    </xf>
    <xf numFmtId="0" fontId="23" fillId="3" borderId="0" xfId="51" applyFont="1" applyFill="1"/>
    <xf numFmtId="0" fontId="0" fillId="3" borderId="0" xfId="52" applyFont="1" applyFill="1">
      <alignment vertical="center"/>
    </xf>
    <xf numFmtId="0" fontId="23" fillId="3" borderId="11" xfId="50" applyFont="1" applyFill="1" applyBorder="1" applyAlignment="1">
      <alignment horizontal="left" vertical="center"/>
    </xf>
    <xf numFmtId="0" fontId="22" fillId="3" borderId="20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21" xfId="51" applyFont="1" applyFill="1" applyBorder="1" applyAlignment="1" applyProtection="1">
      <alignment horizontal="center" vertical="center"/>
    </xf>
    <xf numFmtId="0" fontId="23" fillId="3" borderId="2" xfId="52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2" xfId="52" applyNumberFormat="1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2" fillId="3" borderId="24" xfId="52" applyNumberFormat="1" applyFont="1" applyFill="1" applyBorder="1" applyAlignment="1">
      <alignment horizontal="center" vertical="center"/>
    </xf>
    <xf numFmtId="49" fontId="23" fillId="3" borderId="24" xfId="52" applyNumberFormat="1" applyFont="1" applyFill="1" applyBorder="1" applyAlignment="1">
      <alignment horizontal="center" vertical="center"/>
    </xf>
    <xf numFmtId="49" fontId="22" fillId="3" borderId="25" xfId="51" applyNumberFormat="1" applyFont="1" applyFill="1" applyBorder="1" applyAlignment="1">
      <alignment horizontal="center"/>
    </xf>
    <xf numFmtId="49" fontId="22" fillId="3" borderId="26" xfId="51" applyNumberFormat="1" applyFont="1" applyFill="1" applyBorder="1" applyAlignment="1">
      <alignment horizontal="center"/>
    </xf>
    <xf numFmtId="49" fontId="22" fillId="3" borderId="26" xfId="52" applyNumberFormat="1" applyFont="1" applyFill="1" applyBorder="1" applyAlignment="1">
      <alignment horizontal="center" vertical="center"/>
    </xf>
    <xf numFmtId="49" fontId="22" fillId="3" borderId="27" xfId="51" applyNumberFormat="1" applyFont="1" applyFill="1" applyBorder="1" applyAlignment="1">
      <alignment horizontal="center"/>
    </xf>
    <xf numFmtId="14" fontId="23" fillId="3" borderId="0" xfId="51" applyNumberFormat="1" applyFont="1" applyFill="1"/>
    <xf numFmtId="0" fontId="31" fillId="0" borderId="0" xfId="50" applyFill="1" applyBorder="1" applyAlignment="1">
      <alignment horizontal="left" vertical="center"/>
    </xf>
    <xf numFmtId="0" fontId="31" fillId="0" borderId="0" xfId="50" applyFont="1" applyFill="1" applyAlignment="1">
      <alignment horizontal="left" vertical="center"/>
    </xf>
    <xf numFmtId="0" fontId="31" fillId="0" borderId="0" xfId="50" applyFill="1" applyAlignment="1">
      <alignment horizontal="left" vertical="center"/>
    </xf>
    <xf numFmtId="0" fontId="32" fillId="0" borderId="28" xfId="50" applyFont="1" applyFill="1" applyBorder="1" applyAlignment="1">
      <alignment horizontal="center" vertical="top"/>
    </xf>
    <xf numFmtId="0" fontId="33" fillId="0" borderId="29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center" vertical="center"/>
    </xf>
    <xf numFmtId="0" fontId="33" fillId="0" borderId="30" xfId="50" applyFont="1" applyFill="1" applyBorder="1" applyAlignment="1">
      <alignment horizontal="center" vertical="center"/>
    </xf>
    <xf numFmtId="0" fontId="34" fillId="0" borderId="30" xfId="50" applyFont="1" applyFill="1" applyBorder="1" applyAlignment="1">
      <alignment vertical="center"/>
    </xf>
    <xf numFmtId="0" fontId="33" fillId="0" borderId="30" xfId="50" applyFont="1" applyFill="1" applyBorder="1" applyAlignment="1">
      <alignment vertical="center"/>
    </xf>
    <xf numFmtId="0" fontId="34" fillId="0" borderId="30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vertical="center"/>
    </xf>
    <xf numFmtId="0" fontId="24" fillId="0" borderId="14" xfId="50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vertical="center"/>
    </xf>
    <xf numFmtId="58" fontId="34" fillId="0" borderId="14" xfId="50" applyNumberFormat="1" applyFont="1" applyFill="1" applyBorder="1" applyAlignment="1">
      <alignment horizontal="center" vertical="center"/>
    </xf>
    <xf numFmtId="0" fontId="34" fillId="0" borderId="14" xfId="50" applyFont="1" applyFill="1" applyBorder="1" applyAlignment="1">
      <alignment horizontal="center" vertical="center"/>
    </xf>
    <xf numFmtId="0" fontId="33" fillId="0" borderId="14" xfId="50" applyFont="1" applyFill="1" applyBorder="1" applyAlignment="1">
      <alignment horizontal="center" vertical="center"/>
    </xf>
    <xf numFmtId="0" fontId="33" fillId="0" borderId="31" xfId="50" applyFont="1" applyFill="1" applyBorder="1" applyAlignment="1">
      <alignment horizontal="left" vertical="center"/>
    </xf>
    <xf numFmtId="0" fontId="24" fillId="0" borderId="14" xfId="50" applyFont="1" applyFill="1" applyBorder="1" applyAlignment="1">
      <alignment horizontal="right" vertical="center"/>
    </xf>
    <xf numFmtId="0" fontId="33" fillId="0" borderId="14" xfId="50" applyFont="1" applyFill="1" applyBorder="1" applyAlignment="1">
      <alignment horizontal="left" vertical="center"/>
    </xf>
    <xf numFmtId="0" fontId="33" fillId="0" borderId="32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right" vertical="center"/>
    </xf>
    <xf numFmtId="0" fontId="33" fillId="0" borderId="33" xfId="50" applyFont="1" applyFill="1" applyBorder="1" applyAlignment="1">
      <alignment vertical="center"/>
    </xf>
    <xf numFmtId="0" fontId="34" fillId="0" borderId="33" xfId="50" applyFont="1" applyFill="1" applyBorder="1" applyAlignment="1">
      <alignment vertical="center"/>
    </xf>
    <xf numFmtId="0" fontId="34" fillId="0" borderId="33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3" fillId="0" borderId="0" xfId="50" applyFont="1" applyFill="1" applyBorder="1" applyAlignment="1">
      <alignment vertical="center"/>
    </xf>
    <xf numFmtId="0" fontId="34" fillId="0" borderId="0" xfId="50" applyFont="1" applyFill="1" applyBorder="1" applyAlignment="1">
      <alignment vertical="center"/>
    </xf>
    <xf numFmtId="0" fontId="34" fillId="0" borderId="0" xfId="50" applyFont="1" applyFill="1" applyAlignment="1">
      <alignment horizontal="left" vertical="center"/>
    </xf>
    <xf numFmtId="0" fontId="33" fillId="0" borderId="29" xfId="50" applyFont="1" applyFill="1" applyBorder="1" applyAlignment="1">
      <alignment vertical="center"/>
    </xf>
    <xf numFmtId="0" fontId="33" fillId="0" borderId="34" xfId="50" applyFont="1" applyFill="1" applyBorder="1" applyAlignment="1">
      <alignment horizontal="left" vertical="center"/>
    </xf>
    <xf numFmtId="0" fontId="33" fillId="0" borderId="35" xfId="50" applyFont="1" applyFill="1" applyBorder="1" applyAlignment="1">
      <alignment horizontal="left" vertical="center"/>
    </xf>
    <xf numFmtId="0" fontId="34" fillId="0" borderId="14" xfId="50" applyFont="1" applyFill="1" applyBorder="1" applyAlignment="1">
      <alignment horizontal="left" vertical="center"/>
    </xf>
    <xf numFmtId="0" fontId="34" fillId="0" borderId="14" xfId="50" applyFont="1" applyFill="1" applyBorder="1" applyAlignment="1">
      <alignment vertical="center"/>
    </xf>
    <xf numFmtId="0" fontId="34" fillId="0" borderId="36" xfId="50" applyFont="1" applyFill="1" applyBorder="1" applyAlignment="1">
      <alignment horizontal="center" vertical="center"/>
    </xf>
    <xf numFmtId="0" fontId="34" fillId="0" borderId="37" xfId="50" applyFont="1" applyFill="1" applyBorder="1" applyAlignment="1">
      <alignment horizontal="center" vertical="center"/>
    </xf>
    <xf numFmtId="0" fontId="26" fillId="0" borderId="38" xfId="50" applyFont="1" applyFill="1" applyBorder="1" applyAlignment="1">
      <alignment horizontal="left" vertical="center"/>
    </xf>
    <xf numFmtId="0" fontId="26" fillId="0" borderId="37" xfId="50" applyFont="1" applyFill="1" applyBorder="1" applyAlignment="1">
      <alignment horizontal="left" vertical="center"/>
    </xf>
    <xf numFmtId="0" fontId="34" fillId="0" borderId="0" xfId="50" applyFont="1" applyFill="1" applyBorder="1" applyAlignment="1">
      <alignment horizontal="left" vertical="center"/>
    </xf>
    <xf numFmtId="0" fontId="33" fillId="0" borderId="30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left" vertical="center" wrapText="1"/>
    </xf>
    <xf numFmtId="0" fontId="34" fillId="0" borderId="14" xfId="50" applyFont="1" applyFill="1" applyBorder="1" applyAlignment="1">
      <alignment horizontal="left" vertical="center" wrapText="1"/>
    </xf>
    <xf numFmtId="0" fontId="33" fillId="0" borderId="32" xfId="50" applyFont="1" applyFill="1" applyBorder="1" applyAlignment="1">
      <alignment horizontal="left" vertical="center"/>
    </xf>
    <xf numFmtId="0" fontId="31" fillId="0" borderId="33" xfId="50" applyFill="1" applyBorder="1" applyAlignment="1">
      <alignment horizontal="center" vertical="center"/>
    </xf>
    <xf numFmtId="0" fontId="33" fillId="0" borderId="39" xfId="50" applyFont="1" applyFill="1" applyBorder="1" applyAlignment="1">
      <alignment horizontal="center" vertical="center"/>
    </xf>
    <xf numFmtId="0" fontId="33" fillId="0" borderId="40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1" fillId="0" borderId="37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left" vertical="center"/>
    </xf>
    <xf numFmtId="0" fontId="33" fillId="0" borderId="36" xfId="50" applyFont="1" applyFill="1" applyBorder="1" applyAlignment="1">
      <alignment horizontal="left" vertical="center"/>
    </xf>
    <xf numFmtId="0" fontId="33" fillId="0" borderId="43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horizontal="center" vertical="center"/>
    </xf>
    <xf numFmtId="58" fontId="34" fillId="0" borderId="33" xfId="50" applyNumberFormat="1" applyFont="1" applyFill="1" applyBorder="1" applyAlignment="1">
      <alignment vertical="center"/>
    </xf>
    <xf numFmtId="0" fontId="33" fillId="0" borderId="33" xfId="50" applyFont="1" applyFill="1" applyBorder="1" applyAlignment="1">
      <alignment horizontal="center" vertical="center"/>
    </xf>
    <xf numFmtId="0" fontId="34" fillId="0" borderId="44" xfId="50" applyFont="1" applyFill="1" applyBorder="1" applyAlignment="1">
      <alignment horizontal="center" vertical="center"/>
    </xf>
    <xf numFmtId="0" fontId="33" fillId="0" borderId="45" xfId="50" applyFont="1" applyFill="1" applyBorder="1" applyAlignment="1">
      <alignment horizontal="center" vertical="center"/>
    </xf>
    <xf numFmtId="0" fontId="34" fillId="0" borderId="45" xfId="50" applyFont="1" applyFill="1" applyBorder="1" applyAlignment="1">
      <alignment horizontal="left" vertical="center"/>
    </xf>
    <xf numFmtId="0" fontId="34" fillId="0" borderId="46" xfId="50" applyFont="1" applyFill="1" applyBorder="1" applyAlignment="1">
      <alignment horizontal="left" vertical="center"/>
    </xf>
    <xf numFmtId="0" fontId="33" fillId="0" borderId="47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center" vertical="center"/>
    </xf>
    <xf numFmtId="0" fontId="26" fillId="0" borderId="48" xfId="50" applyFont="1" applyFill="1" applyBorder="1" applyAlignment="1">
      <alignment horizontal="left" vertical="center"/>
    </xf>
    <xf numFmtId="0" fontId="33" fillId="0" borderId="44" xfId="50" applyFont="1" applyFill="1" applyBorder="1" applyAlignment="1">
      <alignment horizontal="left" vertical="center"/>
    </xf>
    <xf numFmtId="0" fontId="33" fillId="0" borderId="45" xfId="50" applyFont="1" applyFill="1" applyBorder="1" applyAlignment="1">
      <alignment horizontal="left" vertical="center"/>
    </xf>
    <xf numFmtId="0" fontId="34" fillId="0" borderId="48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 wrapText="1"/>
    </xf>
    <xf numFmtId="0" fontId="31" fillId="0" borderId="46" xfId="50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4" fillId="0" borderId="49" xfId="50" applyFont="1" applyFill="1" applyBorder="1" applyAlignment="1">
      <alignment horizontal="left" vertical="center"/>
    </xf>
    <xf numFmtId="0" fontId="26" fillId="0" borderId="44" xfId="50" applyFont="1" applyFill="1" applyBorder="1" applyAlignment="1">
      <alignment horizontal="left" vertical="center"/>
    </xf>
    <xf numFmtId="0" fontId="34" fillId="0" borderId="46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7" xfId="51" applyFont="1" applyFill="1" applyBorder="1" applyAlignment="1" applyProtection="1">
      <alignment horizontal="center" vertical="center"/>
    </xf>
    <xf numFmtId="0" fontId="23" fillId="3" borderId="50" xfId="52" applyFont="1" applyFill="1" applyBorder="1" applyAlignment="1">
      <alignment horizontal="center" vertical="center"/>
    </xf>
    <xf numFmtId="0" fontId="31" fillId="0" borderId="0" xfId="50" applyFont="1" applyBorder="1" applyAlignment="1">
      <alignment horizontal="left" vertical="center"/>
    </xf>
    <xf numFmtId="0" fontId="31" fillId="0" borderId="0" xfId="50" applyFont="1" applyAlignment="1">
      <alignment horizontal="left" vertical="center"/>
    </xf>
    <xf numFmtId="0" fontId="35" fillId="0" borderId="28" xfId="50" applyFont="1" applyBorder="1" applyAlignment="1">
      <alignment horizontal="center" vertical="top"/>
    </xf>
    <xf numFmtId="0" fontId="25" fillId="0" borderId="51" xfId="50" applyFont="1" applyBorder="1" applyAlignment="1">
      <alignment horizontal="left" vertical="center"/>
    </xf>
    <xf numFmtId="0" fontId="24" fillId="0" borderId="52" xfId="50" applyFont="1" applyBorder="1" applyAlignment="1">
      <alignment horizontal="center" vertical="center"/>
    </xf>
    <xf numFmtId="0" fontId="25" fillId="0" borderId="52" xfId="50" applyFont="1" applyBorder="1" applyAlignment="1">
      <alignment horizontal="center" vertical="center"/>
    </xf>
    <xf numFmtId="0" fontId="26" fillId="0" borderId="52" xfId="50" applyFont="1" applyBorder="1" applyAlignment="1">
      <alignment horizontal="left" vertical="center"/>
    </xf>
    <xf numFmtId="0" fontId="26" fillId="0" borderId="29" xfId="50" applyFont="1" applyBorder="1" applyAlignment="1">
      <alignment horizontal="center" vertical="center"/>
    </xf>
    <xf numFmtId="0" fontId="26" fillId="0" borderId="30" xfId="50" applyFont="1" applyBorder="1" applyAlignment="1">
      <alignment horizontal="center" vertical="center"/>
    </xf>
    <xf numFmtId="0" fontId="26" fillId="0" borderId="44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25" fillId="0" borderId="30" xfId="50" applyFont="1" applyBorder="1" applyAlignment="1">
      <alignment horizontal="center" vertical="center"/>
    </xf>
    <xf numFmtId="0" fontId="25" fillId="0" borderId="44" xfId="50" applyFont="1" applyBorder="1" applyAlignment="1">
      <alignment horizontal="center" vertical="center"/>
    </xf>
    <xf numFmtId="0" fontId="26" fillId="0" borderId="31" xfId="50" applyFont="1" applyBorder="1" applyAlignment="1">
      <alignment horizontal="left" vertical="center"/>
    </xf>
    <xf numFmtId="0" fontId="24" fillId="0" borderId="14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26" fillId="0" borderId="14" xfId="50" applyFont="1" applyBorder="1" applyAlignment="1">
      <alignment horizontal="left" vertical="center"/>
    </xf>
    <xf numFmtId="14" fontId="24" fillId="0" borderId="14" xfId="50" applyNumberFormat="1" applyFont="1" applyBorder="1" applyAlignment="1">
      <alignment horizontal="center" vertical="center"/>
    </xf>
    <xf numFmtId="14" fontId="24" fillId="0" borderId="45" xfId="50" applyNumberFormat="1" applyFont="1" applyBorder="1" applyAlignment="1">
      <alignment horizontal="center" vertical="center"/>
    </xf>
    <xf numFmtId="0" fontId="26" fillId="0" borderId="31" xfId="50" applyFont="1" applyBorder="1" applyAlignment="1">
      <alignment vertical="center"/>
    </xf>
    <xf numFmtId="0" fontId="24" fillId="0" borderId="14" xfId="50" applyFont="1" applyBorder="1" applyAlignment="1">
      <alignment vertical="center"/>
    </xf>
    <xf numFmtId="0" fontId="24" fillId="0" borderId="45" xfId="50" applyFont="1" applyBorder="1" applyAlignment="1">
      <alignment vertical="center"/>
    </xf>
    <xf numFmtId="0" fontId="26" fillId="0" borderId="14" xfId="50" applyFont="1" applyBorder="1" applyAlignment="1">
      <alignment vertical="center"/>
    </xf>
    <xf numFmtId="0" fontId="24" fillId="0" borderId="36" xfId="50" applyFont="1" applyBorder="1" applyAlignment="1">
      <alignment horizontal="left" vertical="center"/>
    </xf>
    <xf numFmtId="0" fontId="24" fillId="0" borderId="48" xfId="50" applyFont="1" applyBorder="1" applyAlignment="1">
      <alignment horizontal="left" vertical="center"/>
    </xf>
    <xf numFmtId="0" fontId="31" fillId="0" borderId="14" xfId="50" applyFont="1" applyBorder="1" applyAlignment="1">
      <alignment vertical="center"/>
    </xf>
    <xf numFmtId="0" fontId="36" fillId="0" borderId="32" xfId="50" applyFont="1" applyBorder="1" applyAlignment="1">
      <alignment vertical="center"/>
    </xf>
    <xf numFmtId="0" fontId="24" fillId="0" borderId="33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26" fillId="0" borderId="32" xfId="50" applyFont="1" applyBorder="1" applyAlignment="1">
      <alignment horizontal="left" vertical="center"/>
    </xf>
    <xf numFmtId="0" fontId="26" fillId="0" borderId="33" xfId="50" applyFont="1" applyBorder="1" applyAlignment="1">
      <alignment horizontal="left" vertical="center"/>
    </xf>
    <xf numFmtId="14" fontId="24" fillId="0" borderId="33" xfId="50" applyNumberFormat="1" applyFont="1" applyBorder="1" applyAlignment="1">
      <alignment horizontal="center" vertical="center"/>
    </xf>
    <xf numFmtId="14" fontId="24" fillId="0" borderId="46" xfId="50" applyNumberFormat="1" applyFont="1" applyBorder="1" applyAlignment="1">
      <alignment horizontal="center" vertical="center"/>
    </xf>
    <xf numFmtId="0" fontId="26" fillId="0" borderId="53" xfId="50" applyFont="1" applyBorder="1" applyAlignment="1">
      <alignment horizontal="left" vertical="center"/>
    </xf>
    <xf numFmtId="0" fontId="26" fillId="0" borderId="39" xfId="50" applyFont="1" applyBorder="1" applyAlignment="1">
      <alignment horizontal="left" vertical="center"/>
    </xf>
    <xf numFmtId="0" fontId="25" fillId="0" borderId="54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/>
    </xf>
    <xf numFmtId="0" fontId="26" fillId="0" borderId="56" xfId="50" applyFont="1" applyBorder="1" applyAlignment="1">
      <alignment vertical="center"/>
    </xf>
    <xf numFmtId="0" fontId="31" fillId="0" borderId="57" xfId="50" applyFont="1" applyBorder="1" applyAlignment="1">
      <alignment horizontal="left" vertical="center"/>
    </xf>
    <xf numFmtId="0" fontId="24" fillId="0" borderId="57" xfId="50" applyFont="1" applyBorder="1" applyAlignment="1">
      <alignment horizontal="left" vertical="center"/>
    </xf>
    <xf numFmtId="0" fontId="31" fillId="0" borderId="57" xfId="50" applyFont="1" applyBorder="1" applyAlignment="1">
      <alignment vertical="center"/>
    </xf>
    <xf numFmtId="0" fontId="26" fillId="0" borderId="57" xfId="50" applyFont="1" applyBorder="1" applyAlignment="1">
      <alignment vertical="center"/>
    </xf>
    <xf numFmtId="0" fontId="31" fillId="0" borderId="14" xfId="50" applyFont="1" applyBorder="1" applyAlignment="1">
      <alignment horizontal="left" vertical="center"/>
    </xf>
    <xf numFmtId="0" fontId="26" fillId="0" borderId="56" xfId="50" applyFont="1" applyBorder="1" applyAlignment="1">
      <alignment horizontal="center" vertical="center"/>
    </xf>
    <xf numFmtId="0" fontId="24" fillId="0" borderId="57" xfId="50" applyFont="1" applyBorder="1" applyAlignment="1">
      <alignment horizontal="center" vertical="center"/>
    </xf>
    <xf numFmtId="0" fontId="26" fillId="0" borderId="57" xfId="50" applyFont="1" applyBorder="1" applyAlignment="1">
      <alignment horizontal="center" vertical="center"/>
    </xf>
    <xf numFmtId="0" fontId="31" fillId="0" borderId="57" xfId="50" applyFont="1" applyBorder="1" applyAlignment="1">
      <alignment horizontal="center" vertical="center"/>
    </xf>
    <xf numFmtId="0" fontId="26" fillId="0" borderId="31" xfId="50" applyFont="1" applyBorder="1" applyAlignment="1">
      <alignment horizontal="center" vertical="center"/>
    </xf>
    <xf numFmtId="0" fontId="24" fillId="0" borderId="14" xfId="50" applyFont="1" applyBorder="1" applyAlignment="1">
      <alignment horizontal="center" vertical="center"/>
    </xf>
    <xf numFmtId="0" fontId="26" fillId="0" borderId="14" xfId="50" applyFont="1" applyBorder="1" applyAlignment="1">
      <alignment horizontal="center" vertical="center"/>
    </xf>
    <xf numFmtId="0" fontId="31" fillId="0" borderId="14" xfId="50" applyFont="1" applyBorder="1" applyAlignment="1">
      <alignment horizontal="center" vertical="center"/>
    </xf>
    <xf numFmtId="0" fontId="26" fillId="0" borderId="41" xfId="50" applyFont="1" applyBorder="1" applyAlignment="1">
      <alignment horizontal="left" vertical="center" wrapText="1"/>
    </xf>
    <xf numFmtId="0" fontId="26" fillId="0" borderId="42" xfId="50" applyFont="1" applyBorder="1" applyAlignment="1">
      <alignment horizontal="left" vertical="center" wrapText="1"/>
    </xf>
    <xf numFmtId="0" fontId="26" fillId="0" borderId="56" xfId="50" applyFont="1" applyBorder="1" applyAlignment="1">
      <alignment horizontal="left" vertical="center"/>
    </xf>
    <xf numFmtId="0" fontId="26" fillId="0" borderId="57" xfId="50" applyFont="1" applyBorder="1" applyAlignment="1">
      <alignment horizontal="left" vertical="center"/>
    </xf>
    <xf numFmtId="0" fontId="37" fillId="0" borderId="58" xfId="50" applyFont="1" applyBorder="1" applyAlignment="1">
      <alignment horizontal="left" vertical="center" wrapText="1"/>
    </xf>
    <xf numFmtId="0" fontId="24" fillId="0" borderId="31" xfId="50" applyFont="1" applyBorder="1" applyAlignment="1">
      <alignment horizontal="left" vertical="center"/>
    </xf>
    <xf numFmtId="9" fontId="24" fillId="0" borderId="14" xfId="50" applyNumberFormat="1" applyFont="1" applyBorder="1" applyAlignment="1">
      <alignment horizontal="center" vertical="center"/>
    </xf>
    <xf numFmtId="0" fontId="25" fillId="0" borderId="5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9" fontId="24" fillId="0" borderId="40" xfId="50" applyNumberFormat="1" applyFont="1" applyBorder="1" applyAlignment="1">
      <alignment horizontal="left" vertical="center"/>
    </xf>
    <xf numFmtId="9" fontId="24" fillId="0" borderId="35" xfId="50" applyNumberFormat="1" applyFont="1" applyBorder="1" applyAlignment="1">
      <alignment horizontal="left" vertical="center"/>
    </xf>
    <xf numFmtId="9" fontId="24" fillId="0" borderId="41" xfId="50" applyNumberFormat="1" applyFont="1" applyBorder="1" applyAlignment="1">
      <alignment horizontal="left" vertical="center"/>
    </xf>
    <xf numFmtId="9" fontId="24" fillId="0" borderId="42" xfId="50" applyNumberFormat="1" applyFont="1" applyBorder="1" applyAlignment="1">
      <alignment horizontal="left" vertical="center"/>
    </xf>
    <xf numFmtId="0" fontId="33" fillId="0" borderId="56" xfId="50" applyFont="1" applyFill="1" applyBorder="1" applyAlignment="1">
      <alignment horizontal="left" vertical="center"/>
    </xf>
    <xf numFmtId="0" fontId="33" fillId="0" borderId="57" xfId="50" applyFont="1" applyFill="1" applyBorder="1" applyAlignment="1">
      <alignment horizontal="left" vertical="center"/>
    </xf>
    <xf numFmtId="0" fontId="33" fillId="0" borderId="59" xfId="50" applyFont="1" applyFill="1" applyBorder="1" applyAlignment="1">
      <alignment horizontal="left" vertical="center"/>
    </xf>
    <xf numFmtId="0" fontId="33" fillId="0" borderId="42" xfId="50" applyFont="1" applyFill="1" applyBorder="1" applyAlignment="1">
      <alignment horizontal="left" vertical="center"/>
    </xf>
    <xf numFmtId="0" fontId="25" fillId="0" borderId="39" xfId="50" applyFont="1" applyFill="1" applyBorder="1" applyAlignment="1">
      <alignment horizontal="left" vertical="center"/>
    </xf>
    <xf numFmtId="0" fontId="24" fillId="0" borderId="60" xfId="50" applyFont="1" applyFill="1" applyBorder="1" applyAlignment="1">
      <alignment horizontal="left" vertical="center"/>
    </xf>
    <xf numFmtId="0" fontId="24" fillId="0" borderId="61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6" fillId="0" borderId="41" xfId="50" applyFont="1" applyFill="1" applyBorder="1" applyAlignment="1">
      <alignment horizontal="left" vertical="center"/>
    </xf>
    <xf numFmtId="0" fontId="26" fillId="0" borderId="42" xfId="50" applyFont="1" applyFill="1" applyBorder="1" applyAlignment="1">
      <alignment horizontal="left" vertical="center"/>
    </xf>
    <xf numFmtId="0" fontId="25" fillId="0" borderId="51" xfId="50" applyFont="1" applyBorder="1" applyAlignment="1">
      <alignment vertical="center"/>
    </xf>
    <xf numFmtId="0" fontId="38" fillId="0" borderId="55" xfId="50" applyFont="1" applyBorder="1" applyAlignment="1">
      <alignment horizontal="center" vertical="center"/>
    </xf>
    <xf numFmtId="0" fontId="25" fillId="0" borderId="52" xfId="50" applyFont="1" applyBorder="1" applyAlignment="1">
      <alignment vertical="center"/>
    </xf>
    <xf numFmtId="0" fontId="24" fillId="0" borderId="62" xfId="50" applyFont="1" applyBorder="1" applyAlignment="1">
      <alignment vertical="center"/>
    </xf>
    <xf numFmtId="0" fontId="25" fillId="0" borderId="62" xfId="50" applyFont="1" applyBorder="1" applyAlignment="1">
      <alignment vertical="center"/>
    </xf>
    <xf numFmtId="58" fontId="31" fillId="0" borderId="52" xfId="50" applyNumberFormat="1" applyFont="1" applyBorder="1" applyAlignment="1">
      <alignment vertical="center"/>
    </xf>
    <xf numFmtId="0" fontId="25" fillId="0" borderId="39" xfId="50" applyFont="1" applyBorder="1" applyAlignment="1">
      <alignment horizontal="center" vertical="center"/>
    </xf>
    <xf numFmtId="0" fontId="24" fillId="0" borderId="53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31" fillId="0" borderId="62" xfId="50" applyFont="1" applyBorder="1" applyAlignment="1">
      <alignment vertical="center"/>
    </xf>
    <xf numFmtId="0" fontId="31" fillId="0" borderId="52" xfId="50" applyFont="1" applyBorder="1" applyAlignment="1">
      <alignment horizontal="center" vertical="center"/>
    </xf>
    <xf numFmtId="0" fontId="31" fillId="0" borderId="63" xfId="50" applyFont="1" applyBorder="1" applyAlignment="1">
      <alignment horizontal="center" vertical="center"/>
    </xf>
    <xf numFmtId="0" fontId="24" fillId="0" borderId="33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/>
    </xf>
    <xf numFmtId="0" fontId="26" fillId="0" borderId="64" xfId="50" applyFont="1" applyBorder="1" applyAlignment="1">
      <alignment horizontal="left" vertical="center"/>
    </xf>
    <xf numFmtId="0" fontId="25" fillId="0" borderId="65" xfId="50" applyFont="1" applyBorder="1" applyAlignment="1">
      <alignment horizontal="left" vertical="center"/>
    </xf>
    <xf numFmtId="0" fontId="24" fillId="0" borderId="66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/>
    </xf>
    <xf numFmtId="0" fontId="26" fillId="0" borderId="0" xfId="50" applyFont="1" applyBorder="1" applyAlignment="1">
      <alignment vertical="center"/>
    </xf>
    <xf numFmtId="0" fontId="26" fillId="0" borderId="49" xfId="50" applyFont="1" applyBorder="1" applyAlignment="1">
      <alignment horizontal="left" vertical="center" wrapText="1"/>
    </xf>
    <xf numFmtId="0" fontId="26" fillId="0" borderId="66" xfId="50" applyFont="1" applyBorder="1" applyAlignment="1">
      <alignment horizontal="left" vertical="center"/>
    </xf>
    <xf numFmtId="0" fontId="33" fillId="0" borderId="45" xfId="50" applyFont="1" applyBorder="1" applyAlignment="1">
      <alignment horizontal="left" vertical="center"/>
    </xf>
    <xf numFmtId="0" fontId="39" fillId="0" borderId="45" xfId="50" applyFont="1" applyBorder="1" applyAlignment="1">
      <alignment horizontal="left" vertical="center" wrapText="1"/>
    </xf>
    <xf numFmtId="0" fontId="39" fillId="0" borderId="45" xfId="50" applyFont="1" applyBorder="1" applyAlignment="1">
      <alignment horizontal="left" vertical="center"/>
    </xf>
    <xf numFmtId="0" fontId="34" fillId="0" borderId="45" xfId="50" applyFont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9" fontId="24" fillId="0" borderId="47" xfId="50" applyNumberFormat="1" applyFont="1" applyBorder="1" applyAlignment="1">
      <alignment horizontal="left" vertical="center"/>
    </xf>
    <xf numFmtId="9" fontId="24" fillId="0" borderId="49" xfId="50" applyNumberFormat="1" applyFont="1" applyBorder="1" applyAlignment="1">
      <alignment horizontal="left" vertical="center"/>
    </xf>
    <xf numFmtId="0" fontId="33" fillId="0" borderId="66" xfId="50" applyFont="1" applyFill="1" applyBorder="1" applyAlignment="1">
      <alignment horizontal="left" vertical="center"/>
    </xf>
    <xf numFmtId="0" fontId="33" fillId="0" borderId="49" xfId="50" applyFont="1" applyFill="1" applyBorder="1" applyAlignment="1">
      <alignment horizontal="left" vertical="center"/>
    </xf>
    <xf numFmtId="0" fontId="24" fillId="0" borderId="67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left" vertical="center"/>
    </xf>
    <xf numFmtId="0" fontId="26" fillId="0" borderId="49" xfId="50" applyFont="1" applyFill="1" applyBorder="1" applyAlignment="1">
      <alignment horizontal="left" vertical="center"/>
    </xf>
    <xf numFmtId="0" fontId="25" fillId="0" borderId="68" xfId="50" applyFont="1" applyBorder="1" applyAlignment="1">
      <alignment horizontal="center" vertical="center"/>
    </xf>
    <xf numFmtId="0" fontId="24" fillId="0" borderId="62" xfId="50" applyFont="1" applyBorder="1" applyAlignment="1">
      <alignment horizontal="center" vertical="center"/>
    </xf>
    <xf numFmtId="0" fontId="24" fillId="0" borderId="64" xfId="50" applyFont="1" applyBorder="1" applyAlignment="1">
      <alignment horizontal="center" vertical="center"/>
    </xf>
    <xf numFmtId="0" fontId="24" fillId="0" borderId="64" xfId="50" applyFont="1" applyFill="1" applyBorder="1" applyAlignment="1">
      <alignment horizontal="left" vertical="center"/>
    </xf>
    <xf numFmtId="0" fontId="40" fillId="0" borderId="69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41" fillId="0" borderId="7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40" fillId="0" borderId="74" xfId="0" applyFont="1" applyBorder="1" applyAlignment="1">
      <alignment horizontal="center" vertical="center" wrapText="1"/>
    </xf>
    <xf numFmtId="0" fontId="41" fillId="0" borderId="75" xfId="0" applyFont="1" applyBorder="1" applyAlignment="1">
      <alignment horizontal="center" vertical="center"/>
    </xf>
    <xf numFmtId="0" fontId="41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  <xf numFmtId="0" fontId="5" fillId="0" borderId="2" xfId="0" applyFont="1" applyBorder="1" applyAlignment="1" quotePrefix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28750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392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142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3395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0645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0645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3395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0645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9095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9095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9095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087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09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09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6270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097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08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08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3362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28750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9070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59" customWidth="1"/>
    <col min="3" max="3" width="10.125" customWidth="1"/>
  </cols>
  <sheetData>
    <row r="1" ht="21" customHeight="1" spans="1:2">
      <c r="A1" s="360"/>
      <c r="B1" s="361" t="s">
        <v>0</v>
      </c>
    </row>
    <row r="2" spans="1:2">
      <c r="A2" s="14">
        <v>1</v>
      </c>
      <c r="B2" s="362" t="s">
        <v>1</v>
      </c>
    </row>
    <row r="3" spans="1:2">
      <c r="A3" s="14">
        <v>2</v>
      </c>
      <c r="B3" s="362" t="s">
        <v>2</v>
      </c>
    </row>
    <row r="4" spans="1:2">
      <c r="A4" s="14">
        <v>3</v>
      </c>
      <c r="B4" s="362" t="s">
        <v>3</v>
      </c>
    </row>
    <row r="5" spans="1:2">
      <c r="A5" s="14">
        <v>4</v>
      </c>
      <c r="B5" s="362" t="s">
        <v>4</v>
      </c>
    </row>
    <row r="6" spans="1:2">
      <c r="A6" s="14">
        <v>5</v>
      </c>
      <c r="B6" s="362" t="s">
        <v>5</v>
      </c>
    </row>
    <row r="7" spans="1:2">
      <c r="A7" s="14">
        <v>6</v>
      </c>
      <c r="B7" s="362" t="s">
        <v>6</v>
      </c>
    </row>
    <row r="8" s="358" customFormat="1" ht="15" customHeight="1" spans="1:2">
      <c r="A8" s="363">
        <v>7</v>
      </c>
      <c r="B8" s="364" t="s">
        <v>7</v>
      </c>
    </row>
    <row r="9" ht="18.95" customHeight="1" spans="1:2">
      <c r="A9" s="360"/>
      <c r="B9" s="365" t="s">
        <v>8</v>
      </c>
    </row>
    <row r="10" ht="15.95" customHeight="1" spans="1:2">
      <c r="A10" s="14">
        <v>1</v>
      </c>
      <c r="B10" s="366" t="s">
        <v>9</v>
      </c>
    </row>
    <row r="11" spans="1:2">
      <c r="A11" s="14">
        <v>2</v>
      </c>
      <c r="B11" s="362" t="s">
        <v>10</v>
      </c>
    </row>
    <row r="12" spans="1:2">
      <c r="A12" s="14">
        <v>3</v>
      </c>
      <c r="B12" s="364" t="s">
        <v>11</v>
      </c>
    </row>
    <row r="13" spans="1:2">
      <c r="A13" s="14">
        <v>4</v>
      </c>
      <c r="B13" s="362" t="s">
        <v>12</v>
      </c>
    </row>
    <row r="14" spans="1:2">
      <c r="A14" s="14">
        <v>5</v>
      </c>
      <c r="B14" s="362" t="s">
        <v>13</v>
      </c>
    </row>
    <row r="15" spans="1:2">
      <c r="A15" s="14">
        <v>6</v>
      </c>
      <c r="B15" s="362" t="s">
        <v>14</v>
      </c>
    </row>
    <row r="16" spans="1:2">
      <c r="A16" s="14">
        <v>7</v>
      </c>
      <c r="B16" s="362" t="s">
        <v>15</v>
      </c>
    </row>
    <row r="17" spans="1:2">
      <c r="A17" s="14">
        <v>8</v>
      </c>
      <c r="B17" s="362" t="s">
        <v>16</v>
      </c>
    </row>
    <row r="18" spans="1:2">
      <c r="A18" s="14">
        <v>9</v>
      </c>
      <c r="B18" s="362" t="s">
        <v>17</v>
      </c>
    </row>
    <row r="19" spans="1:2">
      <c r="A19" s="14"/>
      <c r="B19" s="362"/>
    </row>
    <row r="20" ht="20.25" spans="1:2">
      <c r="A20" s="360"/>
      <c r="B20" s="361" t="s">
        <v>18</v>
      </c>
    </row>
    <row r="21" spans="1:2">
      <c r="A21" s="14">
        <v>1</v>
      </c>
      <c r="B21" s="367" t="s">
        <v>19</v>
      </c>
    </row>
    <row r="22" spans="1:2">
      <c r="A22" s="14">
        <v>2</v>
      </c>
      <c r="B22" s="362" t="s">
        <v>20</v>
      </c>
    </row>
    <row r="23" spans="1:2">
      <c r="A23" s="14">
        <v>3</v>
      </c>
      <c r="B23" s="362" t="s">
        <v>21</v>
      </c>
    </row>
    <row r="24" spans="1:2">
      <c r="A24" s="14">
        <v>4</v>
      </c>
      <c r="B24" s="362" t="s">
        <v>22</v>
      </c>
    </row>
    <row r="25" spans="1:2">
      <c r="A25" s="14">
        <v>5</v>
      </c>
      <c r="B25" s="362" t="s">
        <v>23</v>
      </c>
    </row>
    <row r="26" spans="1:2">
      <c r="A26" s="14">
        <v>6</v>
      </c>
      <c r="B26" s="362" t="s">
        <v>24</v>
      </c>
    </row>
    <row r="27" spans="1:2">
      <c r="A27" s="14">
        <v>7</v>
      </c>
      <c r="B27" s="362" t="s">
        <v>25</v>
      </c>
    </row>
    <row r="28" spans="1:2">
      <c r="A28" s="14"/>
      <c r="B28" s="362"/>
    </row>
    <row r="29" ht="20.25" spans="1:2">
      <c r="A29" s="360"/>
      <c r="B29" s="361" t="s">
        <v>26</v>
      </c>
    </row>
    <row r="30" spans="1:2">
      <c r="A30" s="14">
        <v>1</v>
      </c>
      <c r="B30" s="367" t="s">
        <v>27</v>
      </c>
    </row>
    <row r="31" spans="1:2">
      <c r="A31" s="14">
        <v>2</v>
      </c>
      <c r="B31" s="362" t="s">
        <v>28</v>
      </c>
    </row>
    <row r="32" spans="1:2">
      <c r="A32" s="14">
        <v>3</v>
      </c>
      <c r="B32" s="362" t="s">
        <v>29</v>
      </c>
    </row>
    <row r="33" ht="28.5" spans="1:2">
      <c r="A33" s="14">
        <v>4</v>
      </c>
      <c r="B33" s="362" t="s">
        <v>30</v>
      </c>
    </row>
    <row r="34" spans="1:2">
      <c r="A34" s="14">
        <v>5</v>
      </c>
      <c r="B34" s="362" t="s">
        <v>31</v>
      </c>
    </row>
    <row r="35" spans="1:2">
      <c r="A35" s="14">
        <v>6</v>
      </c>
      <c r="B35" s="362" t="s">
        <v>32</v>
      </c>
    </row>
    <row r="36" spans="1:2">
      <c r="A36" s="14">
        <v>7</v>
      </c>
      <c r="B36" s="362" t="s">
        <v>33</v>
      </c>
    </row>
    <row r="37" spans="1:2">
      <c r="A37" s="14"/>
      <c r="B37" s="362"/>
    </row>
    <row r="39" spans="1:2">
      <c r="A39" s="368" t="s">
        <v>34</v>
      </c>
      <c r="B39" s="36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340</v>
      </c>
      <c r="B2" s="26" t="s">
        <v>271</v>
      </c>
      <c r="C2" s="26" t="s">
        <v>272</v>
      </c>
      <c r="D2" s="26" t="s">
        <v>273</v>
      </c>
      <c r="E2" s="26" t="s">
        <v>274</v>
      </c>
      <c r="F2" s="26" t="s">
        <v>275</v>
      </c>
      <c r="G2" s="25" t="s">
        <v>341</v>
      </c>
      <c r="H2" s="25" t="s">
        <v>342</v>
      </c>
      <c r="I2" s="25" t="s">
        <v>343</v>
      </c>
      <c r="J2" s="25" t="s">
        <v>342</v>
      </c>
      <c r="K2" s="25" t="s">
        <v>344</v>
      </c>
      <c r="L2" s="25" t="s">
        <v>342</v>
      </c>
      <c r="M2" s="26" t="s">
        <v>317</v>
      </c>
      <c r="N2" s="26" t="s">
        <v>284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27" t="s">
        <v>340</v>
      </c>
      <c r="B4" s="28" t="s">
        <v>345</v>
      </c>
      <c r="C4" s="28" t="s">
        <v>318</v>
      </c>
      <c r="D4" s="28" t="s">
        <v>273</v>
      </c>
      <c r="E4" s="26" t="s">
        <v>274</v>
      </c>
      <c r="F4" s="26" t="s">
        <v>275</v>
      </c>
      <c r="G4" s="25" t="s">
        <v>341</v>
      </c>
      <c r="H4" s="25" t="s">
        <v>342</v>
      </c>
      <c r="I4" s="25" t="s">
        <v>343</v>
      </c>
      <c r="J4" s="25" t="s">
        <v>342</v>
      </c>
      <c r="K4" s="25" t="s">
        <v>344</v>
      </c>
      <c r="L4" s="25" t="s">
        <v>342</v>
      </c>
      <c r="M4" s="26" t="s">
        <v>317</v>
      </c>
      <c r="N4" s="26" t="s">
        <v>284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294</v>
      </c>
      <c r="B11" s="16"/>
      <c r="C11" s="16"/>
      <c r="D11" s="17"/>
      <c r="E11" s="18"/>
      <c r="F11" s="29"/>
      <c r="G11" s="24"/>
      <c r="H11" s="29"/>
      <c r="I11" s="15" t="s">
        <v>346</v>
      </c>
      <c r="J11" s="16"/>
      <c r="K11" s="16"/>
      <c r="L11" s="16"/>
      <c r="M11" s="16"/>
      <c r="N11" s="23"/>
    </row>
    <row r="12" ht="16.5" spans="1:14">
      <c r="A12" s="19" t="s">
        <v>347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317</v>
      </c>
      <c r="L2" s="5" t="s">
        <v>284</v>
      </c>
    </row>
    <row r="3" spans="1:12">
      <c r="A3" s="14" t="s">
        <v>319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 t="s">
        <v>333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4" t="s">
        <v>334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4" t="s">
        <v>335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4" t="s">
        <v>336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2" customFormat="1" ht="18.75" spans="1:12">
      <c r="A11" s="15" t="s">
        <v>294</v>
      </c>
      <c r="B11" s="16"/>
      <c r="C11" s="16"/>
      <c r="D11" s="16"/>
      <c r="E11" s="17"/>
      <c r="F11" s="18"/>
      <c r="G11" s="24"/>
      <c r="H11" s="15" t="s">
        <v>346</v>
      </c>
      <c r="I11" s="16"/>
      <c r="J11" s="16"/>
      <c r="K11" s="16"/>
      <c r="L11" s="23"/>
    </row>
    <row r="12" ht="16.5" spans="1:12">
      <c r="A12" s="19" t="s">
        <v>353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G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318</v>
      </c>
      <c r="D2" s="5" t="s">
        <v>273</v>
      </c>
      <c r="E2" s="5" t="s">
        <v>274</v>
      </c>
      <c r="F2" s="4" t="s">
        <v>355</v>
      </c>
      <c r="G2" s="4" t="s">
        <v>300</v>
      </c>
      <c r="H2" s="6" t="s">
        <v>301</v>
      </c>
      <c r="I2" s="21" t="s">
        <v>303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304</v>
      </c>
      <c r="H3" s="8"/>
      <c r="I3" s="22"/>
    </row>
    <row r="4" ht="22.5" spans="1:9">
      <c r="A4" s="9">
        <v>1</v>
      </c>
      <c r="B4" s="9" t="s">
        <v>357</v>
      </c>
      <c r="C4" s="10" t="s">
        <v>358</v>
      </c>
      <c r="D4" s="10" t="s">
        <v>359</v>
      </c>
      <c r="E4" s="10" t="s">
        <v>360</v>
      </c>
      <c r="F4" s="11">
        <v>0.01</v>
      </c>
      <c r="G4" s="12">
        <v>0.01</v>
      </c>
      <c r="H4" s="13"/>
      <c r="I4" s="1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294</v>
      </c>
      <c r="B12" s="16"/>
      <c r="C12" s="16"/>
      <c r="D12" s="17"/>
      <c r="E12" s="18"/>
      <c r="F12" s="15" t="s">
        <v>346</v>
      </c>
      <c r="G12" s="16"/>
      <c r="H12" s="17"/>
      <c r="I12" s="23"/>
    </row>
    <row r="13" ht="16.5" spans="1:9">
      <c r="A13" s="19" t="s">
        <v>361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8" t="s">
        <v>35</v>
      </c>
      <c r="C2" s="339"/>
      <c r="D2" s="339"/>
      <c r="E2" s="339"/>
      <c r="F2" s="339"/>
      <c r="G2" s="339"/>
      <c r="H2" s="339"/>
      <c r="I2" s="353"/>
    </row>
    <row r="3" ht="27.95" customHeight="1" spans="2:9">
      <c r="B3" s="340"/>
      <c r="C3" s="341"/>
      <c r="D3" s="342" t="s">
        <v>36</v>
      </c>
      <c r="E3" s="343"/>
      <c r="F3" s="344" t="s">
        <v>37</v>
      </c>
      <c r="G3" s="345"/>
      <c r="H3" s="342" t="s">
        <v>38</v>
      </c>
      <c r="I3" s="354"/>
    </row>
    <row r="4" ht="27.95" customHeight="1" spans="2:9">
      <c r="B4" s="340" t="s">
        <v>39</v>
      </c>
      <c r="C4" s="341" t="s">
        <v>40</v>
      </c>
      <c r="D4" s="341" t="s">
        <v>41</v>
      </c>
      <c r="E4" s="341" t="s">
        <v>42</v>
      </c>
      <c r="F4" s="346" t="s">
        <v>41</v>
      </c>
      <c r="G4" s="346" t="s">
        <v>42</v>
      </c>
      <c r="H4" s="341" t="s">
        <v>41</v>
      </c>
      <c r="I4" s="355" t="s">
        <v>42</v>
      </c>
    </row>
    <row r="5" ht="27.95" customHeight="1" spans="2:9">
      <c r="B5" s="347" t="s">
        <v>43</v>
      </c>
      <c r="C5" s="14">
        <v>13</v>
      </c>
      <c r="D5" s="14">
        <v>0</v>
      </c>
      <c r="E5" s="14">
        <v>1</v>
      </c>
      <c r="F5" s="348">
        <v>0</v>
      </c>
      <c r="G5" s="348">
        <v>1</v>
      </c>
      <c r="H5" s="14">
        <v>1</v>
      </c>
      <c r="I5" s="356">
        <v>2</v>
      </c>
    </row>
    <row r="6" ht="27.95" customHeight="1" spans="2:9">
      <c r="B6" s="347" t="s">
        <v>44</v>
      </c>
      <c r="C6" s="14">
        <v>20</v>
      </c>
      <c r="D6" s="14">
        <v>0</v>
      </c>
      <c r="E6" s="14">
        <v>1</v>
      </c>
      <c r="F6" s="348">
        <v>1</v>
      </c>
      <c r="G6" s="348">
        <v>2</v>
      </c>
      <c r="H6" s="14">
        <v>2</v>
      </c>
      <c r="I6" s="356">
        <v>3</v>
      </c>
    </row>
    <row r="7" ht="27.95" customHeight="1" spans="2:9">
      <c r="B7" s="347" t="s">
        <v>45</v>
      </c>
      <c r="C7" s="14">
        <v>32</v>
      </c>
      <c r="D7" s="14">
        <v>0</v>
      </c>
      <c r="E7" s="14">
        <v>1</v>
      </c>
      <c r="F7" s="348">
        <v>2</v>
      </c>
      <c r="G7" s="348">
        <v>3</v>
      </c>
      <c r="H7" s="14">
        <v>3</v>
      </c>
      <c r="I7" s="356">
        <v>4</v>
      </c>
    </row>
    <row r="8" ht="27.95" customHeight="1" spans="2:9">
      <c r="B8" s="347" t="s">
        <v>46</v>
      </c>
      <c r="C8" s="14">
        <v>50</v>
      </c>
      <c r="D8" s="14">
        <v>1</v>
      </c>
      <c r="E8" s="14">
        <v>2</v>
      </c>
      <c r="F8" s="348">
        <v>3</v>
      </c>
      <c r="G8" s="348">
        <v>4</v>
      </c>
      <c r="H8" s="14">
        <v>5</v>
      </c>
      <c r="I8" s="356">
        <v>6</v>
      </c>
    </row>
    <row r="9" ht="27.95" customHeight="1" spans="2:9">
      <c r="B9" s="347" t="s">
        <v>47</v>
      </c>
      <c r="C9" s="14">
        <v>80</v>
      </c>
      <c r="D9" s="14">
        <v>2</v>
      </c>
      <c r="E9" s="14">
        <v>3</v>
      </c>
      <c r="F9" s="348">
        <v>5</v>
      </c>
      <c r="G9" s="348">
        <v>6</v>
      </c>
      <c r="H9" s="14">
        <v>7</v>
      </c>
      <c r="I9" s="356">
        <v>8</v>
      </c>
    </row>
    <row r="10" ht="27.95" customHeight="1" spans="2:9">
      <c r="B10" s="347" t="s">
        <v>48</v>
      </c>
      <c r="C10" s="14">
        <v>125</v>
      </c>
      <c r="D10" s="14">
        <v>3</v>
      </c>
      <c r="E10" s="14">
        <v>4</v>
      </c>
      <c r="F10" s="348">
        <v>7</v>
      </c>
      <c r="G10" s="348">
        <v>8</v>
      </c>
      <c r="H10" s="14">
        <v>10</v>
      </c>
      <c r="I10" s="356">
        <v>11</v>
      </c>
    </row>
    <row r="11" ht="27.95" customHeight="1" spans="2:9">
      <c r="B11" s="347" t="s">
        <v>49</v>
      </c>
      <c r="C11" s="14">
        <v>200</v>
      </c>
      <c r="D11" s="14">
        <v>5</v>
      </c>
      <c r="E11" s="14">
        <v>6</v>
      </c>
      <c r="F11" s="348">
        <v>10</v>
      </c>
      <c r="G11" s="348">
        <v>11</v>
      </c>
      <c r="H11" s="14">
        <v>14</v>
      </c>
      <c r="I11" s="356">
        <v>15</v>
      </c>
    </row>
    <row r="12" ht="27.95" customHeight="1" spans="2:9">
      <c r="B12" s="349" t="s">
        <v>50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51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7" workbookViewId="0">
      <selection activeCell="J53" sqref="J53:K53"/>
    </sheetView>
  </sheetViews>
  <sheetFormatPr defaultColWidth="10.375" defaultRowHeight="16.5" customHeight="1"/>
  <cols>
    <col min="1" max="1" width="11.125" style="227" customWidth="1"/>
    <col min="2" max="9" width="10.375" style="227"/>
    <col min="10" max="10" width="8.875" style="227" customWidth="1"/>
    <col min="11" max="11" width="12" style="227" customWidth="1"/>
    <col min="12" max="16384" width="10.375" style="227"/>
  </cols>
  <sheetData>
    <row r="1" ht="21" spans="1:11">
      <c r="A1" s="228" t="s">
        <v>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5" spans="1:11">
      <c r="A2" s="229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232" t="s">
        <v>57</v>
      </c>
      <c r="I2" s="311" t="s">
        <v>58</v>
      </c>
      <c r="J2" s="311"/>
      <c r="K2" s="312"/>
    </row>
    <row r="3" ht="14.25" spans="1:11">
      <c r="A3" s="233" t="s">
        <v>59</v>
      </c>
      <c r="B3" s="234"/>
      <c r="C3" s="235"/>
      <c r="D3" s="236" t="s">
        <v>60</v>
      </c>
      <c r="E3" s="237"/>
      <c r="F3" s="237"/>
      <c r="G3" s="238"/>
      <c r="H3" s="236" t="s">
        <v>61</v>
      </c>
      <c r="I3" s="237"/>
      <c r="J3" s="237"/>
      <c r="K3" s="238"/>
    </row>
    <row r="4" ht="14.25" spans="1:11">
      <c r="A4" s="239" t="s">
        <v>62</v>
      </c>
      <c r="B4" s="240" t="s">
        <v>63</v>
      </c>
      <c r="C4" s="241"/>
      <c r="D4" s="239" t="s">
        <v>64</v>
      </c>
      <c r="E4" s="242"/>
      <c r="F4" s="243">
        <v>44747</v>
      </c>
      <c r="G4" s="244"/>
      <c r="H4" s="239" t="s">
        <v>65</v>
      </c>
      <c r="I4" s="242"/>
      <c r="J4" s="240" t="s">
        <v>66</v>
      </c>
      <c r="K4" s="241" t="s">
        <v>67</v>
      </c>
    </row>
    <row r="5" ht="14.25" spans="1:11">
      <c r="A5" s="245" t="s">
        <v>68</v>
      </c>
      <c r="B5" s="240" t="s">
        <v>69</v>
      </c>
      <c r="C5" s="241"/>
      <c r="D5" s="239" t="s">
        <v>70</v>
      </c>
      <c r="E5" s="242"/>
      <c r="F5" s="243">
        <v>44716</v>
      </c>
      <c r="G5" s="244"/>
      <c r="H5" s="239" t="s">
        <v>71</v>
      </c>
      <c r="I5" s="242"/>
      <c r="J5" s="240" t="s">
        <v>66</v>
      </c>
      <c r="K5" s="241" t="s">
        <v>67</v>
      </c>
    </row>
    <row r="6" ht="14.25" spans="1:11">
      <c r="A6" s="239" t="s">
        <v>72</v>
      </c>
      <c r="B6" s="246">
        <v>1</v>
      </c>
      <c r="C6" s="247">
        <v>6</v>
      </c>
      <c r="D6" s="245" t="s">
        <v>73</v>
      </c>
      <c r="E6" s="248"/>
      <c r="F6" s="243">
        <v>44722</v>
      </c>
      <c r="G6" s="244"/>
      <c r="H6" s="239" t="s">
        <v>74</v>
      </c>
      <c r="I6" s="242"/>
      <c r="J6" s="240" t="s">
        <v>66</v>
      </c>
      <c r="K6" s="241" t="s">
        <v>67</v>
      </c>
    </row>
    <row r="7" ht="14.25" spans="1:11">
      <c r="A7" s="239" t="s">
        <v>75</v>
      </c>
      <c r="B7" s="249">
        <v>817</v>
      </c>
      <c r="C7" s="250"/>
      <c r="D7" s="245" t="s">
        <v>76</v>
      </c>
      <c r="E7" s="251"/>
      <c r="F7" s="243">
        <v>44723</v>
      </c>
      <c r="G7" s="244"/>
      <c r="H7" s="239" t="s">
        <v>77</v>
      </c>
      <c r="I7" s="242"/>
      <c r="J7" s="240" t="s">
        <v>66</v>
      </c>
      <c r="K7" s="241" t="s">
        <v>67</v>
      </c>
    </row>
    <row r="8" ht="15" spans="1:11">
      <c r="A8" s="252" t="s">
        <v>78</v>
      </c>
      <c r="B8" s="253" t="s">
        <v>79</v>
      </c>
      <c r="C8" s="254"/>
      <c r="D8" s="255" t="s">
        <v>80</v>
      </c>
      <c r="E8" s="256"/>
      <c r="F8" s="257">
        <v>44737</v>
      </c>
      <c r="G8" s="258"/>
      <c r="H8" s="255" t="s">
        <v>81</v>
      </c>
      <c r="I8" s="256"/>
      <c r="J8" s="313" t="s">
        <v>66</v>
      </c>
      <c r="K8" s="314" t="s">
        <v>67</v>
      </c>
    </row>
    <row r="9" ht="15" spans="1:11">
      <c r="A9" s="259" t="s">
        <v>82</v>
      </c>
      <c r="B9" s="260"/>
      <c r="C9" s="260"/>
      <c r="D9" s="260"/>
      <c r="E9" s="260"/>
      <c r="F9" s="260"/>
      <c r="G9" s="260"/>
      <c r="H9" s="260"/>
      <c r="I9" s="260"/>
      <c r="J9" s="260"/>
      <c r="K9" s="315"/>
    </row>
    <row r="10" ht="15" spans="1:11">
      <c r="A10" s="261" t="s">
        <v>83</v>
      </c>
      <c r="B10" s="262"/>
      <c r="C10" s="262"/>
      <c r="D10" s="262"/>
      <c r="E10" s="262"/>
      <c r="F10" s="262"/>
      <c r="G10" s="262"/>
      <c r="H10" s="262"/>
      <c r="I10" s="262"/>
      <c r="J10" s="262"/>
      <c r="K10" s="316"/>
    </row>
    <row r="11" ht="14.25" spans="1:11">
      <c r="A11" s="263" t="s">
        <v>84</v>
      </c>
      <c r="B11" s="264" t="s">
        <v>85</v>
      </c>
      <c r="C11" s="265" t="s">
        <v>86</v>
      </c>
      <c r="D11" s="266"/>
      <c r="E11" s="267" t="s">
        <v>87</v>
      </c>
      <c r="F11" s="264" t="s">
        <v>85</v>
      </c>
      <c r="G11" s="265" t="s">
        <v>86</v>
      </c>
      <c r="H11" s="265" t="s">
        <v>88</v>
      </c>
      <c r="I11" s="267" t="s">
        <v>89</v>
      </c>
      <c r="J11" s="264" t="s">
        <v>85</v>
      </c>
      <c r="K11" s="317" t="s">
        <v>86</v>
      </c>
    </row>
    <row r="12" ht="14.25" spans="1:11">
      <c r="A12" s="245" t="s">
        <v>90</v>
      </c>
      <c r="B12" s="268" t="s">
        <v>85</v>
      </c>
      <c r="C12" s="240" t="s">
        <v>86</v>
      </c>
      <c r="D12" s="251"/>
      <c r="E12" s="248" t="s">
        <v>91</v>
      </c>
      <c r="F12" s="268" t="s">
        <v>85</v>
      </c>
      <c r="G12" s="240" t="s">
        <v>86</v>
      </c>
      <c r="H12" s="240" t="s">
        <v>88</v>
      </c>
      <c r="I12" s="248" t="s">
        <v>92</v>
      </c>
      <c r="J12" s="268" t="s">
        <v>85</v>
      </c>
      <c r="K12" s="241" t="s">
        <v>86</v>
      </c>
    </row>
    <row r="13" ht="14.25" spans="1:11">
      <c r="A13" s="245" t="s">
        <v>93</v>
      </c>
      <c r="B13" s="268" t="s">
        <v>85</v>
      </c>
      <c r="C13" s="240" t="s">
        <v>86</v>
      </c>
      <c r="D13" s="251"/>
      <c r="E13" s="248" t="s">
        <v>94</v>
      </c>
      <c r="F13" s="240" t="s">
        <v>95</v>
      </c>
      <c r="G13" s="240" t="s">
        <v>96</v>
      </c>
      <c r="H13" s="240" t="s">
        <v>88</v>
      </c>
      <c r="I13" s="248" t="s">
        <v>97</v>
      </c>
      <c r="J13" s="268" t="s">
        <v>85</v>
      </c>
      <c r="K13" s="241" t="s">
        <v>86</v>
      </c>
    </row>
    <row r="14" ht="15" spans="1:11">
      <c r="A14" s="255" t="s">
        <v>98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18"/>
    </row>
    <row r="15" ht="15" spans="1:11">
      <c r="A15" s="261" t="s">
        <v>99</v>
      </c>
      <c r="B15" s="262"/>
      <c r="C15" s="262"/>
      <c r="D15" s="262"/>
      <c r="E15" s="262"/>
      <c r="F15" s="262"/>
      <c r="G15" s="262"/>
      <c r="H15" s="262"/>
      <c r="I15" s="262"/>
      <c r="J15" s="262"/>
      <c r="K15" s="316"/>
    </row>
    <row r="16" ht="14.25" spans="1:11">
      <c r="A16" s="269" t="s">
        <v>100</v>
      </c>
      <c r="B16" s="265" t="s">
        <v>95</v>
      </c>
      <c r="C16" s="265" t="s">
        <v>96</v>
      </c>
      <c r="D16" s="270"/>
      <c r="E16" s="271" t="s">
        <v>101</v>
      </c>
      <c r="F16" s="265" t="s">
        <v>95</v>
      </c>
      <c r="G16" s="265" t="s">
        <v>96</v>
      </c>
      <c r="H16" s="272"/>
      <c r="I16" s="271" t="s">
        <v>102</v>
      </c>
      <c r="J16" s="265" t="s">
        <v>95</v>
      </c>
      <c r="K16" s="317" t="s">
        <v>96</v>
      </c>
    </row>
    <row r="17" customHeight="1" spans="1:22">
      <c r="A17" s="273" t="s">
        <v>103</v>
      </c>
      <c r="B17" s="240" t="s">
        <v>95</v>
      </c>
      <c r="C17" s="240" t="s">
        <v>96</v>
      </c>
      <c r="D17" s="274"/>
      <c r="E17" s="275" t="s">
        <v>104</v>
      </c>
      <c r="F17" s="240" t="s">
        <v>95</v>
      </c>
      <c r="G17" s="240" t="s">
        <v>96</v>
      </c>
      <c r="H17" s="276"/>
      <c r="I17" s="275" t="s">
        <v>105</v>
      </c>
      <c r="J17" s="240" t="s">
        <v>95</v>
      </c>
      <c r="K17" s="241" t="s">
        <v>96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77" t="s">
        <v>106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20"/>
    </row>
    <row r="19" s="226" customFormat="1" ht="18" customHeight="1" spans="1:11">
      <c r="A19" s="261" t="s">
        <v>107</v>
      </c>
      <c r="B19" s="262"/>
      <c r="C19" s="262"/>
      <c r="D19" s="262"/>
      <c r="E19" s="262"/>
      <c r="F19" s="262"/>
      <c r="G19" s="262"/>
      <c r="H19" s="262"/>
      <c r="I19" s="262"/>
      <c r="J19" s="262"/>
      <c r="K19" s="316"/>
    </row>
    <row r="20" customHeight="1" spans="1:11">
      <c r="A20" s="279" t="s">
        <v>108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21"/>
    </row>
    <row r="21" ht="21.75" customHeight="1" spans="1:11">
      <c r="A21" s="281" t="s">
        <v>109</v>
      </c>
      <c r="B21" s="275" t="s">
        <v>110</v>
      </c>
      <c r="C21" s="275" t="s">
        <v>111</v>
      </c>
      <c r="D21" s="275" t="s">
        <v>112</v>
      </c>
      <c r="E21" s="275" t="s">
        <v>113</v>
      </c>
      <c r="F21" s="275" t="s">
        <v>114</v>
      </c>
      <c r="G21" s="275" t="s">
        <v>115</v>
      </c>
      <c r="H21" s="275" t="s">
        <v>116</v>
      </c>
      <c r="I21" s="275" t="s">
        <v>117</v>
      </c>
      <c r="J21" s="275" t="s">
        <v>118</v>
      </c>
      <c r="K21" s="322" t="s">
        <v>119</v>
      </c>
    </row>
    <row r="22" customHeight="1" spans="1:11">
      <c r="A22" s="282" t="s">
        <v>120</v>
      </c>
      <c r="B22" s="283"/>
      <c r="C22" s="283">
        <v>1</v>
      </c>
      <c r="D22" s="283">
        <v>1</v>
      </c>
      <c r="E22" s="283">
        <v>1</v>
      </c>
      <c r="F22" s="283">
        <v>1</v>
      </c>
      <c r="G22" s="283">
        <v>1</v>
      </c>
      <c r="H22" s="283">
        <v>1</v>
      </c>
      <c r="I22" s="283"/>
      <c r="J22" s="283"/>
      <c r="K22" s="323"/>
    </row>
    <row r="23" customHeight="1" spans="1:11">
      <c r="A23" s="282"/>
      <c r="B23" s="283"/>
      <c r="C23" s="283"/>
      <c r="D23" s="283"/>
      <c r="E23" s="283"/>
      <c r="F23" s="283"/>
      <c r="G23" s="283"/>
      <c r="H23" s="283"/>
      <c r="I23" s="283"/>
      <c r="J23" s="283"/>
      <c r="K23" s="324"/>
    </row>
    <row r="24" customHeight="1" spans="1:11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324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25"/>
    </row>
    <row r="26" customHeight="1" spans="1:11">
      <c r="A26" s="282"/>
      <c r="B26" s="283"/>
      <c r="C26" s="283"/>
      <c r="D26" s="283"/>
      <c r="E26" s="283"/>
      <c r="F26" s="283"/>
      <c r="G26" s="283"/>
      <c r="H26" s="283"/>
      <c r="I26" s="283"/>
      <c r="J26" s="283"/>
      <c r="K26" s="325"/>
    </row>
    <row r="27" customHeight="1" spans="1:11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325"/>
    </row>
    <row r="28" customHeight="1" spans="1:11">
      <c r="A28" s="282"/>
      <c r="B28" s="283"/>
      <c r="C28" s="283"/>
      <c r="D28" s="283"/>
      <c r="E28" s="283"/>
      <c r="F28" s="283"/>
      <c r="G28" s="283"/>
      <c r="H28" s="283"/>
      <c r="I28" s="283"/>
      <c r="J28" s="283"/>
      <c r="K28" s="325"/>
    </row>
    <row r="29" ht="18" customHeight="1" spans="1:11">
      <c r="A29" s="284" t="s">
        <v>121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6"/>
    </row>
    <row r="30" ht="18.75" customHeight="1" spans="1:11">
      <c r="A30" s="286" t="s">
        <v>122</v>
      </c>
      <c r="B30" s="287"/>
      <c r="C30" s="287"/>
      <c r="D30" s="287"/>
      <c r="E30" s="287"/>
      <c r="F30" s="287"/>
      <c r="G30" s="287"/>
      <c r="H30" s="287"/>
      <c r="I30" s="287"/>
      <c r="J30" s="287"/>
      <c r="K30" s="327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28"/>
    </row>
    <row r="32" ht="18" customHeight="1" spans="1:11">
      <c r="A32" s="284" t="s">
        <v>123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26"/>
    </row>
    <row r="33" ht="14.25" spans="1:11">
      <c r="A33" s="290" t="s">
        <v>124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29"/>
    </row>
    <row r="34" ht="15" spans="1:11">
      <c r="A34" s="163" t="s">
        <v>125</v>
      </c>
      <c r="B34" s="165"/>
      <c r="C34" s="240" t="s">
        <v>66</v>
      </c>
      <c r="D34" s="240" t="s">
        <v>67</v>
      </c>
      <c r="E34" s="292" t="s">
        <v>126</v>
      </c>
      <c r="F34" s="293"/>
      <c r="G34" s="293"/>
      <c r="H34" s="293"/>
      <c r="I34" s="293"/>
      <c r="J34" s="293"/>
      <c r="K34" s="330"/>
    </row>
    <row r="35" ht="15" spans="1:11">
      <c r="A35" s="294" t="s">
        <v>127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ht="14.25" spans="1:11">
      <c r="A36" s="295" t="s">
        <v>128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331"/>
    </row>
    <row r="37" ht="14.25" spans="1:11">
      <c r="A37" s="297" t="s">
        <v>129</v>
      </c>
      <c r="B37" s="298"/>
      <c r="C37" s="298"/>
      <c r="D37" s="298"/>
      <c r="E37" s="298"/>
      <c r="F37" s="298"/>
      <c r="G37" s="298"/>
      <c r="H37" s="298"/>
      <c r="I37" s="298"/>
      <c r="J37" s="298"/>
      <c r="K37" s="332"/>
    </row>
    <row r="38" ht="14.25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32"/>
    </row>
    <row r="39" ht="14.25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32"/>
    </row>
    <row r="40" ht="14.25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32"/>
    </row>
    <row r="41" ht="14.25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32"/>
    </row>
    <row r="42" ht="14.25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32"/>
    </row>
    <row r="43" ht="15" spans="1:11">
      <c r="A43" s="299" t="s">
        <v>130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3"/>
    </row>
    <row r="44" ht="15" spans="1:11">
      <c r="A44" s="261" t="s">
        <v>131</v>
      </c>
      <c r="B44" s="262"/>
      <c r="C44" s="262"/>
      <c r="D44" s="262"/>
      <c r="E44" s="262"/>
      <c r="F44" s="262"/>
      <c r="G44" s="262"/>
      <c r="H44" s="262"/>
      <c r="I44" s="262"/>
      <c r="J44" s="262"/>
      <c r="K44" s="316"/>
    </row>
    <row r="45" ht="14.25" spans="1:11">
      <c r="A45" s="269" t="s">
        <v>132</v>
      </c>
      <c r="B45" s="265" t="s">
        <v>95</v>
      </c>
      <c r="C45" s="265" t="s">
        <v>96</v>
      </c>
      <c r="D45" s="265" t="s">
        <v>88</v>
      </c>
      <c r="E45" s="271" t="s">
        <v>133</v>
      </c>
      <c r="F45" s="265" t="s">
        <v>95</v>
      </c>
      <c r="G45" s="265" t="s">
        <v>96</v>
      </c>
      <c r="H45" s="265" t="s">
        <v>88</v>
      </c>
      <c r="I45" s="271" t="s">
        <v>134</v>
      </c>
      <c r="J45" s="265" t="s">
        <v>95</v>
      </c>
      <c r="K45" s="317" t="s">
        <v>96</v>
      </c>
    </row>
    <row r="46" ht="14.25" spans="1:11">
      <c r="A46" s="273" t="s">
        <v>87</v>
      </c>
      <c r="B46" s="240" t="s">
        <v>95</v>
      </c>
      <c r="C46" s="240" t="s">
        <v>96</v>
      </c>
      <c r="D46" s="240" t="s">
        <v>88</v>
      </c>
      <c r="E46" s="275" t="s">
        <v>94</v>
      </c>
      <c r="F46" s="240" t="s">
        <v>95</v>
      </c>
      <c r="G46" s="240" t="s">
        <v>96</v>
      </c>
      <c r="H46" s="240" t="s">
        <v>88</v>
      </c>
      <c r="I46" s="275" t="s">
        <v>105</v>
      </c>
      <c r="J46" s="240" t="s">
        <v>95</v>
      </c>
      <c r="K46" s="241" t="s">
        <v>96</v>
      </c>
    </row>
    <row r="47" ht="15" spans="1:11">
      <c r="A47" s="255" t="s">
        <v>98</v>
      </c>
      <c r="B47" s="256"/>
      <c r="C47" s="256"/>
      <c r="D47" s="256"/>
      <c r="E47" s="256"/>
      <c r="F47" s="256"/>
      <c r="G47" s="256"/>
      <c r="H47" s="256"/>
      <c r="I47" s="256"/>
      <c r="J47" s="256"/>
      <c r="K47" s="318"/>
    </row>
    <row r="48" ht="15" spans="1:11">
      <c r="A48" s="294" t="s">
        <v>135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ht="15" spans="1:11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331"/>
    </row>
    <row r="50" ht="15" spans="1:11">
      <c r="A50" s="301" t="s">
        <v>136</v>
      </c>
      <c r="B50" s="302" t="s">
        <v>137</v>
      </c>
      <c r="C50" s="302"/>
      <c r="D50" s="303" t="s">
        <v>138</v>
      </c>
      <c r="E50" s="304"/>
      <c r="F50" s="305" t="s">
        <v>139</v>
      </c>
      <c r="G50" s="306"/>
      <c r="H50" s="307" t="s">
        <v>140</v>
      </c>
      <c r="I50" s="334"/>
      <c r="J50" s="335"/>
      <c r="K50" s="336"/>
    </row>
    <row r="51" ht="15" spans="1:11">
      <c r="A51" s="294" t="s">
        <v>141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ht="15" spans="1:11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37"/>
    </row>
    <row r="53" ht="15" spans="1:11">
      <c r="A53" s="301" t="s">
        <v>136</v>
      </c>
      <c r="B53" s="302" t="s">
        <v>137</v>
      </c>
      <c r="C53" s="302"/>
      <c r="D53" s="303" t="s">
        <v>138</v>
      </c>
      <c r="E53" s="310" t="s">
        <v>142</v>
      </c>
      <c r="F53" s="305" t="s">
        <v>143</v>
      </c>
      <c r="G53" s="306" t="s">
        <v>144</v>
      </c>
      <c r="H53" s="307" t="s">
        <v>140</v>
      </c>
      <c r="I53" s="334"/>
      <c r="J53" s="335" t="s">
        <v>145</v>
      </c>
      <c r="K53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9" width="16.5" style="97" customWidth="1"/>
    <col min="10" max="10" width="17" style="97" customWidth="1"/>
    <col min="11" max="11" width="18.5" style="97" customWidth="1"/>
    <col min="12" max="12" width="16.625" style="97" customWidth="1"/>
    <col min="13" max="13" width="14.125" style="97" customWidth="1"/>
    <col min="14" max="14" width="16.375" style="97" customWidth="1"/>
    <col min="15" max="16384" width="9" style="97"/>
  </cols>
  <sheetData>
    <row r="1" ht="30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9.1" customHeight="1" spans="1:14">
      <c r="A2" s="100" t="s">
        <v>62</v>
      </c>
      <c r="B2" s="101" t="s">
        <v>63</v>
      </c>
      <c r="C2" s="101"/>
      <c r="D2" s="102" t="s">
        <v>68</v>
      </c>
      <c r="E2" s="101" t="s">
        <v>69</v>
      </c>
      <c r="F2" s="101"/>
      <c r="G2" s="101"/>
      <c r="H2" s="103"/>
      <c r="I2" s="131" t="s">
        <v>57</v>
      </c>
      <c r="J2" s="101" t="s">
        <v>58</v>
      </c>
      <c r="K2" s="101"/>
      <c r="L2" s="101"/>
      <c r="M2" s="101"/>
      <c r="N2" s="132"/>
    </row>
    <row r="3" ht="29.1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5"/>
      <c r="H3" s="106"/>
      <c r="I3" s="133" t="s">
        <v>149</v>
      </c>
      <c r="J3" s="133"/>
      <c r="K3" s="133"/>
      <c r="L3" s="133"/>
      <c r="M3" s="133"/>
      <c r="N3" s="134"/>
    </row>
    <row r="4" ht="29.1" customHeight="1" spans="1:14">
      <c r="A4" s="104"/>
      <c r="B4" s="107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116</v>
      </c>
      <c r="H4" s="106"/>
      <c r="I4" s="223" t="s">
        <v>150</v>
      </c>
      <c r="J4" s="223" t="s">
        <v>150</v>
      </c>
      <c r="K4" s="223"/>
      <c r="L4" s="223"/>
      <c r="M4" s="223"/>
      <c r="N4" s="224"/>
    </row>
    <row r="5" ht="29.1" customHeight="1" spans="1:14">
      <c r="A5" s="104"/>
      <c r="B5" s="107" t="s">
        <v>151</v>
      </c>
      <c r="C5" s="107" t="s">
        <v>152</v>
      </c>
      <c r="D5" s="109" t="s">
        <v>153</v>
      </c>
      <c r="E5" s="107" t="s">
        <v>154</v>
      </c>
      <c r="F5" s="107" t="s">
        <v>155</v>
      </c>
      <c r="G5" s="107" t="s">
        <v>156</v>
      </c>
      <c r="H5" s="106"/>
      <c r="I5" s="135" t="s">
        <v>157</v>
      </c>
      <c r="J5" s="135" t="s">
        <v>158</v>
      </c>
      <c r="K5" s="135"/>
      <c r="L5" s="135"/>
      <c r="M5" s="135"/>
      <c r="N5" s="225"/>
    </row>
    <row r="6" ht="29.1" customHeight="1" spans="1:14">
      <c r="A6" s="110" t="s">
        <v>159</v>
      </c>
      <c r="B6" s="111">
        <f>C6-2.1</f>
        <v>93.8</v>
      </c>
      <c r="C6" s="111">
        <f>D6-2.1</f>
        <v>95.9</v>
      </c>
      <c r="D6" s="112">
        <v>98</v>
      </c>
      <c r="E6" s="111">
        <f t="shared" ref="E6:G6" si="0">D6+2.1</f>
        <v>100.1</v>
      </c>
      <c r="F6" s="111">
        <f t="shared" si="0"/>
        <v>102.2</v>
      </c>
      <c r="G6" s="111">
        <f t="shared" si="0"/>
        <v>104.3</v>
      </c>
      <c r="H6" s="106"/>
      <c r="I6" s="136" t="s">
        <v>160</v>
      </c>
      <c r="J6" s="136" t="s">
        <v>161</v>
      </c>
      <c r="K6" s="136"/>
      <c r="L6" s="136"/>
      <c r="M6" s="136"/>
      <c r="N6" s="137"/>
    </row>
    <row r="7" ht="29.1" customHeight="1" spans="1:14">
      <c r="A7" s="110" t="s">
        <v>162</v>
      </c>
      <c r="B7" s="111">
        <f>C7-4</f>
        <v>66</v>
      </c>
      <c r="C7" s="111">
        <f>D7-4</f>
        <v>70</v>
      </c>
      <c r="D7" s="112">
        <v>74</v>
      </c>
      <c r="E7" s="111">
        <f>D7+4</f>
        <v>78</v>
      </c>
      <c r="F7" s="111">
        <f>E7+5</f>
        <v>83</v>
      </c>
      <c r="G7" s="111">
        <f>F7+6</f>
        <v>89</v>
      </c>
      <c r="H7" s="106"/>
      <c r="I7" s="138" t="s">
        <v>163</v>
      </c>
      <c r="J7" s="138" t="s">
        <v>164</v>
      </c>
      <c r="K7" s="138"/>
      <c r="L7" s="138"/>
      <c r="M7" s="138"/>
      <c r="N7" s="139"/>
    </row>
    <row r="8" ht="29.1" customHeight="1" spans="1:14">
      <c r="A8" s="110" t="s">
        <v>165</v>
      </c>
      <c r="B8" s="113">
        <f>C8-3.6</f>
        <v>90.8</v>
      </c>
      <c r="C8" s="113">
        <f>D8-3.6</f>
        <v>94.4</v>
      </c>
      <c r="D8" s="114">
        <v>98</v>
      </c>
      <c r="E8" s="113">
        <f t="shared" ref="E8:G8" si="1">D8+4</f>
        <v>102</v>
      </c>
      <c r="F8" s="113">
        <f t="shared" si="1"/>
        <v>106</v>
      </c>
      <c r="G8" s="113">
        <f t="shared" si="1"/>
        <v>110</v>
      </c>
      <c r="H8" s="106"/>
      <c r="I8" s="138" t="s">
        <v>166</v>
      </c>
      <c r="J8" s="138" t="s">
        <v>167</v>
      </c>
      <c r="K8" s="138"/>
      <c r="L8" s="138"/>
      <c r="M8" s="138"/>
      <c r="N8" s="140"/>
    </row>
    <row r="9" ht="29.1" customHeight="1" spans="1:14">
      <c r="A9" s="110" t="s">
        <v>168</v>
      </c>
      <c r="B9" s="111">
        <f>C9-2.3/2</f>
        <v>27.2</v>
      </c>
      <c r="C9" s="111">
        <f>D9-2.3/2</f>
        <v>28.35</v>
      </c>
      <c r="D9" s="112">
        <v>29.5</v>
      </c>
      <c r="E9" s="111">
        <f t="shared" ref="E9:G9" si="2">D9+2.6/2</f>
        <v>30.8</v>
      </c>
      <c r="F9" s="111">
        <f t="shared" si="2"/>
        <v>32.1</v>
      </c>
      <c r="G9" s="111">
        <f t="shared" si="2"/>
        <v>33.4</v>
      </c>
      <c r="H9" s="106"/>
      <c r="I9" s="136" t="s">
        <v>169</v>
      </c>
      <c r="J9" s="136" t="s">
        <v>170</v>
      </c>
      <c r="K9" s="136"/>
      <c r="L9" s="136"/>
      <c r="M9" s="136"/>
      <c r="N9" s="141"/>
    </row>
    <row r="10" ht="29.1" customHeight="1" spans="1:14">
      <c r="A10" s="110" t="s">
        <v>171</v>
      </c>
      <c r="B10" s="111">
        <f>C10-0.5</f>
        <v>17</v>
      </c>
      <c r="C10" s="111">
        <f>D10-0.5</f>
        <v>17.5</v>
      </c>
      <c r="D10" s="112">
        <v>18</v>
      </c>
      <c r="E10" s="111">
        <f>D10+0.5</f>
        <v>18.5</v>
      </c>
      <c r="F10" s="111">
        <f>E10+0.5</f>
        <v>19</v>
      </c>
      <c r="G10" s="111">
        <f>F10+0.7</f>
        <v>19.7</v>
      </c>
      <c r="H10" s="106"/>
      <c r="I10" s="138" t="s">
        <v>172</v>
      </c>
      <c r="J10" s="138" t="s">
        <v>167</v>
      </c>
      <c r="K10" s="138"/>
      <c r="L10" s="138"/>
      <c r="M10" s="138"/>
      <c r="N10" s="140"/>
    </row>
    <row r="11" ht="29.1" customHeight="1" spans="1:14">
      <c r="A11" s="110" t="s">
        <v>173</v>
      </c>
      <c r="B11" s="111">
        <f>C11-0.7</f>
        <v>27.7</v>
      </c>
      <c r="C11" s="111">
        <f>D11-0.6</f>
        <v>28.4</v>
      </c>
      <c r="D11" s="112">
        <v>29</v>
      </c>
      <c r="E11" s="111">
        <f>D11+0.6</f>
        <v>29.6</v>
      </c>
      <c r="F11" s="111">
        <f>E11+0.7</f>
        <v>30.3</v>
      </c>
      <c r="G11" s="111">
        <f>F11+0.6</f>
        <v>30.9</v>
      </c>
      <c r="H11" s="106"/>
      <c r="I11" s="138" t="s">
        <v>170</v>
      </c>
      <c r="J11" s="138" t="s">
        <v>174</v>
      </c>
      <c r="K11" s="138"/>
      <c r="L11" s="138"/>
      <c r="M11" s="138"/>
      <c r="N11" s="140"/>
    </row>
    <row r="12" ht="29.1" customHeight="1" spans="1:14">
      <c r="A12" s="110" t="s">
        <v>175</v>
      </c>
      <c r="B12" s="111">
        <f>C12-0.9</f>
        <v>36.4</v>
      </c>
      <c r="C12" s="111">
        <f>D12-0.9</f>
        <v>37.3</v>
      </c>
      <c r="D12" s="112">
        <v>38.2</v>
      </c>
      <c r="E12" s="111">
        <f t="shared" ref="E12:G12" si="3">D12+1.1</f>
        <v>39.3</v>
      </c>
      <c r="F12" s="111">
        <f t="shared" si="3"/>
        <v>40.4</v>
      </c>
      <c r="G12" s="111">
        <f t="shared" si="3"/>
        <v>41.5</v>
      </c>
      <c r="H12" s="106"/>
      <c r="I12" s="138" t="s">
        <v>176</v>
      </c>
      <c r="J12" s="138" t="s">
        <v>177</v>
      </c>
      <c r="K12" s="138"/>
      <c r="L12" s="138"/>
      <c r="M12" s="138"/>
      <c r="N12" s="140"/>
    </row>
    <row r="13" ht="29.1" customHeight="1" spans="1:14">
      <c r="A13" s="115"/>
      <c r="B13" s="116"/>
      <c r="C13" s="117"/>
      <c r="D13" s="118"/>
      <c r="E13" s="117"/>
      <c r="F13" s="117"/>
      <c r="G13" s="117"/>
      <c r="H13" s="106"/>
      <c r="I13" s="138"/>
      <c r="J13" s="138"/>
      <c r="K13" s="138"/>
      <c r="L13" s="138"/>
      <c r="M13" s="138"/>
      <c r="N13" s="140"/>
    </row>
    <row r="14" ht="29.1" customHeight="1" spans="1:14">
      <c r="A14" s="119"/>
      <c r="B14" s="120"/>
      <c r="C14" s="121"/>
      <c r="D14" s="121"/>
      <c r="E14" s="121"/>
      <c r="F14" s="121"/>
      <c r="G14" s="122"/>
      <c r="H14" s="106"/>
      <c r="I14" s="138"/>
      <c r="J14" s="138"/>
      <c r="K14" s="138"/>
      <c r="L14" s="138"/>
      <c r="M14" s="138"/>
      <c r="N14" s="140"/>
    </row>
    <row r="15" ht="29.1" customHeight="1" spans="1:14">
      <c r="A15" s="123"/>
      <c r="B15" s="124"/>
      <c r="C15" s="125"/>
      <c r="D15" s="125"/>
      <c r="E15" s="126"/>
      <c r="F15" s="126"/>
      <c r="G15" s="127"/>
      <c r="H15" s="128"/>
      <c r="I15" s="142"/>
      <c r="J15" s="143"/>
      <c r="K15" s="144"/>
      <c r="L15" s="143"/>
      <c r="M15" s="143"/>
      <c r="N15" s="145"/>
    </row>
    <row r="16" ht="15" spans="1:14">
      <c r="A16" s="129" t="s">
        <v>126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ht="14.25" spans="1:14">
      <c r="A17" s="97" t="s">
        <v>178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ht="14.25" spans="1:13">
      <c r="A18" s="130"/>
      <c r="B18" s="130"/>
      <c r="C18" s="130"/>
      <c r="D18" s="130"/>
      <c r="E18" s="130"/>
      <c r="F18" s="130"/>
      <c r="G18" s="130"/>
      <c r="H18" s="130"/>
      <c r="I18" s="129" t="s">
        <v>179</v>
      </c>
      <c r="J18" s="146"/>
      <c r="K18" s="129" t="s">
        <v>180</v>
      </c>
      <c r="L18" s="129"/>
      <c r="M18" s="12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32" workbookViewId="0">
      <selection activeCell="A40" sqref="A40:K40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1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ht="26.25" spans="1:11">
      <c r="A1" s="150" t="s">
        <v>182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>
      <c r="A2" s="151" t="s">
        <v>53</v>
      </c>
      <c r="B2" s="152" t="s">
        <v>54</v>
      </c>
      <c r="C2" s="152"/>
      <c r="D2" s="153" t="s">
        <v>62</v>
      </c>
      <c r="E2" s="154" t="s">
        <v>63</v>
      </c>
      <c r="F2" s="155" t="s">
        <v>183</v>
      </c>
      <c r="G2" s="156" t="s">
        <v>69</v>
      </c>
      <c r="H2" s="156"/>
      <c r="I2" s="185" t="s">
        <v>57</v>
      </c>
      <c r="J2" s="156" t="s">
        <v>58</v>
      </c>
      <c r="K2" s="207"/>
    </row>
    <row r="3" spans="1:11">
      <c r="A3" s="157" t="s">
        <v>75</v>
      </c>
      <c r="B3" s="158">
        <v>817</v>
      </c>
      <c r="C3" s="158"/>
      <c r="D3" s="159" t="s">
        <v>184</v>
      </c>
      <c r="E3" s="160" t="s">
        <v>185</v>
      </c>
      <c r="F3" s="161"/>
      <c r="G3" s="161"/>
      <c r="H3" s="162" t="s">
        <v>186</v>
      </c>
      <c r="I3" s="162"/>
      <c r="J3" s="162"/>
      <c r="K3" s="208"/>
    </row>
    <row r="4" spans="1:11">
      <c r="A4" s="163" t="s">
        <v>72</v>
      </c>
      <c r="B4" s="164">
        <v>1</v>
      </c>
      <c r="C4" s="164">
        <v>6</v>
      </c>
      <c r="D4" s="165" t="s">
        <v>187</v>
      </c>
      <c r="E4" s="161"/>
      <c r="F4" s="161"/>
      <c r="G4" s="161"/>
      <c r="H4" s="165" t="s">
        <v>188</v>
      </c>
      <c r="I4" s="165"/>
      <c r="J4" s="178" t="s">
        <v>66</v>
      </c>
      <c r="K4" s="209" t="s">
        <v>67</v>
      </c>
    </row>
    <row r="5" spans="1:11">
      <c r="A5" s="163" t="s">
        <v>189</v>
      </c>
      <c r="B5" s="158">
        <v>1</v>
      </c>
      <c r="C5" s="158"/>
      <c r="D5" s="159" t="s">
        <v>190</v>
      </c>
      <c r="E5" s="159" t="s">
        <v>191</v>
      </c>
      <c r="F5" s="159" t="s">
        <v>192</v>
      </c>
      <c r="G5" s="159" t="s">
        <v>193</v>
      </c>
      <c r="H5" s="165" t="s">
        <v>194</v>
      </c>
      <c r="I5" s="165"/>
      <c r="J5" s="178" t="s">
        <v>66</v>
      </c>
      <c r="K5" s="209" t="s">
        <v>67</v>
      </c>
    </row>
    <row r="6" spans="1:11">
      <c r="A6" s="166" t="s">
        <v>195</v>
      </c>
      <c r="B6" s="167">
        <v>80</v>
      </c>
      <c r="C6" s="167"/>
      <c r="D6" s="168" t="s">
        <v>196</v>
      </c>
      <c r="E6" s="169"/>
      <c r="F6" s="170">
        <v>808</v>
      </c>
      <c r="G6" s="168">
        <v>14</v>
      </c>
      <c r="H6" s="171" t="s">
        <v>197</v>
      </c>
      <c r="I6" s="171"/>
      <c r="J6" s="170" t="s">
        <v>66</v>
      </c>
      <c r="K6" s="210" t="s">
        <v>67</v>
      </c>
    </row>
    <row r="7" ht="15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spans="1:11">
      <c r="A8" s="175" t="s">
        <v>198</v>
      </c>
      <c r="B8" s="155" t="s">
        <v>199</v>
      </c>
      <c r="C8" s="155" t="s">
        <v>200</v>
      </c>
      <c r="D8" s="155" t="s">
        <v>201</v>
      </c>
      <c r="E8" s="155" t="s">
        <v>202</v>
      </c>
      <c r="F8" s="155" t="s">
        <v>203</v>
      </c>
      <c r="G8" s="176" t="s">
        <v>204</v>
      </c>
      <c r="H8" s="177"/>
      <c r="I8" s="177"/>
      <c r="J8" s="177"/>
      <c r="K8" s="211"/>
    </row>
    <row r="9" spans="1:11">
      <c r="A9" s="163" t="s">
        <v>205</v>
      </c>
      <c r="B9" s="165"/>
      <c r="C9" s="178" t="s">
        <v>66</v>
      </c>
      <c r="D9" s="178" t="s">
        <v>67</v>
      </c>
      <c r="E9" s="159" t="s">
        <v>206</v>
      </c>
      <c r="F9" s="179" t="s">
        <v>207</v>
      </c>
      <c r="G9" s="180"/>
      <c r="H9" s="181"/>
      <c r="I9" s="181"/>
      <c r="J9" s="181"/>
      <c r="K9" s="212"/>
    </row>
    <row r="10" spans="1:11">
      <c r="A10" s="163" t="s">
        <v>208</v>
      </c>
      <c r="B10" s="165"/>
      <c r="C10" s="178" t="s">
        <v>66</v>
      </c>
      <c r="D10" s="178" t="s">
        <v>67</v>
      </c>
      <c r="E10" s="159" t="s">
        <v>209</v>
      </c>
      <c r="F10" s="179" t="s">
        <v>210</v>
      </c>
      <c r="G10" s="180" t="s">
        <v>211</v>
      </c>
      <c r="H10" s="181"/>
      <c r="I10" s="181"/>
      <c r="J10" s="181"/>
      <c r="K10" s="212"/>
    </row>
    <row r="11" spans="1:11">
      <c r="A11" s="182" t="s">
        <v>212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3"/>
    </row>
    <row r="12" spans="1:11">
      <c r="A12" s="157" t="s">
        <v>89</v>
      </c>
      <c r="B12" s="178" t="s">
        <v>85</v>
      </c>
      <c r="C12" s="178" t="s">
        <v>86</v>
      </c>
      <c r="D12" s="179"/>
      <c r="E12" s="159" t="s">
        <v>87</v>
      </c>
      <c r="F12" s="178" t="s">
        <v>85</v>
      </c>
      <c r="G12" s="178" t="s">
        <v>86</v>
      </c>
      <c r="H12" s="178"/>
      <c r="I12" s="159" t="s">
        <v>213</v>
      </c>
      <c r="J12" s="178" t="s">
        <v>85</v>
      </c>
      <c r="K12" s="209" t="s">
        <v>86</v>
      </c>
    </row>
    <row r="13" spans="1:11">
      <c r="A13" s="157" t="s">
        <v>92</v>
      </c>
      <c r="B13" s="178" t="s">
        <v>85</v>
      </c>
      <c r="C13" s="178" t="s">
        <v>86</v>
      </c>
      <c r="D13" s="179"/>
      <c r="E13" s="159" t="s">
        <v>97</v>
      </c>
      <c r="F13" s="178" t="s">
        <v>85</v>
      </c>
      <c r="G13" s="178" t="s">
        <v>86</v>
      </c>
      <c r="H13" s="178"/>
      <c r="I13" s="159" t="s">
        <v>214</v>
      </c>
      <c r="J13" s="178" t="s">
        <v>85</v>
      </c>
      <c r="K13" s="209" t="s">
        <v>86</v>
      </c>
    </row>
    <row r="14" ht="15" spans="1:11">
      <c r="A14" s="166" t="s">
        <v>215</v>
      </c>
      <c r="B14" s="170" t="s">
        <v>85</v>
      </c>
      <c r="C14" s="170" t="s">
        <v>86</v>
      </c>
      <c r="D14" s="169"/>
      <c r="E14" s="168" t="s">
        <v>216</v>
      </c>
      <c r="F14" s="170" t="s">
        <v>85</v>
      </c>
      <c r="G14" s="170" t="s">
        <v>86</v>
      </c>
      <c r="H14" s="170"/>
      <c r="I14" s="168" t="s">
        <v>217</v>
      </c>
      <c r="J14" s="170" t="s">
        <v>85</v>
      </c>
      <c r="K14" s="210" t="s">
        <v>86</v>
      </c>
    </row>
    <row r="15" ht="15" spans="1:11">
      <c r="A15" s="172"/>
      <c r="B15" s="184"/>
      <c r="C15" s="184"/>
      <c r="D15" s="173"/>
      <c r="E15" s="172"/>
      <c r="F15" s="184"/>
      <c r="G15" s="184"/>
      <c r="H15" s="184"/>
      <c r="I15" s="172"/>
      <c r="J15" s="184"/>
      <c r="K15" s="184"/>
    </row>
    <row r="16" s="147" customFormat="1" spans="1:11">
      <c r="A16" s="151" t="s">
        <v>218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4"/>
    </row>
    <row r="17" spans="1:11">
      <c r="A17" s="163" t="s">
        <v>219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5"/>
    </row>
    <row r="18" spans="1:11">
      <c r="A18" s="163" t="s">
        <v>220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5"/>
    </row>
    <row r="19" spans="1:11">
      <c r="A19" s="186" t="s">
        <v>221</v>
      </c>
      <c r="B19" s="178"/>
      <c r="C19" s="178"/>
      <c r="D19" s="178"/>
      <c r="E19" s="178"/>
      <c r="F19" s="178"/>
      <c r="G19" s="178"/>
      <c r="H19" s="178"/>
      <c r="I19" s="178"/>
      <c r="J19" s="178"/>
      <c r="K19" s="209"/>
    </row>
    <row r="20" spans="1:11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216"/>
    </row>
    <row r="2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16"/>
    </row>
    <row r="22" spans="1:1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17"/>
    </row>
    <row r="24" spans="1:11">
      <c r="A24" s="163" t="s">
        <v>125</v>
      </c>
      <c r="B24" s="165"/>
      <c r="C24" s="178" t="s">
        <v>66</v>
      </c>
      <c r="D24" s="178" t="s">
        <v>67</v>
      </c>
      <c r="E24" s="162"/>
      <c r="F24" s="162"/>
      <c r="G24" s="162"/>
      <c r="H24" s="162"/>
      <c r="I24" s="162"/>
      <c r="J24" s="162"/>
      <c r="K24" s="208"/>
    </row>
    <row r="25" ht="15" spans="1:11">
      <c r="A25" s="191" t="s">
        <v>222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18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223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1"/>
    </row>
    <row r="28" spans="1:11">
      <c r="A28" s="195" t="s">
        <v>224</v>
      </c>
      <c r="B28" s="196"/>
      <c r="C28" s="196"/>
      <c r="D28" s="196"/>
      <c r="E28" s="196"/>
      <c r="F28" s="196"/>
      <c r="G28" s="196"/>
      <c r="H28" s="196"/>
      <c r="I28" s="196"/>
      <c r="J28" s="196"/>
      <c r="K28" s="219"/>
    </row>
    <row r="29" spans="1:11">
      <c r="A29" s="195"/>
      <c r="B29" s="196"/>
      <c r="C29" s="196"/>
      <c r="D29" s="196"/>
      <c r="E29" s="196"/>
      <c r="F29" s="196"/>
      <c r="G29" s="196"/>
      <c r="H29" s="196"/>
      <c r="I29" s="196"/>
      <c r="J29" s="196"/>
      <c r="K29" s="219"/>
    </row>
    <row r="30" spans="1:11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219"/>
    </row>
    <row r="3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219"/>
    </row>
    <row r="32" spans="1:11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219"/>
    </row>
    <row r="33" ht="23.1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219"/>
    </row>
    <row r="34" ht="23.1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216"/>
    </row>
    <row r="35" ht="23.1" customHeight="1" spans="1:11">
      <c r="A35" s="197"/>
      <c r="B35" s="188"/>
      <c r="C35" s="188"/>
      <c r="D35" s="188"/>
      <c r="E35" s="188"/>
      <c r="F35" s="188"/>
      <c r="G35" s="188"/>
      <c r="H35" s="188"/>
      <c r="I35" s="188"/>
      <c r="J35" s="188"/>
      <c r="K35" s="216"/>
    </row>
    <row r="36" ht="23.1" customHeight="1" spans="1:1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20"/>
    </row>
    <row r="37" ht="18.75" customHeight="1" spans="1:11">
      <c r="A37" s="200" t="s">
        <v>225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1"/>
    </row>
    <row r="38" s="148" customFormat="1" ht="18.75" customHeight="1" spans="1:11">
      <c r="A38" s="163" t="s">
        <v>226</v>
      </c>
      <c r="B38" s="165"/>
      <c r="C38" s="165"/>
      <c r="D38" s="162" t="s">
        <v>227</v>
      </c>
      <c r="E38" s="162"/>
      <c r="F38" s="202" t="s">
        <v>228</v>
      </c>
      <c r="G38" s="203"/>
      <c r="H38" s="165" t="s">
        <v>229</v>
      </c>
      <c r="I38" s="165"/>
      <c r="J38" s="165" t="s">
        <v>230</v>
      </c>
      <c r="K38" s="215"/>
    </row>
    <row r="39" ht="18.75" customHeight="1" spans="1:13">
      <c r="A39" s="163" t="s">
        <v>126</v>
      </c>
      <c r="B39" s="165" t="s">
        <v>231</v>
      </c>
      <c r="C39" s="165"/>
      <c r="D39" s="165"/>
      <c r="E39" s="165"/>
      <c r="F39" s="165"/>
      <c r="G39" s="165"/>
      <c r="H39" s="165"/>
      <c r="I39" s="165"/>
      <c r="J39" s="165"/>
      <c r="K39" s="215"/>
      <c r="M39" s="148"/>
    </row>
    <row r="40" ht="30.95" customHeight="1" spans="1:11">
      <c r="A40" s="163" t="s">
        <v>232</v>
      </c>
      <c r="B40" s="165"/>
      <c r="C40" s="165"/>
      <c r="D40" s="165"/>
      <c r="E40" s="165"/>
      <c r="F40" s="165"/>
      <c r="G40" s="165"/>
      <c r="H40" s="165"/>
      <c r="I40" s="165"/>
      <c r="J40" s="165"/>
      <c r="K40" s="215"/>
    </row>
    <row r="41" ht="18.75" customHeight="1" spans="1:11">
      <c r="A41" s="163"/>
      <c r="B41" s="165"/>
      <c r="C41" s="165"/>
      <c r="D41" s="165"/>
      <c r="E41" s="165"/>
      <c r="F41" s="165"/>
      <c r="G41" s="165"/>
      <c r="H41" s="165"/>
      <c r="I41" s="165"/>
      <c r="J41" s="165"/>
      <c r="K41" s="215"/>
    </row>
    <row r="42" ht="32.1" customHeight="1" spans="1:11">
      <c r="A42" s="166" t="s">
        <v>136</v>
      </c>
      <c r="B42" s="204" t="s">
        <v>233</v>
      </c>
      <c r="C42" s="204"/>
      <c r="D42" s="168" t="s">
        <v>234</v>
      </c>
      <c r="E42" s="169" t="s">
        <v>142</v>
      </c>
      <c r="F42" s="168" t="s">
        <v>139</v>
      </c>
      <c r="G42" s="205" t="s">
        <v>235</v>
      </c>
      <c r="H42" s="206" t="s">
        <v>140</v>
      </c>
      <c r="I42" s="206"/>
      <c r="J42" s="204" t="s">
        <v>145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9" width="16.5" style="97" customWidth="1"/>
    <col min="10" max="10" width="17" style="97" customWidth="1"/>
    <col min="11" max="11" width="18.5" style="97" customWidth="1"/>
    <col min="12" max="12" width="16.625" style="97" customWidth="1"/>
    <col min="13" max="13" width="14.125" style="97" customWidth="1"/>
    <col min="14" max="14" width="16.375" style="97" customWidth="1"/>
    <col min="15" max="16384" width="9" style="97"/>
  </cols>
  <sheetData>
    <row r="1" s="97" customFormat="1" ht="30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="97" customFormat="1" ht="29.1" customHeight="1" spans="1:14">
      <c r="A2" s="100" t="s">
        <v>62</v>
      </c>
      <c r="B2" s="101" t="s">
        <v>63</v>
      </c>
      <c r="C2" s="101"/>
      <c r="D2" s="102" t="s">
        <v>68</v>
      </c>
      <c r="E2" s="101" t="s">
        <v>69</v>
      </c>
      <c r="F2" s="101"/>
      <c r="G2" s="101"/>
      <c r="H2" s="103"/>
      <c r="I2" s="131" t="s">
        <v>57</v>
      </c>
      <c r="J2" s="101" t="s">
        <v>58</v>
      </c>
      <c r="K2" s="101"/>
      <c r="L2" s="101"/>
      <c r="M2" s="101"/>
      <c r="N2" s="132"/>
    </row>
    <row r="3" s="97" customFormat="1" ht="29.1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5"/>
      <c r="H3" s="106"/>
      <c r="I3" s="133" t="s">
        <v>149</v>
      </c>
      <c r="J3" s="133"/>
      <c r="K3" s="133"/>
      <c r="L3" s="133"/>
      <c r="M3" s="133"/>
      <c r="N3" s="134"/>
    </row>
    <row r="4" s="97" customFormat="1" ht="29.1" customHeight="1" spans="1:14">
      <c r="A4" s="104"/>
      <c r="B4" s="107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116</v>
      </c>
      <c r="H4" s="106"/>
      <c r="I4" s="107" t="s">
        <v>111</v>
      </c>
      <c r="J4" s="107" t="s">
        <v>112</v>
      </c>
      <c r="K4" s="108" t="s">
        <v>113</v>
      </c>
      <c r="L4" s="107" t="s">
        <v>114</v>
      </c>
      <c r="M4" s="107" t="s">
        <v>115</v>
      </c>
      <c r="N4" s="107" t="s">
        <v>116</v>
      </c>
    </row>
    <row r="5" s="97" customFormat="1" ht="29.1" customHeight="1" spans="1:14">
      <c r="A5" s="104"/>
      <c r="B5" s="107" t="s">
        <v>151</v>
      </c>
      <c r="C5" s="107" t="s">
        <v>152</v>
      </c>
      <c r="D5" s="109" t="s">
        <v>153</v>
      </c>
      <c r="E5" s="107" t="s">
        <v>154</v>
      </c>
      <c r="F5" s="107" t="s">
        <v>155</v>
      </c>
      <c r="G5" s="107" t="s">
        <v>156</v>
      </c>
      <c r="H5" s="106"/>
      <c r="I5" s="135" t="s">
        <v>120</v>
      </c>
      <c r="J5" s="135" t="s">
        <v>120</v>
      </c>
      <c r="K5" s="135" t="s">
        <v>120</v>
      </c>
      <c r="L5" s="135" t="s">
        <v>120</v>
      </c>
      <c r="M5" s="135" t="s">
        <v>120</v>
      </c>
      <c r="N5" s="135" t="s">
        <v>120</v>
      </c>
    </row>
    <row r="6" s="97" customFormat="1" ht="29.1" customHeight="1" spans="1:14">
      <c r="A6" s="110" t="s">
        <v>159</v>
      </c>
      <c r="B6" s="111">
        <f>C6-2.1</f>
        <v>93.8</v>
      </c>
      <c r="C6" s="111">
        <f>D6-2.1</f>
        <v>95.9</v>
      </c>
      <c r="D6" s="112">
        <v>98</v>
      </c>
      <c r="E6" s="111">
        <f t="shared" ref="E6:G6" si="0">D6+2.1</f>
        <v>100.1</v>
      </c>
      <c r="F6" s="111">
        <f t="shared" si="0"/>
        <v>102.2</v>
      </c>
      <c r="G6" s="111">
        <f t="shared" si="0"/>
        <v>104.3</v>
      </c>
      <c r="H6" s="106"/>
      <c r="I6" s="136" t="s">
        <v>236</v>
      </c>
      <c r="J6" s="136" t="s">
        <v>237</v>
      </c>
      <c r="K6" s="136" t="s">
        <v>238</v>
      </c>
      <c r="L6" s="136" t="s">
        <v>239</v>
      </c>
      <c r="M6" s="136" t="s">
        <v>240</v>
      </c>
      <c r="N6" s="137" t="s">
        <v>236</v>
      </c>
    </row>
    <row r="7" s="97" customFormat="1" ht="29.1" customHeight="1" spans="1:14">
      <c r="A7" s="110" t="s">
        <v>162</v>
      </c>
      <c r="B7" s="111">
        <f>C7-4</f>
        <v>66</v>
      </c>
      <c r="C7" s="111">
        <f>D7-4</f>
        <v>70</v>
      </c>
      <c r="D7" s="112">
        <v>74</v>
      </c>
      <c r="E7" s="111">
        <f>D7+4</f>
        <v>78</v>
      </c>
      <c r="F7" s="111">
        <f>E7+5</f>
        <v>83</v>
      </c>
      <c r="G7" s="111">
        <f>F7+6</f>
        <v>89</v>
      </c>
      <c r="H7" s="106"/>
      <c r="I7" s="138" t="s">
        <v>241</v>
      </c>
      <c r="J7" s="138" t="s">
        <v>242</v>
      </c>
      <c r="K7" s="138" t="s">
        <v>241</v>
      </c>
      <c r="L7" s="138" t="s">
        <v>241</v>
      </c>
      <c r="M7" s="138" t="s">
        <v>240</v>
      </c>
      <c r="N7" s="139" t="s">
        <v>241</v>
      </c>
    </row>
    <row r="8" s="97" customFormat="1" ht="29.1" customHeight="1" spans="1:14">
      <c r="A8" s="110" t="s">
        <v>165</v>
      </c>
      <c r="B8" s="113">
        <f>C8-3.6</f>
        <v>90.8</v>
      </c>
      <c r="C8" s="113">
        <f>D8-3.6</f>
        <v>94.4</v>
      </c>
      <c r="D8" s="114">
        <v>98</v>
      </c>
      <c r="E8" s="113">
        <f t="shared" ref="E8:G8" si="1">D8+4</f>
        <v>102</v>
      </c>
      <c r="F8" s="113">
        <f t="shared" si="1"/>
        <v>106</v>
      </c>
      <c r="G8" s="113">
        <f t="shared" si="1"/>
        <v>110</v>
      </c>
      <c r="H8" s="106"/>
      <c r="I8" s="138" t="s">
        <v>243</v>
      </c>
      <c r="J8" s="138" t="s">
        <v>244</v>
      </c>
      <c r="K8" s="138" t="s">
        <v>245</v>
      </c>
      <c r="L8" s="138" t="s">
        <v>246</v>
      </c>
      <c r="M8" s="138" t="s">
        <v>247</v>
      </c>
      <c r="N8" s="140" t="s">
        <v>246</v>
      </c>
    </row>
    <row r="9" s="97" customFormat="1" ht="29.1" customHeight="1" spans="1:14">
      <c r="A9" s="110" t="s">
        <v>168</v>
      </c>
      <c r="B9" s="111">
        <f>C9-2.3/2</f>
        <v>27.2</v>
      </c>
      <c r="C9" s="111">
        <f>D9-2.3/2</f>
        <v>28.35</v>
      </c>
      <c r="D9" s="112">
        <v>29.5</v>
      </c>
      <c r="E9" s="111">
        <f t="shared" ref="E9:G9" si="2">D9+2.6/2</f>
        <v>30.8</v>
      </c>
      <c r="F9" s="111">
        <f t="shared" si="2"/>
        <v>32.1</v>
      </c>
      <c r="G9" s="111">
        <f t="shared" si="2"/>
        <v>33.4</v>
      </c>
      <c r="H9" s="106"/>
      <c r="I9" s="136" t="s">
        <v>248</v>
      </c>
      <c r="J9" s="136" t="s">
        <v>249</v>
      </c>
      <c r="K9" s="136" t="s">
        <v>250</v>
      </c>
      <c r="L9" s="136" t="s">
        <v>251</v>
      </c>
      <c r="M9" s="136" t="s">
        <v>252</v>
      </c>
      <c r="N9" s="141" t="s">
        <v>253</v>
      </c>
    </row>
    <row r="10" s="97" customFormat="1" ht="29.1" customHeight="1" spans="1:14">
      <c r="A10" s="110" t="s">
        <v>171</v>
      </c>
      <c r="B10" s="111">
        <f>C10-0.5</f>
        <v>17</v>
      </c>
      <c r="C10" s="111">
        <f>D10-0.5</f>
        <v>17.5</v>
      </c>
      <c r="D10" s="112">
        <v>18</v>
      </c>
      <c r="E10" s="111">
        <f>D10+0.5</f>
        <v>18.5</v>
      </c>
      <c r="F10" s="111">
        <f>E10+0.5</f>
        <v>19</v>
      </c>
      <c r="G10" s="111">
        <f>F10+0.7</f>
        <v>19.7</v>
      </c>
      <c r="H10" s="106"/>
      <c r="I10" s="138" t="s">
        <v>254</v>
      </c>
      <c r="J10" s="138" t="s">
        <v>255</v>
      </c>
      <c r="K10" s="138" t="s">
        <v>241</v>
      </c>
      <c r="L10" s="138" t="s">
        <v>241</v>
      </c>
      <c r="M10" s="138" t="s">
        <v>256</v>
      </c>
      <c r="N10" s="140" t="s">
        <v>257</v>
      </c>
    </row>
    <row r="11" s="97" customFormat="1" ht="29.1" customHeight="1" spans="1:14">
      <c r="A11" s="110" t="s">
        <v>173</v>
      </c>
      <c r="B11" s="111">
        <f>C11-0.7</f>
        <v>27.7</v>
      </c>
      <c r="C11" s="111">
        <f>D11-0.6</f>
        <v>28.4</v>
      </c>
      <c r="D11" s="112">
        <v>29</v>
      </c>
      <c r="E11" s="111">
        <f>D11+0.6</f>
        <v>29.6</v>
      </c>
      <c r="F11" s="111">
        <f>E11+0.7</f>
        <v>30.3</v>
      </c>
      <c r="G11" s="111">
        <f>F11+0.6</f>
        <v>30.9</v>
      </c>
      <c r="H11" s="106"/>
      <c r="I11" s="138" t="s">
        <v>258</v>
      </c>
      <c r="J11" s="138" t="s">
        <v>241</v>
      </c>
      <c r="K11" s="138" t="s">
        <v>241</v>
      </c>
      <c r="L11" s="138" t="s">
        <v>259</v>
      </c>
      <c r="M11" s="138" t="s">
        <v>260</v>
      </c>
      <c r="N11" s="140" t="s">
        <v>261</v>
      </c>
    </row>
    <row r="12" s="97" customFormat="1" ht="29.1" customHeight="1" spans="1:14">
      <c r="A12" s="110" t="s">
        <v>175</v>
      </c>
      <c r="B12" s="111">
        <f>C12-0.9</f>
        <v>36.4</v>
      </c>
      <c r="C12" s="111">
        <f>D12-0.9</f>
        <v>37.3</v>
      </c>
      <c r="D12" s="112">
        <v>38.2</v>
      </c>
      <c r="E12" s="111">
        <f t="shared" ref="E12:G12" si="3">D12+1.1</f>
        <v>39.3</v>
      </c>
      <c r="F12" s="111">
        <f t="shared" si="3"/>
        <v>40.4</v>
      </c>
      <c r="G12" s="111">
        <f t="shared" si="3"/>
        <v>41.5</v>
      </c>
      <c r="H12" s="106"/>
      <c r="I12" s="138" t="s">
        <v>262</v>
      </c>
      <c r="J12" s="138" t="s">
        <v>263</v>
      </c>
      <c r="K12" s="138" t="s">
        <v>264</v>
      </c>
      <c r="L12" s="138" t="s">
        <v>265</v>
      </c>
      <c r="M12" s="138" t="s">
        <v>266</v>
      </c>
      <c r="N12" s="140" t="s">
        <v>267</v>
      </c>
    </row>
    <row r="13" s="97" customFormat="1" ht="29.1" customHeight="1" spans="1:14">
      <c r="A13" s="115"/>
      <c r="B13" s="116"/>
      <c r="C13" s="117"/>
      <c r="D13" s="118"/>
      <c r="E13" s="117"/>
      <c r="F13" s="117"/>
      <c r="G13" s="117"/>
      <c r="H13" s="106"/>
      <c r="I13" s="138"/>
      <c r="J13" s="138"/>
      <c r="K13" s="138"/>
      <c r="L13" s="138"/>
      <c r="M13" s="138"/>
      <c r="N13" s="140"/>
    </row>
    <row r="14" s="97" customFormat="1" ht="29.1" customHeight="1" spans="1:14">
      <c r="A14" s="119"/>
      <c r="B14" s="120"/>
      <c r="C14" s="121"/>
      <c r="D14" s="121"/>
      <c r="E14" s="121"/>
      <c r="F14" s="121"/>
      <c r="G14" s="122"/>
      <c r="H14" s="106"/>
      <c r="I14" s="138"/>
      <c r="J14" s="138"/>
      <c r="K14" s="138"/>
      <c r="L14" s="138"/>
      <c r="M14" s="138"/>
      <c r="N14" s="140"/>
    </row>
    <row r="15" s="97" customFormat="1" ht="29.1" customHeight="1" spans="1:14">
      <c r="A15" s="123"/>
      <c r="B15" s="124"/>
      <c r="C15" s="125"/>
      <c r="D15" s="125"/>
      <c r="E15" s="126"/>
      <c r="F15" s="126"/>
      <c r="G15" s="127"/>
      <c r="H15" s="128"/>
      <c r="I15" s="142"/>
      <c r="J15" s="143"/>
      <c r="K15" s="144"/>
      <c r="L15" s="143"/>
      <c r="M15" s="143"/>
      <c r="N15" s="145"/>
    </row>
    <row r="16" s="97" customFormat="1" ht="15" spans="1:14">
      <c r="A16" s="129" t="s">
        <v>126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="97" customFormat="1" ht="14.25" spans="1:14">
      <c r="A17" s="97" t="s">
        <v>178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="97" customFormat="1" ht="14.25" spans="1:13">
      <c r="A18" s="130"/>
      <c r="B18" s="130"/>
      <c r="C18" s="130"/>
      <c r="D18" s="130"/>
      <c r="E18" s="130"/>
      <c r="F18" s="130"/>
      <c r="G18" s="130"/>
      <c r="H18" s="130"/>
      <c r="I18" s="129" t="s">
        <v>268</v>
      </c>
      <c r="J18" s="146"/>
      <c r="K18" s="129" t="s">
        <v>180</v>
      </c>
      <c r="L18" s="129"/>
      <c r="M18" s="12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C4" sqref="C4:C6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21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21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22"/>
      <c r="D3" s="7"/>
      <c r="E3" s="7"/>
      <c r="F3" s="7"/>
      <c r="G3" s="7"/>
      <c r="H3" s="22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s="83" customFormat="1" ht="30.75" customHeight="1" spans="1:15">
      <c r="A4" s="84">
        <v>1</v>
      </c>
      <c r="B4" s="56" t="s">
        <v>286</v>
      </c>
      <c r="C4" s="85" t="s">
        <v>287</v>
      </c>
      <c r="D4" s="86" t="s">
        <v>120</v>
      </c>
      <c r="E4" s="87" t="s">
        <v>288</v>
      </c>
      <c r="F4" s="88" t="s">
        <v>289</v>
      </c>
      <c r="G4" s="89"/>
      <c r="H4" s="90"/>
      <c r="I4" s="84"/>
      <c r="J4" s="84"/>
      <c r="K4" s="84"/>
      <c r="L4" s="96"/>
      <c r="M4" s="84"/>
      <c r="N4" s="89"/>
      <c r="O4" s="89" t="s">
        <v>290</v>
      </c>
    </row>
    <row r="5" ht="30.75" customHeight="1" spans="1:15">
      <c r="A5" s="91">
        <v>2</v>
      </c>
      <c r="B5" s="61" t="s">
        <v>291</v>
      </c>
      <c r="C5" s="85" t="s">
        <v>287</v>
      </c>
      <c r="D5" s="86" t="s">
        <v>120</v>
      </c>
      <c r="E5" s="87" t="s">
        <v>288</v>
      </c>
      <c r="F5" s="88" t="s">
        <v>289</v>
      </c>
      <c r="G5" s="92"/>
      <c r="H5" s="93"/>
      <c r="I5" s="91"/>
      <c r="J5" s="93"/>
      <c r="K5" s="93"/>
      <c r="L5" s="96"/>
      <c r="M5" s="93"/>
      <c r="N5" s="93"/>
      <c r="O5" s="89" t="s">
        <v>290</v>
      </c>
    </row>
    <row r="6" ht="30.75" customHeight="1" spans="1:15">
      <c r="A6" s="91">
        <v>3</v>
      </c>
      <c r="B6" s="61" t="s">
        <v>292</v>
      </c>
      <c r="C6" s="85" t="s">
        <v>287</v>
      </c>
      <c r="D6" s="86" t="s">
        <v>120</v>
      </c>
      <c r="E6" s="87" t="s">
        <v>288</v>
      </c>
      <c r="F6" s="88" t="s">
        <v>289</v>
      </c>
      <c r="G6" s="92"/>
      <c r="H6" s="93"/>
      <c r="I6" s="91"/>
      <c r="J6" s="93"/>
      <c r="K6" s="93"/>
      <c r="L6" s="96"/>
      <c r="M6" s="93"/>
      <c r="N6" s="93"/>
      <c r="O6" s="89" t="s">
        <v>290</v>
      </c>
    </row>
    <row r="7" ht="22.5" customHeight="1" spans="1:15">
      <c r="A7" s="84">
        <v>4</v>
      </c>
      <c r="B7" s="61" t="s">
        <v>293</v>
      </c>
      <c r="C7" s="85" t="s">
        <v>287</v>
      </c>
      <c r="D7" s="86" t="s">
        <v>120</v>
      </c>
      <c r="E7" s="87" t="s">
        <v>288</v>
      </c>
      <c r="F7" s="88" t="s">
        <v>289</v>
      </c>
      <c r="G7" s="94"/>
      <c r="H7" s="93"/>
      <c r="I7" s="91"/>
      <c r="J7" s="91"/>
      <c r="K7" s="91"/>
      <c r="L7" s="91"/>
      <c r="M7" s="91"/>
      <c r="N7" s="91"/>
      <c r="O7" s="89" t="s">
        <v>290</v>
      </c>
    </row>
    <row r="8" ht="22.5" customHeight="1" spans="1:15">
      <c r="A8" s="91">
        <v>5</v>
      </c>
      <c r="B8" s="61" t="s">
        <v>291</v>
      </c>
      <c r="C8" s="85" t="s">
        <v>287</v>
      </c>
      <c r="D8" s="86" t="s">
        <v>120</v>
      </c>
      <c r="E8" s="87" t="s">
        <v>288</v>
      </c>
      <c r="F8" s="88" t="s">
        <v>289</v>
      </c>
      <c r="G8" s="94"/>
      <c r="H8" s="93"/>
      <c r="I8" s="91"/>
      <c r="J8" s="91"/>
      <c r="K8" s="91"/>
      <c r="L8" s="91"/>
      <c r="M8" s="91"/>
      <c r="N8" s="91"/>
      <c r="O8" s="89" t="s">
        <v>290</v>
      </c>
    </row>
    <row r="9" ht="22.5" customHeight="1" spans="1:15">
      <c r="A9" s="91">
        <v>6</v>
      </c>
      <c r="B9" s="61" t="s">
        <v>291</v>
      </c>
      <c r="C9" s="85" t="s">
        <v>287</v>
      </c>
      <c r="D9" s="86" t="s">
        <v>120</v>
      </c>
      <c r="E9" s="87" t="s">
        <v>288</v>
      </c>
      <c r="F9" s="88" t="s">
        <v>289</v>
      </c>
      <c r="G9" s="94"/>
      <c r="H9" s="93"/>
      <c r="I9" s="91"/>
      <c r="J9" s="91"/>
      <c r="K9" s="91"/>
      <c r="L9" s="91"/>
      <c r="M9" s="91"/>
      <c r="N9" s="91"/>
      <c r="O9" s="89" t="s">
        <v>290</v>
      </c>
    </row>
    <row r="10" ht="30" customHeight="1" spans="1:15">
      <c r="A10" s="84">
        <v>7</v>
      </c>
      <c r="B10" s="61" t="s">
        <v>293</v>
      </c>
      <c r="C10" s="85" t="s">
        <v>287</v>
      </c>
      <c r="D10" s="86" t="s">
        <v>120</v>
      </c>
      <c r="E10" s="87" t="s">
        <v>288</v>
      </c>
      <c r="F10" s="88" t="s">
        <v>289</v>
      </c>
      <c r="G10" s="95"/>
      <c r="H10" s="14"/>
      <c r="I10" s="79"/>
      <c r="J10" s="79"/>
      <c r="K10" s="79"/>
      <c r="L10" s="79"/>
      <c r="M10" s="79"/>
      <c r="N10" s="79"/>
      <c r="O10" s="89" t="s">
        <v>290</v>
      </c>
    </row>
    <row r="11" ht="17.25" customHeight="1" spans="1:15">
      <c r="A11" s="91">
        <v>8</v>
      </c>
      <c r="B11" s="61" t="s">
        <v>293</v>
      </c>
      <c r="C11" s="85" t="s">
        <v>287</v>
      </c>
      <c r="D11" s="86" t="s">
        <v>120</v>
      </c>
      <c r="E11" s="87" t="s">
        <v>288</v>
      </c>
      <c r="F11" s="88" t="s">
        <v>289</v>
      </c>
      <c r="G11" s="39"/>
      <c r="H11" s="14"/>
      <c r="I11" s="14"/>
      <c r="J11" s="14"/>
      <c r="K11" s="14"/>
      <c r="L11" s="14"/>
      <c r="M11" s="14"/>
      <c r="N11" s="79"/>
      <c r="O11" s="89" t="s">
        <v>290</v>
      </c>
    </row>
    <row r="12" ht="15.75" customHeight="1" spans="1:15">
      <c r="A12" s="91">
        <v>9</v>
      </c>
      <c r="B12" s="61" t="s">
        <v>293</v>
      </c>
      <c r="C12" s="85" t="s">
        <v>287</v>
      </c>
      <c r="D12" s="86" t="s">
        <v>120</v>
      </c>
      <c r="E12" s="87" t="s">
        <v>288</v>
      </c>
      <c r="F12" s="88" t="s">
        <v>289</v>
      </c>
      <c r="G12" s="14"/>
      <c r="H12" s="14"/>
      <c r="I12" s="14"/>
      <c r="J12" s="14"/>
      <c r="K12" s="14"/>
      <c r="L12" s="14"/>
      <c r="M12" s="14"/>
      <c r="N12" s="14"/>
      <c r="O12" s="89" t="s">
        <v>290</v>
      </c>
    </row>
    <row r="13" s="2" customFormat="1" ht="18.75" spans="1:15">
      <c r="A13" s="15" t="s">
        <v>294</v>
      </c>
      <c r="B13" s="16"/>
      <c r="C13" s="16"/>
      <c r="D13" s="17"/>
      <c r="E13" s="18"/>
      <c r="F13" s="29"/>
      <c r="G13" s="29"/>
      <c r="H13" s="29"/>
      <c r="I13" s="24"/>
      <c r="J13" s="15" t="s">
        <v>295</v>
      </c>
      <c r="K13" s="16"/>
      <c r="L13" s="16"/>
      <c r="M13" s="17"/>
      <c r="N13" s="16"/>
      <c r="O13" s="23"/>
    </row>
    <row r="14" ht="45.75" customHeight="1" spans="1:15">
      <c r="A14" s="19" t="s">
        <v>296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zoomScale="125" zoomScaleNormal="125" workbookViewId="0">
      <selection activeCell="A15" sqref="A15:M15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48" t="s">
        <v>297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="45" customFormat="1" ht="16.5" customHeight="1" spans="1:13">
      <c r="A2" s="49" t="s">
        <v>270</v>
      </c>
      <c r="B2" s="50" t="s">
        <v>275</v>
      </c>
      <c r="C2" s="50" t="s">
        <v>271</v>
      </c>
      <c r="D2" s="51" t="s">
        <v>298</v>
      </c>
      <c r="E2" s="50" t="s">
        <v>273</v>
      </c>
      <c r="F2" s="50" t="s">
        <v>274</v>
      </c>
      <c r="G2" s="49" t="s">
        <v>299</v>
      </c>
      <c r="H2" s="49"/>
      <c r="I2" s="49" t="s">
        <v>300</v>
      </c>
      <c r="J2" s="49"/>
      <c r="K2" s="74" t="s">
        <v>301</v>
      </c>
      <c r="L2" s="75" t="s">
        <v>302</v>
      </c>
      <c r="M2" s="51" t="s">
        <v>303</v>
      </c>
    </row>
    <row r="3" s="45" customFormat="1" ht="16.5" customHeight="1" spans="1:13">
      <c r="A3" s="49"/>
      <c r="B3" s="52"/>
      <c r="C3" s="52"/>
      <c r="D3" s="53"/>
      <c r="E3" s="52"/>
      <c r="F3" s="52"/>
      <c r="G3" s="49" t="s">
        <v>304</v>
      </c>
      <c r="H3" s="49" t="s">
        <v>305</v>
      </c>
      <c r="I3" s="49" t="s">
        <v>304</v>
      </c>
      <c r="J3" s="49" t="s">
        <v>305</v>
      </c>
      <c r="K3" s="76"/>
      <c r="L3" s="77"/>
      <c r="M3" s="53"/>
    </row>
    <row r="4" s="46" customFormat="1" ht="16.5" spans="1:31">
      <c r="A4" s="54">
        <v>1</v>
      </c>
      <c r="B4" s="55" t="s">
        <v>289</v>
      </c>
      <c r="C4" s="56" t="s">
        <v>286</v>
      </c>
      <c r="D4" s="57" t="s">
        <v>287</v>
      </c>
      <c r="E4" s="55" t="s">
        <v>120</v>
      </c>
      <c r="F4" s="58" t="s">
        <v>288</v>
      </c>
      <c r="G4" s="59">
        <v>0.02</v>
      </c>
      <c r="H4" s="60">
        <v>0.02</v>
      </c>
      <c r="I4" s="66">
        <v>0.022</v>
      </c>
      <c r="J4" s="66">
        <v>0.03</v>
      </c>
      <c r="K4" s="78"/>
      <c r="L4" s="79"/>
      <c r="M4" s="54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="46" customFormat="1" ht="16.5" spans="1:31">
      <c r="A5" s="54">
        <v>2</v>
      </c>
      <c r="B5" s="55" t="s">
        <v>289</v>
      </c>
      <c r="C5" s="61" t="s">
        <v>291</v>
      </c>
      <c r="D5" s="57" t="s">
        <v>287</v>
      </c>
      <c r="E5" s="55" t="s">
        <v>120</v>
      </c>
      <c r="F5" s="58" t="s">
        <v>288</v>
      </c>
      <c r="G5" s="62">
        <v>0.022</v>
      </c>
      <c r="H5" s="63">
        <v>0.02</v>
      </c>
      <c r="I5" s="66">
        <v>0.03</v>
      </c>
      <c r="J5" s="66">
        <v>0.034</v>
      </c>
      <c r="K5" s="54"/>
      <c r="L5" s="79"/>
      <c r="M5" s="54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="47" customFormat="1" ht="16.5" spans="1:31">
      <c r="A6" s="54">
        <v>3</v>
      </c>
      <c r="B6" s="55" t="s">
        <v>289</v>
      </c>
      <c r="C6" s="61" t="s">
        <v>292</v>
      </c>
      <c r="D6" s="57" t="s">
        <v>287</v>
      </c>
      <c r="E6" s="55" t="s">
        <v>120</v>
      </c>
      <c r="F6" s="58" t="s">
        <v>288</v>
      </c>
      <c r="G6" s="62">
        <v>0.01</v>
      </c>
      <c r="H6" s="63">
        <v>0.027</v>
      </c>
      <c r="I6" s="66"/>
      <c r="J6" s="66"/>
      <c r="K6" s="54"/>
      <c r="L6" s="79"/>
      <c r="M6" s="54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="47" customFormat="1" ht="16.5" spans="1:31">
      <c r="A7" s="54">
        <v>4</v>
      </c>
      <c r="B7" s="55" t="s">
        <v>289</v>
      </c>
      <c r="C7" s="61" t="s">
        <v>293</v>
      </c>
      <c r="D7" s="57" t="s">
        <v>287</v>
      </c>
      <c r="E7" s="55" t="s">
        <v>120</v>
      </c>
      <c r="F7" s="58" t="s">
        <v>288</v>
      </c>
      <c r="G7" s="62">
        <v>0.012</v>
      </c>
      <c r="H7" s="63" t="s">
        <v>306</v>
      </c>
      <c r="I7" s="66">
        <v>0.01</v>
      </c>
      <c r="J7" s="66">
        <v>0.048</v>
      </c>
      <c r="K7" s="80"/>
      <c r="L7" s="79"/>
      <c r="M7" s="54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="47" customFormat="1" ht="16.5" spans="1:31">
      <c r="A8" s="54">
        <v>5</v>
      </c>
      <c r="B8" s="55" t="s">
        <v>289</v>
      </c>
      <c r="C8" s="61" t="s">
        <v>291</v>
      </c>
      <c r="D8" s="57" t="s">
        <v>287</v>
      </c>
      <c r="E8" s="55" t="s">
        <v>120</v>
      </c>
      <c r="F8" s="58" t="s">
        <v>288</v>
      </c>
      <c r="G8" s="62">
        <v>0.01</v>
      </c>
      <c r="H8" s="64">
        <v>0.024</v>
      </c>
      <c r="I8" s="66"/>
      <c r="J8" s="66"/>
      <c r="K8" s="80"/>
      <c r="L8" s="79"/>
      <c r="M8" s="54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</row>
    <row r="9" s="47" customFormat="1" ht="16.5" spans="1:31">
      <c r="A9" s="54">
        <v>6</v>
      </c>
      <c r="B9" s="55" t="s">
        <v>289</v>
      </c>
      <c r="C9" s="61" t="s">
        <v>291</v>
      </c>
      <c r="D9" s="57" t="s">
        <v>287</v>
      </c>
      <c r="E9" s="55" t="s">
        <v>120</v>
      </c>
      <c r="F9" s="58" t="s">
        <v>288</v>
      </c>
      <c r="G9" s="62">
        <v>0.028</v>
      </c>
      <c r="H9" s="64">
        <v>0.02</v>
      </c>
      <c r="I9" s="66"/>
      <c r="J9" s="66"/>
      <c r="K9" s="80"/>
      <c r="L9" s="79"/>
      <c r="M9" s="54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="47" customFormat="1" ht="16.5" spans="1:31">
      <c r="A10" s="54">
        <v>7</v>
      </c>
      <c r="B10" s="55" t="s">
        <v>289</v>
      </c>
      <c r="C10" s="61" t="s">
        <v>293</v>
      </c>
      <c r="D10" s="57" t="s">
        <v>287</v>
      </c>
      <c r="E10" s="55" t="s">
        <v>120</v>
      </c>
      <c r="F10" s="58" t="s">
        <v>288</v>
      </c>
      <c r="G10" s="62">
        <v>0.015</v>
      </c>
      <c r="H10" s="64">
        <v>0.027</v>
      </c>
      <c r="I10" s="66"/>
      <c r="J10" s="66"/>
      <c r="K10" s="80"/>
      <c r="L10" s="79"/>
      <c r="M10" s="54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</row>
    <row r="11" s="47" customFormat="1" ht="16.5" spans="1:31">
      <c r="A11" s="54">
        <v>8</v>
      </c>
      <c r="B11" s="55" t="s">
        <v>289</v>
      </c>
      <c r="C11" s="61" t="s">
        <v>293</v>
      </c>
      <c r="D11" s="57" t="s">
        <v>287</v>
      </c>
      <c r="E11" s="55" t="s">
        <v>120</v>
      </c>
      <c r="F11" s="58" t="s">
        <v>288</v>
      </c>
      <c r="G11" s="62">
        <v>0.017</v>
      </c>
      <c r="H11" s="64">
        <v>0.032</v>
      </c>
      <c r="I11" s="66"/>
      <c r="J11" s="66"/>
      <c r="K11" s="80"/>
      <c r="L11" s="81"/>
      <c r="M11" s="54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ht="16.5" spans="1:31">
      <c r="A12" s="54"/>
      <c r="B12" s="55" t="s">
        <v>289</v>
      </c>
      <c r="C12" s="61" t="s">
        <v>293</v>
      </c>
      <c r="D12" s="57" t="s">
        <v>287</v>
      </c>
      <c r="E12" s="55" t="s">
        <v>120</v>
      </c>
      <c r="F12" s="58" t="s">
        <v>288</v>
      </c>
      <c r="G12" s="62">
        <v>0.02</v>
      </c>
      <c r="H12" s="64" t="s">
        <v>307</v>
      </c>
      <c r="I12" s="66">
        <v>0.046</v>
      </c>
      <c r="J12" s="66">
        <v>0.05</v>
      </c>
      <c r="K12" s="54"/>
      <c r="L12" s="82"/>
      <c r="M12" s="54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ht="16.5" spans="1:31">
      <c r="A13" s="54"/>
      <c r="B13" s="55"/>
      <c r="C13" s="61"/>
      <c r="D13" s="57"/>
      <c r="E13" s="65"/>
      <c r="F13" s="58"/>
      <c r="G13" s="62"/>
      <c r="H13" s="66"/>
      <c r="I13" s="54"/>
      <c r="J13" s="54"/>
      <c r="K13" s="54"/>
      <c r="L13" s="82"/>
      <c r="M13" s="54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="2" customFormat="1" ht="18.75" spans="1:13">
      <c r="A14" s="67" t="s">
        <v>294</v>
      </c>
      <c r="B14" s="68"/>
      <c r="C14" s="68"/>
      <c r="D14" s="68"/>
      <c r="E14" s="69"/>
      <c r="F14" s="70"/>
      <c r="G14" s="71"/>
      <c r="H14" s="67" t="s">
        <v>308</v>
      </c>
      <c r="I14" s="68"/>
      <c r="J14" s="68"/>
      <c r="K14" s="69"/>
      <c r="L14" s="67"/>
      <c r="M14" s="69"/>
    </row>
    <row r="15" ht="107.25" customHeight="1" spans="1:13">
      <c r="A15" s="72" t="s">
        <v>309</v>
      </c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4:M1048576 JI1:JI15 TE1:TE15 ADA1:ADA15 AMW1:AMW15 AWS1:AWS15 BGO1:BGO15 BQK1:BQK15 CAG1:CAG15 CKC1:CKC15 CTY1:CTY15 DDU1:DDU15 DNQ1:DNQ15 DXM1:DXM15 EHI1:EHI15 ERE1:ERE15 FBA1:FBA15 FKW1:FKW15 FUS1:FUS15 GEO1:GEO15 GOK1:GOK15 GYG1:GYG15 HIC1:HIC15 HRY1:HRY15 IBU1:IBU15 ILQ1:ILQ15 IVM1:IVM15 JFI1:JFI15 JPE1:JPE15 JZA1:JZA15 KIW1:KIW15 KSS1:KSS15 LCO1:LCO15 LMK1:LMK15 LWG1:LWG15 MGC1:MGC15 MPY1:MPY15 MZU1:MZU15 NJQ1:NJQ15 NTM1:NTM15 ODI1:ODI15 ONE1:ONE15 OXA1:OXA15 PGW1:PGW15 PQS1:PQS15 QAO1:QAO15 QKK1:QKK15 QUG1:QUG15 REC1:REC15 RNY1:RNY15 RXU1:RXU15 SHQ1:SHQ15 SRM1:SRM15 TBI1:TBI15 TLE1:TLE15 TVA1:TVA15 UEW1:UEW15 UOS1:UOS15 UYO1:UYO15 VIK1:VIK15 VSG1:VSG15 WCC1:WCC15 WLY1:WLY15 WVU1:WVU15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E21" sqref="E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2" width="8.125" customWidth="1"/>
    <col min="13" max="13" width="11.5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311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0" t="s">
        <v>312</v>
      </c>
      <c r="H2" s="31"/>
      <c r="I2" s="43"/>
      <c r="J2" s="30" t="s">
        <v>313</v>
      </c>
      <c r="K2" s="31"/>
      <c r="L2" s="43"/>
      <c r="M2" s="30" t="s">
        <v>314</v>
      </c>
      <c r="N2" s="31"/>
      <c r="O2" s="43"/>
      <c r="P2" s="30" t="s">
        <v>315</v>
      </c>
      <c r="Q2" s="31"/>
      <c r="R2" s="43"/>
      <c r="S2" s="31" t="s">
        <v>316</v>
      </c>
      <c r="T2" s="31"/>
      <c r="U2" s="43"/>
      <c r="V2" s="26" t="s">
        <v>317</v>
      </c>
      <c r="W2" s="26" t="s">
        <v>284</v>
      </c>
    </row>
    <row r="3" s="1" customFormat="1" ht="16.5" spans="1:23">
      <c r="A3" s="7"/>
      <c r="B3" s="32"/>
      <c r="C3" s="32"/>
      <c r="D3" s="32"/>
      <c r="E3" s="32"/>
      <c r="F3" s="32"/>
      <c r="G3" s="4" t="s">
        <v>318</v>
      </c>
      <c r="H3" s="4" t="s">
        <v>68</v>
      </c>
      <c r="I3" s="4" t="s">
        <v>275</v>
      </c>
      <c r="J3" s="4" t="s">
        <v>318</v>
      </c>
      <c r="K3" s="4" t="s">
        <v>68</v>
      </c>
      <c r="L3" s="4" t="s">
        <v>275</v>
      </c>
      <c r="M3" s="4" t="s">
        <v>318</v>
      </c>
      <c r="N3" s="4" t="s">
        <v>68</v>
      </c>
      <c r="O3" s="4" t="s">
        <v>275</v>
      </c>
      <c r="P3" s="4" t="s">
        <v>318</v>
      </c>
      <c r="Q3" s="4" t="s">
        <v>68</v>
      </c>
      <c r="R3" s="4" t="s">
        <v>275</v>
      </c>
      <c r="S3" s="4" t="s">
        <v>318</v>
      </c>
      <c r="T3" s="4" t="s">
        <v>68</v>
      </c>
      <c r="U3" s="4" t="s">
        <v>275</v>
      </c>
      <c r="V3" s="44"/>
      <c r="W3" s="44"/>
    </row>
    <row r="4" ht="34.5" customHeight="1" spans="1:23">
      <c r="A4" s="33" t="s">
        <v>319</v>
      </c>
      <c r="B4" s="34" t="s">
        <v>289</v>
      </c>
      <c r="C4" s="35"/>
      <c r="D4" s="35" t="s">
        <v>287</v>
      </c>
      <c r="E4" s="34" t="s">
        <v>120</v>
      </c>
      <c r="F4" s="34" t="s">
        <v>288</v>
      </c>
      <c r="G4" s="36" t="s">
        <v>320</v>
      </c>
      <c r="H4" s="370" t="s">
        <v>321</v>
      </c>
      <c r="I4" s="36" t="s">
        <v>322</v>
      </c>
      <c r="J4" s="36" t="s">
        <v>323</v>
      </c>
      <c r="K4" s="36" t="s">
        <v>324</v>
      </c>
      <c r="L4" s="36" t="s">
        <v>322</v>
      </c>
      <c r="M4" s="36" t="s">
        <v>325</v>
      </c>
      <c r="N4" s="10" t="s">
        <v>326</v>
      </c>
      <c r="O4" s="10" t="s">
        <v>327</v>
      </c>
      <c r="P4" s="36"/>
      <c r="Q4" s="13"/>
      <c r="R4" s="13"/>
      <c r="S4" s="13"/>
      <c r="T4" s="13"/>
      <c r="U4" s="13"/>
      <c r="V4" s="13"/>
      <c r="W4" s="13"/>
    </row>
    <row r="5" ht="16.5" spans="1:23">
      <c r="A5" s="37"/>
      <c r="B5" s="38"/>
      <c r="C5" s="37"/>
      <c r="D5" s="37"/>
      <c r="E5" s="38"/>
      <c r="F5" s="38"/>
      <c r="G5" s="30" t="s">
        <v>328</v>
      </c>
      <c r="H5" s="31"/>
      <c r="I5" s="43"/>
      <c r="J5" s="30" t="s">
        <v>329</v>
      </c>
      <c r="K5" s="31"/>
      <c r="L5" s="43"/>
      <c r="M5" s="30" t="s">
        <v>330</v>
      </c>
      <c r="N5" s="31"/>
      <c r="O5" s="43"/>
      <c r="P5" s="30" t="s">
        <v>331</v>
      </c>
      <c r="Q5" s="31"/>
      <c r="R5" s="43"/>
      <c r="S5" s="31" t="s">
        <v>332</v>
      </c>
      <c r="T5" s="31"/>
      <c r="U5" s="43"/>
      <c r="V5" s="13"/>
      <c r="W5" s="13"/>
    </row>
    <row r="6" ht="16.5" spans="1:23">
      <c r="A6" s="37"/>
      <c r="B6" s="38"/>
      <c r="C6" s="37"/>
      <c r="D6" s="37"/>
      <c r="E6" s="38"/>
      <c r="F6" s="38"/>
      <c r="G6" s="4" t="s">
        <v>318</v>
      </c>
      <c r="H6" s="4" t="s">
        <v>68</v>
      </c>
      <c r="I6" s="4" t="s">
        <v>275</v>
      </c>
      <c r="J6" s="4" t="s">
        <v>318</v>
      </c>
      <c r="K6" s="4" t="s">
        <v>68</v>
      </c>
      <c r="L6" s="4" t="s">
        <v>275</v>
      </c>
      <c r="M6" s="4" t="s">
        <v>318</v>
      </c>
      <c r="N6" s="4" t="s">
        <v>68</v>
      </c>
      <c r="O6" s="4" t="s">
        <v>275</v>
      </c>
      <c r="P6" s="4" t="s">
        <v>318</v>
      </c>
      <c r="Q6" s="4" t="s">
        <v>68</v>
      </c>
      <c r="R6" s="4" t="s">
        <v>275</v>
      </c>
      <c r="S6" s="4" t="s">
        <v>318</v>
      </c>
      <c r="T6" s="4" t="s">
        <v>68</v>
      </c>
      <c r="U6" s="4" t="s">
        <v>275</v>
      </c>
      <c r="V6" s="13"/>
      <c r="W6" s="13"/>
    </row>
    <row r="7" spans="1:23">
      <c r="A7" s="39"/>
      <c r="B7" s="40"/>
      <c r="C7" s="39"/>
      <c r="D7" s="39"/>
      <c r="E7" s="40"/>
      <c r="F7" s="40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1" t="s">
        <v>333</v>
      </c>
      <c r="B8" s="41"/>
      <c r="C8" s="41"/>
      <c r="D8" s="41"/>
      <c r="E8" s="41"/>
      <c r="F8" s="4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2"/>
      <c r="B9" s="42"/>
      <c r="C9" s="42"/>
      <c r="D9" s="42"/>
      <c r="E9" s="42"/>
      <c r="F9" s="4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1" t="s">
        <v>334</v>
      </c>
      <c r="B10" s="41"/>
      <c r="C10" s="41"/>
      <c r="D10" s="41"/>
      <c r="E10" s="41"/>
      <c r="F10" s="4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2"/>
      <c r="B11" s="42"/>
      <c r="C11" s="42"/>
      <c r="D11" s="42"/>
      <c r="E11" s="42"/>
      <c r="F11" s="4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1" t="s">
        <v>335</v>
      </c>
      <c r="B12" s="41"/>
      <c r="C12" s="41"/>
      <c r="D12" s="41"/>
      <c r="E12" s="41"/>
      <c r="F12" s="4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2"/>
      <c r="B13" s="42"/>
      <c r="C13" s="42"/>
      <c r="D13" s="42"/>
      <c r="E13" s="42"/>
      <c r="F13" s="4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1" t="s">
        <v>336</v>
      </c>
      <c r="B14" s="41"/>
      <c r="C14" s="41"/>
      <c r="D14" s="41"/>
      <c r="E14" s="41"/>
      <c r="F14" s="41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2"/>
      <c r="B15" s="42"/>
      <c r="C15" s="42"/>
      <c r="D15" s="42"/>
      <c r="E15" s="42"/>
      <c r="F15" s="4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294</v>
      </c>
      <c r="B17" s="16"/>
      <c r="C17" s="16"/>
      <c r="D17" s="16"/>
      <c r="E17" s="17"/>
      <c r="F17" s="18"/>
      <c r="G17" s="24"/>
      <c r="H17" s="29"/>
      <c r="I17" s="29"/>
      <c r="J17" s="15" t="s">
        <v>337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16.5" spans="1:23">
      <c r="A18" s="19" t="s">
        <v>338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2022-06-24T23:35:18Z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