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即发22FW\TAMMAK92038\6-22首期\"/>
    </mc:Choice>
  </mc:AlternateContent>
  <xr:revisionPtr revIDLastSave="0" documentId="13_ncr:1_{80B94E08-33F7-4C46-8BAB-D8E94A83D248}" xr6:coauthVersionLast="47" xr6:coauthVersionMax="47" xr10:uidLastSave="{00000000-0000-0000-0000-000000000000}"/>
  <bookViews>
    <workbookView xWindow="-120" yWindow="-120" windowWidth="20730" windowHeight="11160" tabRatio="855" activeTab="3" xr2:uid="{00000000-000D-0000-FFFF-FFFF00000000}"/>
  </bookViews>
  <sheets>
    <sheet name="工作内容" sheetId="1" r:id="rId1"/>
    <sheet name="AQL2.5验货" sheetId="2" r:id="rId2"/>
    <sheet name="验货尺寸表 " sheetId="13" r:id="rId3"/>
    <sheet name="首期" sheetId="17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4" l="1"/>
  <c r="F18" i="14"/>
  <c r="E18" i="14"/>
  <c r="C18" i="14"/>
  <c r="B18" i="14"/>
  <c r="G17" i="14"/>
  <c r="F17" i="14"/>
  <c r="E17" i="14"/>
  <c r="C17" i="14"/>
  <c r="B17" i="14"/>
  <c r="F16" i="14"/>
  <c r="G16" i="14" s="1"/>
  <c r="E16" i="14"/>
  <c r="B16" i="14"/>
  <c r="C16" i="14" s="1"/>
  <c r="F15" i="14"/>
  <c r="G15" i="14" s="1"/>
  <c r="E15" i="14"/>
  <c r="C15" i="14"/>
  <c r="B15" i="14"/>
  <c r="E14" i="14"/>
  <c r="F14" i="14" s="1"/>
  <c r="G14" i="14" s="1"/>
  <c r="C14" i="14"/>
  <c r="B14" i="14" s="1"/>
  <c r="F13" i="14"/>
  <c r="G13" i="14" s="1"/>
  <c r="E13" i="14"/>
  <c r="C13" i="14"/>
  <c r="B13" i="14" s="1"/>
  <c r="E12" i="14"/>
  <c r="F12" i="14" s="1"/>
  <c r="G12" i="14" s="1"/>
  <c r="C12" i="14"/>
  <c r="B12" i="14" s="1"/>
  <c r="E11" i="14"/>
  <c r="F11" i="14" s="1"/>
  <c r="G11" i="14" s="1"/>
  <c r="C11" i="14"/>
  <c r="B11" i="14" s="1"/>
  <c r="E10" i="14"/>
  <c r="F10" i="14" s="1"/>
  <c r="G10" i="14" s="1"/>
  <c r="C10" i="14"/>
  <c r="B10" i="14"/>
  <c r="E9" i="14"/>
  <c r="F9" i="14" s="1"/>
  <c r="G9" i="14" s="1"/>
  <c r="C9" i="14"/>
  <c r="B9" i="14" s="1"/>
  <c r="E8" i="14"/>
  <c r="F8" i="14" s="1"/>
  <c r="G8" i="14" s="1"/>
  <c r="C8" i="14"/>
  <c r="B8" i="14" s="1"/>
  <c r="E7" i="14"/>
  <c r="F7" i="14" s="1"/>
  <c r="G7" i="14" s="1"/>
  <c r="C7" i="14"/>
  <c r="B7" i="14" s="1"/>
  <c r="E6" i="14"/>
  <c r="F6" i="14" s="1"/>
  <c r="G6" i="14" s="1"/>
  <c r="C6" i="14"/>
  <c r="B6" i="14" s="1"/>
  <c r="E13" i="13"/>
  <c r="F13" i="13" s="1"/>
  <c r="G13" i="13" s="1"/>
  <c r="C13" i="13"/>
  <c r="B13" i="13" s="1"/>
  <c r="E12" i="13"/>
  <c r="F12" i="13" s="1"/>
  <c r="G12" i="13" s="1"/>
  <c r="C12" i="13"/>
  <c r="B12" i="13" s="1"/>
  <c r="E11" i="13"/>
  <c r="F11" i="13" s="1"/>
  <c r="G11" i="13" s="1"/>
  <c r="C11" i="13"/>
  <c r="B11" i="13" s="1"/>
  <c r="E10" i="13"/>
  <c r="F10" i="13" s="1"/>
  <c r="G10" i="13" s="1"/>
  <c r="C10" i="13"/>
  <c r="B10" i="13" s="1"/>
  <c r="E9" i="13"/>
  <c r="F9" i="13" s="1"/>
  <c r="G9" i="13" s="1"/>
  <c r="C9" i="13"/>
  <c r="B9" i="13" s="1"/>
  <c r="E8" i="13"/>
  <c r="F8" i="13" s="1"/>
  <c r="G8" i="13" s="1"/>
  <c r="C8" i="13"/>
  <c r="B8" i="13" s="1"/>
  <c r="E7" i="13"/>
  <c r="F7" i="13" s="1"/>
  <c r="G7" i="13" s="1"/>
  <c r="C7" i="13"/>
  <c r="B7" i="13" s="1"/>
  <c r="E6" i="13"/>
  <c r="F6" i="13" s="1"/>
  <c r="G6" i="13" s="1"/>
  <c r="C6" i="13"/>
  <c r="B6" i="13" s="1"/>
</calcChain>
</file>

<file path=xl/sharedStrings.xml><?xml version="1.0" encoding="utf-8"?>
<sst xmlns="http://schemas.openxmlformats.org/spreadsheetml/2006/main" count="788" uniqueCount="364">
  <si>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</si>
  <si>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</si>
  <si>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</si>
  <si>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</si>
  <si>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</si>
  <si>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</si>
  <si>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</si>
  <si>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</si>
  <si>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</si>
  <si>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</si>
  <si>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</si>
  <si>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</si>
  <si>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</si>
  <si>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</si>
  <si>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</si>
  <si>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</si>
  <si>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</si>
  <si>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</si>
  <si>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</si>
  <si>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</si>
  <si>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</si>
  <si>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</si>
  <si>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</si>
  <si>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</si>
  <si>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</si>
  <si>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</si>
  <si>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</si>
  <si>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</si>
  <si>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</si>
  <si>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</si>
  <si>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</si>
  <si>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</si>
  <si>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</si>
  <si>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</si>
  <si>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</si>
  <si>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</si>
  <si>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</si>
  <si>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</si>
  <si>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</si>
  <si>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</si>
  <si>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</si>
  <si>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</si>
  <si>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</si>
  <si>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</si>
  <si>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</si>
  <si>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</si>
  <si>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</si>
  <si>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</si>
  <si>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</si>
  <si>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</si>
  <si>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</si>
  <si>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</si>
  <si>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</si>
  <si>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</si>
  <si>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</si>
  <si>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</si>
  <si>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</si>
  <si>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</si>
  <si>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</si>
  <si>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</si>
  <si>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</si>
  <si>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</si>
  <si>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</si>
  <si>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</si>
  <si>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</si>
  <si>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</si>
  <si>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</si>
  <si>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</si>
  <si>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</si>
  <si>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</si>
  <si>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</si>
  <si>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</si>
  <si>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</si>
  <si>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</si>
  <si>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</si>
  <si>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</si>
  <si>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</si>
  <si>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</si>
  <si>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</si>
  <si>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</si>
  <si>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</si>
  <si>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</si>
  <si>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</si>
  <si>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</si>
  <si>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</si>
  <si>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</si>
  <si>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</si>
  <si>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</si>
  <si>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</si>
  <si>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</si>
  <si>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</si>
  <si>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</si>
  <si>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</si>
  <si>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</si>
  <si>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</si>
  <si>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</si>
  <si>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</si>
  <si>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</si>
  <si>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</si>
  <si>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</si>
  <si>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</si>
  <si>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</si>
  <si>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</si>
  <si>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</si>
  <si>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</si>
  <si>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</si>
  <si>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</si>
  <si>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</si>
  <si>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</si>
  <si>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</si>
  <si>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</si>
  <si>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</si>
  <si>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</si>
  <si>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</si>
  <si>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</si>
  <si>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</si>
  <si>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</si>
  <si>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</si>
  <si>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</si>
  <si>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</si>
  <si>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</si>
  <si>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</si>
  <si>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</si>
  <si>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</si>
  <si>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</si>
  <si>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</si>
  <si>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</si>
  <si>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</si>
  <si>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</si>
  <si>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</si>
  <si>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</si>
  <si>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</si>
  <si>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</si>
  <si>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</si>
  <si>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</si>
  <si>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</si>
  <si>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</si>
  <si>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</si>
  <si>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</si>
  <si>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</si>
  <si>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</si>
  <si>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</si>
  <si>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</si>
  <si>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</si>
  <si>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</si>
  <si>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</si>
  <si>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</si>
  <si>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</si>
  <si>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</si>
  <si>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</si>
  <si>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</si>
  <si>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</si>
  <si>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</si>
  <si>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</si>
  <si>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</si>
  <si>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</si>
  <si>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</si>
  <si>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</si>
  <si>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</si>
  <si>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</si>
  <si>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</si>
  <si>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</si>
  <si>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</si>
  <si>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</si>
  <si>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</si>
  <si>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</si>
  <si>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</si>
  <si>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</si>
  <si>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</si>
  <si>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</si>
  <si>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</si>
  <si>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</si>
  <si>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</si>
  <si>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</si>
  <si>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</si>
  <si>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</si>
  <si>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</si>
  <si>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</si>
  <si>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</si>
  <si>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</si>
  <si>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</si>
  <si>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</si>
  <si>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</si>
  <si>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</si>
  <si>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</si>
  <si>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</si>
  <si>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</si>
  <si>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</si>
  <si>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</si>
  <si>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</si>
  <si>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</si>
  <si>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</si>
  <si>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</si>
  <si>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</si>
  <si>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</si>
  <si>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</si>
  <si>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</si>
  <si>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</si>
  <si>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</si>
  <si>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</si>
  <si>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</si>
  <si>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</si>
  <si>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</si>
  <si>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</si>
  <si>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</si>
  <si>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</si>
  <si>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</si>
  <si>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</si>
  <si>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</si>
  <si>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</si>
  <si>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</si>
  <si>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</si>
  <si>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</si>
  <si>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</si>
  <si>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</si>
  <si>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</si>
  <si>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</si>
  <si>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</si>
  <si>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</si>
  <si>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</si>
  <si>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</si>
  <si>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</si>
  <si>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</si>
  <si>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</si>
  <si>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</si>
  <si>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</si>
  <si>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</si>
  <si>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</si>
  <si>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</si>
  <si>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</si>
  <si>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</si>
  <si>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</si>
  <si>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</si>
  <si>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</si>
  <si>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</si>
  <si>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</si>
  <si>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</si>
  <si>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</si>
  <si>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</si>
  <si>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</si>
  <si>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</si>
  <si>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</si>
  <si>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</si>
  <si>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</si>
  <si>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</si>
  <si>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</si>
  <si>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</si>
  <si>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</si>
  <si>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</si>
  <si>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</si>
  <si>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</si>
  <si>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</si>
  <si>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</si>
  <si>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</si>
  <si>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</si>
  <si>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</si>
  <si>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</si>
  <si>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</si>
  <si>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</si>
  <si>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S洗前/后</t>
    <phoneticPr fontId="31" type="noConversion"/>
  </si>
  <si>
    <t>M洗前/后</t>
    <phoneticPr fontId="31" type="noConversion"/>
  </si>
  <si>
    <t>L洗前/后</t>
    <phoneticPr fontId="31" type="noConversion"/>
  </si>
  <si>
    <t>XL洗前/后</t>
    <phoneticPr fontId="31" type="noConversion"/>
  </si>
  <si>
    <t>XXL洗前/后</t>
    <phoneticPr fontId="31" type="noConversion"/>
  </si>
  <si>
    <t>说明：正常</t>
    <phoneticPr fontId="31" type="noConversion"/>
  </si>
  <si>
    <t>入天津库</t>
    <phoneticPr fontId="31" type="noConversion"/>
  </si>
  <si>
    <t>采购凭证编号：</t>
    <phoneticPr fontId="31" type="noConversion"/>
  </si>
  <si>
    <t>①成品完成比例（%）：50%，在后整理过程中抽验</t>
    <phoneticPr fontId="31" type="noConversion"/>
  </si>
  <si>
    <t>②检验明细：中国红S,M,L,XL,XXL,XXXL号各5件未装箱</t>
    <phoneticPr fontId="31" type="noConversion"/>
  </si>
  <si>
    <t>此次出货1500件抽验125件，不良品10件，超标，要求翻箱重新验货。</t>
    <phoneticPr fontId="31" type="noConversion"/>
  </si>
  <si>
    <t>TOREAD-首期（首期）检验报告书</t>
    <phoneticPr fontId="31" type="noConversion"/>
  </si>
  <si>
    <t>青岛即发龙山</t>
    <phoneticPr fontId="31" type="noConversion"/>
  </si>
  <si>
    <t>大货首件</t>
    <phoneticPr fontId="31" type="noConversion"/>
  </si>
  <si>
    <t>9》留意车线有跳针，跳扣</t>
    <phoneticPr fontId="31" type="noConversion"/>
  </si>
  <si>
    <t>以上问题请及时改正。请大货要加强改善！！！</t>
    <phoneticPr fontId="31" type="noConversion"/>
  </si>
  <si>
    <t>工厂负责人：王伟芳</t>
    <phoneticPr fontId="31" type="noConversion"/>
  </si>
  <si>
    <t>法比克</t>
    <phoneticPr fontId="31" type="noConversion"/>
  </si>
  <si>
    <t>有</t>
    <phoneticPr fontId="31" type="noConversion"/>
  </si>
  <si>
    <t>合格</t>
    <phoneticPr fontId="31" type="noConversion"/>
  </si>
  <si>
    <r>
      <t>Y</t>
    </r>
    <r>
      <rPr>
        <sz val="12"/>
        <color theme="1"/>
        <rFont val="宋体"/>
        <family val="3"/>
        <charset val="134"/>
        <scheme val="minor"/>
      </rPr>
      <t>ES</t>
    </r>
    <phoneticPr fontId="31" type="noConversion"/>
  </si>
  <si>
    <r>
      <rPr>
        <b/>
        <sz val="10"/>
        <color theme="1"/>
        <rFont val="微软雅黑"/>
        <family val="2"/>
        <charset val="134"/>
      </rPr>
      <t>测试要求：面料到厂第一时间放缩，根据面料实际情况，每缸抽取1-2米测试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  <phoneticPr fontId="31" type="noConversion"/>
  </si>
  <si>
    <t>洗前</t>
    <phoneticPr fontId="24" type="noConversion"/>
  </si>
  <si>
    <t>洗后</t>
    <phoneticPr fontId="31" type="noConversion"/>
  </si>
  <si>
    <t>工厂负责人：王伟芳</t>
    <phoneticPr fontId="31" type="noConversion"/>
  </si>
  <si>
    <t>成人期货</t>
    <phoneticPr fontId="31" type="noConversion"/>
  </si>
  <si>
    <t>胶州美纺美特</t>
    <phoneticPr fontId="31" type="noConversion"/>
  </si>
  <si>
    <t>确认资料缺失内容说明：</t>
    <phoneticPr fontId="31" type="noConversion"/>
  </si>
  <si>
    <t>黄静</t>
    <phoneticPr fontId="31" type="noConversion"/>
  </si>
  <si>
    <t>制表时间：6-8</t>
    <phoneticPr fontId="31" type="noConversion"/>
  </si>
  <si>
    <t>制表时间：6-8</t>
    <phoneticPr fontId="31" type="noConversion"/>
  </si>
  <si>
    <t>制表时间：6-8</t>
    <phoneticPr fontId="31" type="noConversion"/>
  </si>
  <si>
    <t>胶州美纺美特</t>
    <phoneticPr fontId="31" type="noConversion"/>
  </si>
  <si>
    <t>G01X黑色</t>
    <phoneticPr fontId="31" type="noConversion"/>
  </si>
  <si>
    <t>ok</t>
    <phoneticPr fontId="31" type="noConversion"/>
  </si>
  <si>
    <t>王伟芳</t>
    <phoneticPr fontId="31" type="noConversion"/>
  </si>
  <si>
    <t>黑色</t>
    <phoneticPr fontId="31" type="noConversion"/>
  </si>
  <si>
    <t>测试人签名：王伟芳</t>
    <phoneticPr fontId="31" type="noConversion"/>
  </si>
  <si>
    <t>法比克</t>
    <phoneticPr fontId="31" type="noConversion"/>
  </si>
  <si>
    <t>0.6/1</t>
    <phoneticPr fontId="31" type="noConversion"/>
  </si>
  <si>
    <t>法比克</t>
    <phoneticPr fontId="31" type="noConversion"/>
  </si>
  <si>
    <t>测试人签名：</t>
    <phoneticPr fontId="31" type="noConversion"/>
  </si>
  <si>
    <t>臀围</t>
  </si>
  <si>
    <t>腿围/2</t>
    <phoneticPr fontId="24" type="noConversion"/>
  </si>
  <si>
    <t>膝围/2</t>
  </si>
  <si>
    <t>脚口/2</t>
  </si>
  <si>
    <t>跟单QC:黄静</t>
    <phoneticPr fontId="31" type="noConversion"/>
  </si>
  <si>
    <t>G08X深灰色</t>
    <phoneticPr fontId="31" type="noConversion"/>
  </si>
  <si>
    <t>验货时间：</t>
    <phoneticPr fontId="31" type="noConversion"/>
  </si>
  <si>
    <t>跟单QC:黄静</t>
    <phoneticPr fontId="31" type="noConversion"/>
  </si>
  <si>
    <t>4878#</t>
    <phoneticPr fontId="31" type="noConversion"/>
  </si>
  <si>
    <t>50D涤纶四面弹</t>
  </si>
  <si>
    <t>50D涤纶四面弹</t>
    <phoneticPr fontId="31" type="noConversion"/>
  </si>
  <si>
    <t>4977#</t>
    <phoneticPr fontId="31" type="noConversion"/>
  </si>
  <si>
    <t>深灰</t>
    <phoneticPr fontId="31" type="noConversion"/>
  </si>
  <si>
    <t>6550#</t>
    <phoneticPr fontId="31" type="noConversion"/>
  </si>
  <si>
    <t>0.7/0.8</t>
    <phoneticPr fontId="31" type="noConversion"/>
  </si>
  <si>
    <t>6549#</t>
    <phoneticPr fontId="31" type="noConversion"/>
  </si>
  <si>
    <t>X22030403710</t>
  </si>
  <si>
    <t>T2850-84/17.5C(G19SS1221)/22SS深灰</t>
  </si>
  <si>
    <t>深灰</t>
    <phoneticPr fontId="31" type="noConversion"/>
  </si>
  <si>
    <t>乾丰纺织</t>
    <phoneticPr fontId="31" type="noConversion"/>
  </si>
  <si>
    <t>有</t>
    <phoneticPr fontId="31" type="noConversion"/>
  </si>
  <si>
    <t>合格</t>
    <phoneticPr fontId="31" type="noConversion"/>
  </si>
  <si>
    <t>测试人签名：</t>
    <phoneticPr fontId="31" type="noConversion"/>
  </si>
  <si>
    <t>TAMMAK92038</t>
  </si>
  <si>
    <t>TAMMAK92038</t>
    <phoneticPr fontId="31" type="noConversion"/>
  </si>
  <si>
    <t>裤外侧长</t>
  </si>
  <si>
    <t>内裆长</t>
  </si>
  <si>
    <t>腰围 平量</t>
    <phoneticPr fontId="24" type="noConversion"/>
  </si>
  <si>
    <t>前裆长 含腰</t>
    <phoneticPr fontId="24" type="noConversion"/>
  </si>
  <si>
    <t>后裆长 含腰</t>
    <phoneticPr fontId="24" type="noConversion"/>
  </si>
  <si>
    <t>前门襟长（不含腰）</t>
    <phoneticPr fontId="24" type="noConversion"/>
  </si>
  <si>
    <t>前插袋</t>
  </si>
  <si>
    <t>前腰宽</t>
    <phoneticPr fontId="24" type="noConversion"/>
  </si>
  <si>
    <t>后腰宽</t>
    <phoneticPr fontId="24" type="noConversion"/>
  </si>
  <si>
    <t>150/70B</t>
  </si>
  <si>
    <t>155/74B</t>
  </si>
  <si>
    <t>160/78B</t>
  </si>
  <si>
    <t>165/82B</t>
  </si>
  <si>
    <t>170/86B</t>
  </si>
  <si>
    <t>175/90B</t>
  </si>
  <si>
    <t>女式极地软壳长裤</t>
    <phoneticPr fontId="31" type="noConversion"/>
  </si>
  <si>
    <t>1》前门直口不顺直，弧形线打扭不平服，底襟起皱</t>
    <phoneticPr fontId="31" type="noConversion"/>
  </si>
  <si>
    <t>2》袋口拉链起鼓、不平服，码带宽窄不均匀</t>
    <phoneticPr fontId="31" type="noConversion"/>
  </si>
  <si>
    <t>3》腰面不平服，宽窄不一致，明线个别不顺直。腰前止口不顺直，上腰吃势不匀有皱</t>
    <phoneticPr fontId="31" type="noConversion"/>
  </si>
  <si>
    <t>4》腰头织带倒回针要到头，不允许欠针</t>
    <phoneticPr fontId="31" type="noConversion"/>
  </si>
  <si>
    <t>5》角口不顺直，打扭，反吐里布</t>
    <phoneticPr fontId="31" type="noConversion"/>
  </si>
  <si>
    <t>6》注意裤腿不能扭腿，明线不允许有接线处</t>
    <phoneticPr fontId="31" type="noConversion"/>
  </si>
  <si>
    <t>7》尺寸控制在公差范围内</t>
    <phoneticPr fontId="31" type="noConversion"/>
  </si>
  <si>
    <t>8》拼缝压线注意扒力不要太紧，漏线。</t>
    <phoneticPr fontId="31" type="noConversion"/>
  </si>
  <si>
    <t>建议下脚边贴，腰口贴均需要中烫后再车线，确保车线后平顺，宽窄均匀及尺寸达标！！</t>
    <phoneticPr fontId="31" type="noConversion"/>
  </si>
  <si>
    <t>0</t>
    <phoneticPr fontId="31" type="noConversion"/>
  </si>
  <si>
    <t>+0.3</t>
    <phoneticPr fontId="31" type="noConversion"/>
  </si>
  <si>
    <t>+0.2</t>
    <phoneticPr fontId="31" type="noConversion"/>
  </si>
  <si>
    <t>+0.5</t>
    <phoneticPr fontId="31" type="noConversion"/>
  </si>
  <si>
    <t>-0.1</t>
    <phoneticPr fontId="31" type="noConversion"/>
  </si>
  <si>
    <t>-0.2</t>
    <phoneticPr fontId="31" type="noConversion"/>
  </si>
  <si>
    <t>胶州美纺美特</t>
    <phoneticPr fontId="31" type="noConversion"/>
  </si>
  <si>
    <t>黄静</t>
    <phoneticPr fontId="31" type="noConversion"/>
  </si>
  <si>
    <t>王伟芳</t>
    <phoneticPr fontId="31" type="noConversion"/>
  </si>
  <si>
    <t>L</t>
    <phoneticPr fontId="31" type="noConversion"/>
  </si>
  <si>
    <t>+0.4</t>
    <phoneticPr fontId="31" type="noConversion"/>
  </si>
  <si>
    <t>+0</t>
    <phoneticPr fontId="31" type="noConversion"/>
  </si>
  <si>
    <t>-0.3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</si>
</sst>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color rgb="FFFF0000"/>
      <name val="仿宋_GB2312"/>
      <family val="3"/>
      <charset val="134"/>
    </font>
    <font>
      <b/>
      <sz val="12"/>
      <color rgb="FFFF0000"/>
      <name val="仿宋_GB2312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6" fillId="0" borderId="0"/>
    <xf numFmtId="0" fontId="39" fillId="0" borderId="0">
      <alignment horizontal="center" vertical="center"/>
    </xf>
    <xf numFmtId="0" fontId="39" fillId="0" borderId="0">
      <alignment horizontal="center" vertical="top"/>
    </xf>
    <xf numFmtId="0" fontId="40" fillId="0" borderId="0">
      <alignment horizontal="center" vertical="center"/>
    </xf>
    <xf numFmtId="0" fontId="41" fillId="0" borderId="0">
      <alignment vertical="center"/>
    </xf>
    <xf numFmtId="0" fontId="14" fillId="0" borderId="0" applyProtection="0">
      <alignment vertical="center"/>
    </xf>
    <xf numFmtId="0" fontId="41" fillId="0" borderId="0">
      <alignment vertical="center"/>
    </xf>
    <xf numFmtId="0" fontId="14" fillId="0" borderId="0">
      <alignment vertical="center"/>
    </xf>
  </cellStyleXfs>
  <cellXfs count="45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2" fillId="3" borderId="2" xfId="3" applyFont="1" applyFill="1" applyBorder="1" applyAlignment="1" applyProtection="1">
      <alignment horizontal="center" vertical="center"/>
    </xf>
    <xf numFmtId="0" fontId="33" fillId="3" borderId="2" xfId="4" applyFont="1" applyFill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1" fillId="0" borderId="13" xfId="2" applyNumberFormat="1" applyFont="1" applyBorder="1" applyAlignment="1">
      <alignment horizontal="center" vertical="center"/>
    </xf>
    <xf numFmtId="0" fontId="37" fillId="0" borderId="13" xfId="2" applyNumberFormat="1" applyFont="1" applyBorder="1" applyAlignment="1">
      <alignment horizontal="center" vertical="center"/>
    </xf>
    <xf numFmtId="0" fontId="38" fillId="0" borderId="45" xfId="2" applyFont="1" applyBorder="1" applyAlignment="1">
      <alignment horizontal="left" vertical="center"/>
    </xf>
    <xf numFmtId="49" fontId="9" fillId="3" borderId="3" xfId="4" applyNumberFormat="1" applyFont="1" applyFill="1" applyBorder="1" applyAlignment="1">
      <alignment horizontal="center" vertical="center"/>
    </xf>
    <xf numFmtId="49" fontId="9" fillId="3" borderId="80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10" fillId="3" borderId="2" xfId="3" applyFont="1" applyFill="1" applyBorder="1"/>
    <xf numFmtId="0" fontId="9" fillId="3" borderId="2" xfId="3" applyFont="1" applyFill="1" applyBorder="1"/>
    <xf numFmtId="0" fontId="36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2" fontId="36" fillId="0" borderId="2" xfId="0" applyNumberFormat="1" applyFont="1" applyBorder="1" applyAlignment="1">
      <alignment horizontal="center"/>
    </xf>
    <xf numFmtId="0" fontId="36" fillId="0" borderId="2" xfId="0" applyFont="1" applyBorder="1"/>
    <xf numFmtId="49" fontId="36" fillId="0" borderId="2" xfId="0" applyNumberFormat="1" applyFont="1" applyBorder="1" applyAlignment="1">
      <alignment horizont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0" fillId="3" borderId="2" xfId="4" applyFont="1" applyFill="1" applyBorder="1" applyAlignment="1">
      <alignment horizontal="center" vertical="center"/>
    </xf>
    <xf numFmtId="0" fontId="42" fillId="0" borderId="2" xfId="12" applyFont="1" applyBorder="1" applyAlignment="1">
      <alignment horizontal="center" vertical="center"/>
    </xf>
    <xf numFmtId="0" fontId="36" fillId="0" borderId="2" xfId="0" applyFont="1" applyBorder="1" applyAlignment="1">
      <alignment wrapText="1"/>
    </xf>
    <xf numFmtId="0" fontId="43" fillId="0" borderId="2" xfId="0" applyFont="1" applyBorder="1" applyAlignment="1">
      <alignment horizontal="center"/>
    </xf>
    <xf numFmtId="176" fontId="43" fillId="0" borderId="2" xfId="0" applyNumberFormat="1" applyFont="1" applyFill="1" applyBorder="1" applyAlignment="1">
      <alignment horizontal="center"/>
    </xf>
    <xf numFmtId="176" fontId="44" fillId="0" borderId="2" xfId="0" applyNumberFormat="1" applyFont="1" applyFill="1" applyBorder="1" applyAlignment="1">
      <alignment horizontal="center"/>
    </xf>
    <xf numFmtId="176" fontId="45" fillId="0" borderId="2" xfId="0" applyNumberFormat="1" applyFont="1" applyFill="1" applyBorder="1" applyAlignment="1">
      <alignment horizontal="center"/>
    </xf>
    <xf numFmtId="176" fontId="46" fillId="0" borderId="2" xfId="0" applyNumberFormat="1" applyFont="1" applyFill="1" applyBorder="1" applyAlignment="1">
      <alignment horizontal="center"/>
    </xf>
    <xf numFmtId="176" fontId="47" fillId="0" borderId="2" xfId="0" applyNumberFormat="1" applyFont="1" applyFill="1" applyBorder="1" applyAlignment="1">
      <alignment horizontal="center"/>
    </xf>
    <xf numFmtId="176" fontId="48" fillId="0" borderId="2" xfId="0" applyNumberFormat="1" applyFont="1" applyFill="1" applyBorder="1" applyAlignment="1">
      <alignment horizontal="center"/>
    </xf>
    <xf numFmtId="176" fontId="18" fillId="0" borderId="2" xfId="0" applyNumberFormat="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81" xfId="3" applyFont="1" applyFill="1" applyBorder="1" applyAlignment="1" applyProtection="1">
      <alignment horizontal="center" vertical="center"/>
    </xf>
    <xf numFmtId="0" fontId="10" fillId="3" borderId="82" xfId="3" applyFont="1" applyFill="1" applyBorder="1" applyAlignment="1" applyProtection="1">
      <alignment horizontal="center" vertical="center"/>
    </xf>
    <xf numFmtId="0" fontId="10" fillId="3" borderId="83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79" xfId="3" applyFont="1" applyFill="1" applyBorder="1" applyAlignment="1">
      <alignment horizont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37" fillId="0" borderId="38" xfId="2" applyFont="1" applyFill="1" applyBorder="1" applyAlignment="1">
      <alignment horizontal="left" vertical="center"/>
    </xf>
    <xf numFmtId="0" fontId="37" fillId="0" borderId="37" xfId="2" applyFont="1" applyFill="1" applyBorder="1" applyAlignment="1">
      <alignment horizontal="left" vertical="center"/>
    </xf>
    <xf numFmtId="0" fontId="37" fillId="0" borderId="48" xfId="2" applyFont="1" applyFill="1" applyBorder="1" applyAlignment="1">
      <alignment horizontal="left" vertical="center"/>
    </xf>
    <xf numFmtId="0" fontId="37" fillId="0" borderId="41" xfId="2" applyFont="1" applyFill="1" applyBorder="1" applyAlignment="1">
      <alignment horizontal="left" vertical="center"/>
    </xf>
    <xf numFmtId="0" fontId="37" fillId="0" borderId="42" xfId="2" applyFont="1" applyFill="1" applyBorder="1" applyAlignment="1">
      <alignment horizontal="left" vertical="center"/>
    </xf>
    <xf numFmtId="0" fontId="37" fillId="0" borderId="49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37" fillId="0" borderId="64" xfId="2" applyFont="1" applyFill="1" applyBorder="1" applyAlignment="1">
      <alignment horizontal="left" vertical="center"/>
    </xf>
    <xf numFmtId="0" fontId="37" fillId="0" borderId="65" xfId="2" applyFont="1" applyFill="1" applyBorder="1" applyAlignment="1">
      <alignment horizontal="left" vertical="center"/>
    </xf>
    <xf numFmtId="0" fontId="37" fillId="0" borderId="68" xfId="2" applyFont="1" applyFill="1" applyBorder="1" applyAlignment="1">
      <alignment horizontal="left" vertical="center"/>
    </xf>
    <xf numFmtId="0" fontId="18" fillId="0" borderId="54" xfId="5" applyFont="1" applyBorder="1" applyAlignment="1">
      <alignment horizontal="left" vertical="center"/>
    </xf>
    <xf numFmtId="0" fontId="18" fillId="0" borderId="53" xfId="5" applyFont="1" applyBorder="1" applyAlignment="1">
      <alignment horizontal="left" vertical="center"/>
    </xf>
    <xf numFmtId="0" fontId="18" fillId="0" borderId="59" xfId="5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14" fontId="12" fillId="0" borderId="33" xfId="2" applyNumberFormat="1" applyFont="1" applyFill="1" applyBorder="1" applyAlignment="1">
      <alignment horizontal="center" vertical="center"/>
    </xf>
    <xf numFmtId="14" fontId="12" fillId="0" borderId="46" xfId="2" applyNumberFormat="1" applyFont="1" applyFill="1" applyBorder="1" applyAlignment="1">
      <alignment horizontal="center" vertical="center"/>
    </xf>
    <xf numFmtId="0" fontId="12" fillId="0" borderId="36" xfId="2" applyNumberFormat="1" applyFont="1" applyBorder="1" applyAlignment="1">
      <alignment horizontal="center" vertical="center"/>
    </xf>
    <xf numFmtId="0" fontId="12" fillId="0" borderId="48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14" fontId="12" fillId="0" borderId="13" xfId="2" applyNumberFormat="1" applyFont="1" applyFill="1" applyBorder="1" applyAlignment="1">
      <alignment horizontal="center" vertical="center"/>
    </xf>
    <xf numFmtId="14" fontId="12" fillId="0" borderId="45" xfId="2" applyNumberFormat="1" applyFont="1" applyFill="1" applyBorder="1" applyAlignment="1">
      <alignment horizontal="center" vertical="center"/>
    </xf>
    <xf numFmtId="0" fontId="12" fillId="0" borderId="36" xfId="2" applyNumberFormat="1" applyFont="1" applyBorder="1" applyAlignment="1">
      <alignment horizontal="left" vertical="center"/>
    </xf>
    <xf numFmtId="0" fontId="12" fillId="0" borderId="48" xfId="2" applyNumberFormat="1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34" fillId="0" borderId="3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34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35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9" fillId="3" borderId="18" xfId="3" applyFont="1" applyFill="1" applyBorder="1" applyAlignment="1">
      <alignment horizont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6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6" fillId="0" borderId="8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</cellXfs>
  <cellStyles count="13">
    <cellStyle name="S10" xfId="6" xr:uid="{00000000-0005-0000-0000-000000000000}"/>
    <cellStyle name="S11" xfId="7" xr:uid="{00000000-0005-0000-0000-000001000000}"/>
    <cellStyle name="S15" xfId="8" xr:uid="{00000000-0005-0000-0000-000002000000}"/>
    <cellStyle name="常规" xfId="0" builtinId="0"/>
    <cellStyle name="常规 10 10" xfId="9" xr:uid="{00000000-0005-0000-0000-000004000000}"/>
    <cellStyle name="常规 2" xfId="2" xr:uid="{00000000-0005-0000-0000-000005000000}"/>
    <cellStyle name="常规 2 2 2" xfId="10" xr:uid="{00000000-0005-0000-0000-000006000000}"/>
    <cellStyle name="常规 2 2 3" xfId="11" xr:uid="{00000000-0005-0000-0000-000007000000}"/>
    <cellStyle name="常规 23" xfId="12" xr:uid="{00000000-0005-0000-0000-000008000000}"/>
    <cellStyle name="常规 3" xfId="3" xr:uid="{00000000-0005-0000-0000-000009000000}"/>
    <cellStyle name="常规 4" xfId="4" xr:uid="{00000000-0005-0000-0000-00000A000000}"/>
    <cellStyle name="常规 40" xfId="1" xr:uid="{00000000-0005-0000-0000-00000B000000}"/>
    <cellStyle name="常规 5" xfId="5" xr:uid="{00000000-0005-0000-0000-00000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892969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892969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892969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892969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892969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E5CFCCFB-7399-560A-6677-41E4ADCFD9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95250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7AE7E155-41E1-F78F-A0AC-EBA02D1BF4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D7A03BEB-F361-60EC-5FA5-F872F11B0A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CF555E19-A5FB-A780-83F2-53D4BBD09E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3EA6F8D1-EC80-4BCA-E4B5-2BAEBAABF8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C8C4B696-3F46-5A65-9808-6DA3852E01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88118DA7-3405-01E9-0014-D1E284F0EB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5463B76C-A588-9103-17F0-B0C55A6C9F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10</xdr:row>
          <xdr:rowOff>171450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DBB0211A-92C6-9683-F74C-09E71B13CD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576C2CD9-AB35-F387-0A5D-9CA15435B6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D19D0C0F-D3A4-99CC-5B65-08D02DFB6B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6F3C9FCB-C86A-D677-87A8-62CD90F547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D4FDB2BB-0AE1-90C6-1DDC-088EC45C9E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AC9517FD-A840-62EA-26BD-B3CD2AE047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F6709415-CA4C-E29A-A383-CF20878987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8C99697D-DFED-1411-B349-2F52F8B69E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5045FA59-DEA4-8ADD-58DE-462096679F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6FAB47B-96F9-43FA-626D-9AE3A1388F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ECE02AA5-A17E-F6E1-B430-B65FA5706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9BE539CB-CA99-C8B9-C1AE-81DDB7CEDC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5B60D5C7-693E-2781-5762-3AD6732BF2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5A1734A9-36E7-C219-BB84-021AA018A8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DA6A0D97-2997-10C4-7BAA-3FE49491E1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4CD7F4ED-2024-873B-E13C-12E0E8882D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73393786-027A-1A5E-1EC3-87400597A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36278209-A6E9-2255-7193-55C002D807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B7E99D01-0794-2FD9-2B6D-6D293A31CC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6B46C974-778D-0540-2DB1-5BF0C07623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2A2681D5-0559-9CFA-0A86-BC9C1926CC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99BE0DCF-6911-81C1-9A52-EF2BD3C85A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2DC29C1-D9FD-2D74-AAA5-B58D619CF2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68FF3432-DE91-2F5C-4E4C-4BA26E97EE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9157293D-F910-E715-F930-15367A8EAA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947C0813-F198-0E70-D893-191E07B41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BA664DA-0174-7E62-8B4D-99A70C2D4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9F3FA489-52FE-F777-910A-57F20CEB4E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600B50FE-CEB1-F0F3-8C43-2E552CB54E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3DECEF66-B3C4-6707-0FD5-8FFC59CEA4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D8D04159-9CB4-F421-0F4D-752BB6A97C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CEA4EF2E-C9AC-75C9-912C-3DF5B18C83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B79673F1-B3D2-859A-D988-1102708E64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590550</xdr:colOff>
          <xdr:row>48</xdr:row>
          <xdr:rowOff>19050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4DB49D39-D893-1B85-2128-7E6939EC4C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590550</xdr:colOff>
          <xdr:row>49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6108E259-FB69-C431-E129-435A33035C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590550</xdr:colOff>
          <xdr:row>49</xdr:row>
          <xdr:rowOff>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DDD958D6-07FA-06EB-D62F-1BA2A76761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590550</xdr:colOff>
          <xdr:row>48</xdr:row>
          <xdr:rowOff>9525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6052B7E8-82AE-B1CA-72C3-B1C111BE48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628650</xdr:colOff>
          <xdr:row>49</xdr:row>
          <xdr:rowOff>9525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2AFDB1D-DFF9-CD69-E285-54DDBF0010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6A67F665-77C3-9586-2891-8BDE1163AA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23958BD3-7C05-0A12-EEDE-481E391FFF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FBC69993-7BF2-2340-9D76-96C501B91C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590550</xdr:colOff>
          <xdr:row>49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6A48343A-576D-B77E-084E-34529BCE88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27E55D12-37AC-7CFC-7234-954EEFB1BD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3C17A63B-1350-FB79-C5EB-EC65C5FFF7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69349109-08EF-6DF0-2DFB-FCB461C4ED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EE580CBE-A23B-DFAC-96B3-A367208FFB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DF82119-EEA9-FE9F-91EC-ACFCE86E39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8E5CCC34-7073-8EB5-BD39-9056C243D5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818E3437-6A65-7340-0B5C-6291370CA3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B0CEB5D6-9895-1B55-3CA0-A61041E7ED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5BFFB972-5920-2E99-59A3-DDEBD9A503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383F2734-D266-D2C8-E1F7-E02722B40B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18179EF9-BE8C-6886-2685-398D112652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481951FB-382C-93CC-08F8-2C9A28F353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C2AE1D-664B-0569-A118-009CC594C5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33</xdr:row>
          <xdr:rowOff>180975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D4C555CC-60AD-3B0D-BB7D-BCF55928E4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8AF760D1-2D6B-C996-AFAC-839101D442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DB94B834-2C42-8A5B-3272-75E10FAFC0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DE7572C8-8B3B-DB8F-9A9A-BBF6E9D85D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E4A28BF3-BA3B-EF0C-C9B0-768B440CC7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90837F84-BDA8-692F-588A-7FC0F28504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D3F4FAF5-F616-8507-0648-35AF9774FD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D52F895F-6DA7-2D0F-8325-BDA12691FC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6DAA9C64-1400-AE24-A029-BEFF07F8F4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30B279FC-FCE5-AD9F-411F-939050CB1C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7F5CEFC2-B598-AF5A-8854-4B30C7D907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EDAB0547-CC50-8ACD-5F11-E04A419344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FEEF7336-F5C6-B097-3F9C-D32EA13AE2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C806245C-5E15-E985-FFCF-091B646394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C65F16A0-22CC-04B1-A5F8-9C9C228BFC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3092178E-0359-DEAA-0504-AA4C7D280C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D13D9BB8-1C27-82C5-E7FA-F4F43BF27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C8B85258-A878-23F3-B5ED-93D03686B7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F6B1468A-87A8-23FB-DC64-0994FD4602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9BD32B76-E1C4-807A-8088-EC75DF173D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A419AD5-2C83-4329-E1DC-86B6B486E7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C5DD9781-64B7-480A-4884-89BC026DA4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716EE777-AD14-F23F-62E4-DF4DF82F6C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99EF2806-E1DA-BAE8-75A9-852020C22D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D36A1B44-67DE-CB2B-F063-30F0055628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A0FE4A69-C6AE-5187-18E2-38F2224EF5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988CDE35-BF5B-24B7-F1AB-C3F5558FD1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AAEFC149-9A77-8B67-A050-D925D3A3A5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1754EED4-4432-319F-64F8-D53FDBA17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7D132772-0E44-E9EA-A210-A0DD09B2F6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EBE2852B-3C61-8294-DE60-4B0601FD07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3DD9F008-D0A0-5BD8-35D6-701C90AFA5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24E3842E-2FFD-1269-B039-F9341FAC04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D05FE02B-ADCC-AB5F-1E5D-DA75579E8E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8EBA7C35-05B3-6E6B-3798-585BB9E604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E5ED167E-3161-7E31-1409-84C4591886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C2EB5CEE-56DB-BCFE-E566-14A0B4FFBA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98C097FA-3A58-EB74-9F82-9CD27AEBE3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84666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984466C-45DE-15DF-A65A-9F72E05D69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75516730-6DF1-B315-5BBB-C07E858DCC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926E31F7-FCD1-3774-4BA4-FF2FFFDCDF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602311C5-204B-C939-3345-52BD4EEE62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5383F43B-3AE6-0F85-1807-5DE646F1EC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11CD1D37-FE43-5CFB-A645-DEA754E116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B21BD6FB-DE22-2882-3513-2819D3B350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DD9B68A9-2B6B-5010-FD46-96EF19D03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72B03FEC-22FB-8426-D4A0-16F70A99C8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D66EC9F2-B28F-B144-76B6-E27684EB93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60863DAF-3094-9D0B-4FA2-05F581FE75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B6250B82-1D5C-A180-4E5B-D3E580677B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4AE6F6B1-5928-E7BE-86B8-3AC944BC89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A84CC23A-238C-5C94-79BF-2136AECFCA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91DF0C36-2758-3F03-8B2C-AAA901AB67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63E808B0-9BEA-406F-AE25-463E966F5D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A79315F8-012B-73DF-022F-FC1C10AA97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8B5A57A3-3658-907C-62F0-F8B1614A6D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A862BFF8-6FBD-A6AA-A08E-3917F4F42C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EB8D6E23-E7E7-16A2-B5A1-33D964D2A8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7271D02E-CA2E-AD32-85C3-DB403313C6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38FEA379-851B-77CA-7FEB-CFDD210F4D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EF5323D1-5072-45C4-468D-E1349C2E9D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4B93879F-AB54-A941-BD31-748CE2B4E7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9F3B685B-86C6-9DB9-3FD4-BF3900141C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9FD6886A-B720-735A-A0C5-EB2C48108E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57202BFC-73D5-905F-B310-9E25D3326D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E47AD0F-3F41-8AD4-E636-4054DCDDF9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CC33E268-4F97-A31D-110C-BA4E3618BE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6C104B2C-712B-5AA6-2EF4-9B49B3A863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BDD87ABC-CCCA-378D-6D5C-9B0D0B9E3C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1AE46476-A19A-7F59-3188-9A0D77CCE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F9FCACB6-D588-4C49-8004-A1C6229ED2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16184F3D-6765-B759-5DB0-1FD820A22F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200025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71840E05-E861-DB6D-482F-EA8D3DEE27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B18D0EE-BB5D-DF4F-0E93-67AB6145A1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26FD5C7D-3806-8B44-6617-905971FEEA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72B48337-9044-B19A-0D73-B086FC035D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A87A86EB-D7E1-EA9B-0493-9409E474B0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17" sqref="D17"/>
    </sheetView>
  </sheetViews>
  <sheetFormatPr defaultColWidth="11" defaultRowHeight="14.25"/>
  <cols>
    <col min="1" max="1" width="5.5" customWidth="1"/>
    <col min="2" max="2" width="96.375" style="143" customWidth="1"/>
    <col min="3" max="3" width="10.125" customWidth="1"/>
  </cols>
  <sheetData>
    <row r="1" spans="1:2" ht="21" customHeight="1">
      <c r="A1" s="144"/>
      <c r="B1" s="145" t="s">
        <v>0</v>
      </c>
    </row>
    <row r="2" spans="1:2">
      <c r="A2" s="5">
        <v>1</v>
      </c>
      <c r="B2" s="146" t="s">
        <v>1</v>
      </c>
    </row>
    <row r="3" spans="1:2">
      <c r="A3" s="5">
        <v>2</v>
      </c>
      <c r="B3" s="146" t="s">
        <v>2</v>
      </c>
    </row>
    <row r="4" spans="1:2">
      <c r="A4" s="5">
        <v>3</v>
      </c>
      <c r="B4" s="146" t="s">
        <v>3</v>
      </c>
    </row>
    <row r="5" spans="1:2">
      <c r="A5" s="5">
        <v>4</v>
      </c>
      <c r="B5" s="146" t="s">
        <v>4</v>
      </c>
    </row>
    <row r="6" spans="1:2">
      <c r="A6" s="5">
        <v>5</v>
      </c>
      <c r="B6" s="146" t="s">
        <v>5</v>
      </c>
    </row>
    <row r="7" spans="1:2">
      <c r="A7" s="5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8.95" customHeight="1">
      <c r="A9" s="144"/>
      <c r="B9" s="149" t="s">
        <v>8</v>
      </c>
    </row>
    <row r="10" spans="1:2" ht="15.95" customHeight="1">
      <c r="A10" s="5">
        <v>1</v>
      </c>
      <c r="B10" s="150" t="s">
        <v>9</v>
      </c>
    </row>
    <row r="11" spans="1:2">
      <c r="A11" s="5">
        <v>2</v>
      </c>
      <c r="B11" s="146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6" t="s">
        <v>17</v>
      </c>
    </row>
    <row r="19" spans="1:2">
      <c r="A19" s="5"/>
      <c r="B19" s="146"/>
    </row>
    <row r="20" spans="1:2" ht="20.25">
      <c r="A20" s="144"/>
      <c r="B20" s="145" t="s">
        <v>18</v>
      </c>
    </row>
    <row r="21" spans="1:2">
      <c r="A21" s="5">
        <v>1</v>
      </c>
      <c r="B21" s="151" t="s">
        <v>19</v>
      </c>
    </row>
    <row r="22" spans="1:2">
      <c r="A22" s="5">
        <v>2</v>
      </c>
      <c r="B22" s="146" t="s">
        <v>20</v>
      </c>
    </row>
    <row r="23" spans="1:2">
      <c r="A23" s="5">
        <v>3</v>
      </c>
      <c r="B23" s="146" t="s">
        <v>21</v>
      </c>
    </row>
    <row r="24" spans="1:2">
      <c r="A24" s="5">
        <v>4</v>
      </c>
      <c r="B24" s="146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6" t="s">
        <v>25</v>
      </c>
    </row>
    <row r="28" spans="1:2">
      <c r="A28" s="5"/>
      <c r="B28" s="146"/>
    </row>
    <row r="29" spans="1:2" ht="20.25">
      <c r="A29" s="144"/>
      <c r="B29" s="145" t="s">
        <v>26</v>
      </c>
    </row>
    <row r="30" spans="1:2">
      <c r="A30" s="5">
        <v>1</v>
      </c>
      <c r="B30" s="151" t="s">
        <v>27</v>
      </c>
    </row>
    <row r="31" spans="1:2">
      <c r="A31" s="5">
        <v>2</v>
      </c>
      <c r="B31" s="146" t="s">
        <v>28</v>
      </c>
    </row>
    <row r="32" spans="1:2">
      <c r="A32" s="5">
        <v>3</v>
      </c>
      <c r="B32" s="146" t="s">
        <v>29</v>
      </c>
    </row>
    <row r="33" spans="1:2" ht="28.5">
      <c r="A33" s="5">
        <v>4</v>
      </c>
      <c r="B33" s="146" t="s">
        <v>30</v>
      </c>
    </row>
    <row r="34" spans="1:2">
      <c r="A34" s="5">
        <v>5</v>
      </c>
      <c r="B34" s="146" t="s">
        <v>31</v>
      </c>
    </row>
    <row r="35" spans="1:2">
      <c r="A35" s="5">
        <v>6</v>
      </c>
      <c r="B35" s="146" t="s">
        <v>32</v>
      </c>
    </row>
    <row r="36" spans="1:2">
      <c r="A36" s="5">
        <v>7</v>
      </c>
      <c r="B36" s="146" t="s">
        <v>33</v>
      </c>
    </row>
    <row r="37" spans="1:2">
      <c r="A37" s="5"/>
      <c r="B37" s="146"/>
    </row>
    <row r="39" spans="1:2">
      <c r="A39" s="152" t="s">
        <v>34</v>
      </c>
      <c r="B39" s="15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25"/>
  <sheetData/>
  <phoneticPr fontId="3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="125" zoomScaleNormal="125" workbookViewId="0">
      <selection activeCell="E6" sqref="E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3" t="s">
        <v>193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</row>
    <row r="2" spans="1:15" s="1" customFormat="1" ht="16.5">
      <c r="A2" s="422" t="s">
        <v>194</v>
      </c>
      <c r="B2" s="423" t="s">
        <v>195</v>
      </c>
      <c r="C2" s="423" t="s">
        <v>196</v>
      </c>
      <c r="D2" s="423" t="s">
        <v>197</v>
      </c>
      <c r="E2" s="423" t="s">
        <v>198</v>
      </c>
      <c r="F2" s="423" t="s">
        <v>199</v>
      </c>
      <c r="G2" s="423" t="s">
        <v>200</v>
      </c>
      <c r="H2" s="423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423" t="s">
        <v>207</v>
      </c>
      <c r="O2" s="423" t="s">
        <v>208</v>
      </c>
    </row>
    <row r="3" spans="1:15" s="1" customFormat="1" ht="16.5">
      <c r="A3" s="422"/>
      <c r="B3" s="424"/>
      <c r="C3" s="424"/>
      <c r="D3" s="424"/>
      <c r="E3" s="424"/>
      <c r="F3" s="424"/>
      <c r="G3" s="424"/>
      <c r="H3" s="424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424"/>
      <c r="O3" s="424"/>
    </row>
    <row r="4" spans="1:15" ht="28.5">
      <c r="A4" s="5">
        <v>1</v>
      </c>
      <c r="B4" s="174" t="s">
        <v>309</v>
      </c>
      <c r="C4" s="175" t="s">
        <v>311</v>
      </c>
      <c r="D4" s="175" t="s">
        <v>295</v>
      </c>
      <c r="E4" s="175" t="s">
        <v>325</v>
      </c>
      <c r="F4" s="175" t="s">
        <v>276</v>
      </c>
      <c r="G4" s="175" t="s">
        <v>277</v>
      </c>
      <c r="H4" s="175" t="s">
        <v>278</v>
      </c>
      <c r="I4" s="176">
        <v>1</v>
      </c>
      <c r="J4" s="176"/>
      <c r="K4" s="176">
        <v>1</v>
      </c>
      <c r="L4" s="176"/>
      <c r="M4" s="176">
        <v>1</v>
      </c>
      <c r="N4" s="176">
        <v>3</v>
      </c>
      <c r="O4" s="175" t="s">
        <v>279</v>
      </c>
    </row>
    <row r="5" spans="1:15" ht="28.5">
      <c r="A5" s="5">
        <v>2</v>
      </c>
      <c r="B5" s="174" t="s">
        <v>312</v>
      </c>
      <c r="C5" s="175" t="s">
        <v>311</v>
      </c>
      <c r="D5" s="175" t="s">
        <v>313</v>
      </c>
      <c r="E5" s="175" t="s">
        <v>325</v>
      </c>
      <c r="F5" s="175" t="s">
        <v>276</v>
      </c>
      <c r="G5" s="175" t="s">
        <v>277</v>
      </c>
      <c r="H5" s="175" t="s">
        <v>278</v>
      </c>
      <c r="I5" s="176">
        <v>1</v>
      </c>
      <c r="J5" s="176">
        <v>1</v>
      </c>
      <c r="K5" s="176"/>
      <c r="L5" s="176"/>
      <c r="M5" s="176"/>
      <c r="N5" s="176">
        <v>2</v>
      </c>
      <c r="O5" s="175" t="s">
        <v>279</v>
      </c>
    </row>
    <row r="6" spans="1:15" ht="42" customHeight="1">
      <c r="A6" s="5">
        <v>3</v>
      </c>
      <c r="B6" s="175" t="s">
        <v>317</v>
      </c>
      <c r="C6" s="185" t="s">
        <v>318</v>
      </c>
      <c r="D6" s="175" t="s">
        <v>319</v>
      </c>
      <c r="E6" s="175" t="s">
        <v>325</v>
      </c>
      <c r="F6" s="175" t="s">
        <v>320</v>
      </c>
      <c r="G6" s="175" t="s">
        <v>321</v>
      </c>
      <c r="H6" s="175" t="s">
        <v>322</v>
      </c>
      <c r="I6" s="176"/>
      <c r="J6" s="177"/>
      <c r="K6" s="176">
        <v>1</v>
      </c>
      <c r="L6" s="176"/>
      <c r="M6" s="176"/>
      <c r="N6" s="176">
        <v>1</v>
      </c>
      <c r="O6" s="175" t="s">
        <v>279</v>
      </c>
    </row>
    <row r="7" spans="1:15">
      <c r="A7" s="5"/>
      <c r="B7" s="174"/>
      <c r="C7" s="185"/>
      <c r="D7" s="175"/>
      <c r="E7" s="175"/>
      <c r="F7" s="175"/>
      <c r="G7" s="175"/>
      <c r="H7" s="175"/>
      <c r="I7" s="176"/>
      <c r="J7" s="177"/>
      <c r="K7" s="176"/>
      <c r="L7" s="176"/>
      <c r="M7" s="176"/>
      <c r="N7" s="176"/>
      <c r="O7" s="175"/>
    </row>
    <row r="8" spans="1:15">
      <c r="A8" s="5"/>
      <c r="B8" s="5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</row>
    <row r="9" spans="1:15">
      <c r="A9" s="5"/>
      <c r="B9" s="5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1:15">
      <c r="A10" s="5"/>
      <c r="B10" s="5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14" t="s">
        <v>289</v>
      </c>
      <c r="B12" s="415"/>
      <c r="C12" s="415"/>
      <c r="D12" s="416"/>
      <c r="E12" s="417"/>
      <c r="F12" s="418"/>
      <c r="G12" s="418"/>
      <c r="H12" s="418"/>
      <c r="I12" s="419"/>
      <c r="J12" s="414" t="s">
        <v>296</v>
      </c>
      <c r="K12" s="415"/>
      <c r="L12" s="415"/>
      <c r="M12" s="416"/>
      <c r="N12" s="7"/>
      <c r="O12" s="9"/>
    </row>
    <row r="13" spans="1:15" ht="16.5">
      <c r="A13" s="420" t="s">
        <v>212</v>
      </c>
      <c r="B13" s="421"/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="125" zoomScaleNormal="125" workbookViewId="0">
      <selection activeCell="F9" sqref="F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3" t="s">
        <v>213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</row>
    <row r="2" spans="1:13" s="1" customFormat="1" ht="16.5">
      <c r="A2" s="422" t="s">
        <v>194</v>
      </c>
      <c r="B2" s="423" t="s">
        <v>199</v>
      </c>
      <c r="C2" s="423" t="s">
        <v>195</v>
      </c>
      <c r="D2" s="423" t="s">
        <v>196</v>
      </c>
      <c r="E2" s="423" t="s">
        <v>197</v>
      </c>
      <c r="F2" s="423" t="s">
        <v>198</v>
      </c>
      <c r="G2" s="422" t="s">
        <v>214</v>
      </c>
      <c r="H2" s="422"/>
      <c r="I2" s="422" t="s">
        <v>215</v>
      </c>
      <c r="J2" s="422"/>
      <c r="K2" s="428" t="s">
        <v>216</v>
      </c>
      <c r="L2" s="430" t="s">
        <v>217</v>
      </c>
      <c r="M2" s="432" t="s">
        <v>218</v>
      </c>
    </row>
    <row r="3" spans="1:13" s="1" customFormat="1" ht="16.5">
      <c r="A3" s="422"/>
      <c r="B3" s="424"/>
      <c r="C3" s="424"/>
      <c r="D3" s="424"/>
      <c r="E3" s="424"/>
      <c r="F3" s="424"/>
      <c r="G3" s="3" t="s">
        <v>219</v>
      </c>
      <c r="H3" s="3" t="s">
        <v>220</v>
      </c>
      <c r="I3" s="3" t="s">
        <v>219</v>
      </c>
      <c r="J3" s="3" t="s">
        <v>220</v>
      </c>
      <c r="K3" s="429"/>
      <c r="L3" s="431"/>
      <c r="M3" s="433"/>
    </row>
    <row r="4" spans="1:13" ht="28.5">
      <c r="A4" s="5">
        <v>1</v>
      </c>
      <c r="B4" s="174" t="s">
        <v>297</v>
      </c>
      <c r="C4" s="175" t="s">
        <v>314</v>
      </c>
      <c r="D4" s="175" t="s">
        <v>311</v>
      </c>
      <c r="E4" s="175" t="s">
        <v>295</v>
      </c>
      <c r="F4" s="175" t="s">
        <v>325</v>
      </c>
      <c r="G4" s="6">
        <v>0.4</v>
      </c>
      <c r="H4" s="6">
        <v>0.5</v>
      </c>
      <c r="I4" s="6">
        <v>0.3</v>
      </c>
      <c r="J4" s="6">
        <v>0.5</v>
      </c>
      <c r="K4" s="178" t="s">
        <v>315</v>
      </c>
      <c r="L4" s="174" t="s">
        <v>278</v>
      </c>
      <c r="M4" s="174" t="s">
        <v>279</v>
      </c>
    </row>
    <row r="5" spans="1:13" ht="28.5">
      <c r="A5" s="5">
        <v>2</v>
      </c>
      <c r="B5" s="175" t="s">
        <v>297</v>
      </c>
      <c r="C5" s="175" t="s">
        <v>312</v>
      </c>
      <c r="D5" s="175" t="s">
        <v>311</v>
      </c>
      <c r="E5" s="175" t="s">
        <v>313</v>
      </c>
      <c r="F5" s="175" t="s">
        <v>325</v>
      </c>
      <c r="G5" s="6">
        <v>0.3</v>
      </c>
      <c r="H5" s="6">
        <v>0.5</v>
      </c>
      <c r="I5" s="6">
        <v>0.3</v>
      </c>
      <c r="J5" s="6">
        <v>0.5</v>
      </c>
      <c r="K5" s="178" t="s">
        <v>298</v>
      </c>
      <c r="L5" s="174" t="s">
        <v>278</v>
      </c>
      <c r="M5" s="174" t="s">
        <v>279</v>
      </c>
    </row>
    <row r="6" spans="1:13">
      <c r="A6" s="5"/>
      <c r="B6" s="174"/>
      <c r="C6" s="175"/>
      <c r="D6" s="175"/>
      <c r="E6" s="175"/>
      <c r="F6" s="175"/>
      <c r="G6" s="6"/>
      <c r="H6" s="6"/>
      <c r="I6" s="6"/>
      <c r="J6" s="6"/>
      <c r="K6" s="178"/>
      <c r="L6" s="174"/>
      <c r="M6" s="174"/>
    </row>
    <row r="7" spans="1:13">
      <c r="A7" s="5"/>
      <c r="B7" s="175"/>
      <c r="C7" s="175"/>
      <c r="D7" s="175"/>
      <c r="E7" s="175"/>
      <c r="F7" s="175"/>
      <c r="G7" s="6"/>
      <c r="H7" s="6"/>
      <c r="I7" s="6"/>
      <c r="J7" s="6"/>
      <c r="K7" s="178"/>
      <c r="L7" s="174"/>
      <c r="M7" s="174"/>
    </row>
    <row r="8" spans="1:13">
      <c r="A8" s="5"/>
      <c r="B8" s="179"/>
      <c r="C8" s="174"/>
      <c r="D8" s="174"/>
      <c r="E8" s="174"/>
      <c r="F8" s="174"/>
      <c r="G8" s="6"/>
      <c r="H8" s="6"/>
      <c r="I8" s="6"/>
      <c r="J8" s="6"/>
      <c r="K8" s="174"/>
      <c r="L8" s="174"/>
      <c r="M8" s="174"/>
    </row>
    <row r="9" spans="1:13">
      <c r="A9" s="5"/>
      <c r="B9" s="179"/>
      <c r="C9" s="174"/>
      <c r="D9" s="174"/>
      <c r="E9" s="174"/>
      <c r="F9" s="174"/>
      <c r="G9" s="6"/>
      <c r="H9" s="6"/>
      <c r="I9" s="6"/>
      <c r="J9" s="6"/>
      <c r="K9" s="174"/>
      <c r="L9" s="174"/>
      <c r="M9" s="174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14" t="s">
        <v>288</v>
      </c>
      <c r="B12" s="415"/>
      <c r="C12" s="415"/>
      <c r="D12" s="415"/>
      <c r="E12" s="416"/>
      <c r="F12" s="417"/>
      <c r="G12" s="419"/>
      <c r="H12" s="414" t="s">
        <v>296</v>
      </c>
      <c r="I12" s="415"/>
      <c r="J12" s="415"/>
      <c r="K12" s="416"/>
      <c r="L12" s="425"/>
      <c r="M12" s="426"/>
    </row>
    <row r="13" spans="1:13" ht="16.5">
      <c r="A13" s="427" t="s">
        <v>280</v>
      </c>
      <c r="B13" s="427"/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3" t="s">
        <v>221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</row>
    <row r="2" spans="1:23" s="1" customFormat="1" ht="15.95" customHeight="1">
      <c r="A2" s="423" t="s">
        <v>222</v>
      </c>
      <c r="B2" s="423" t="s">
        <v>199</v>
      </c>
      <c r="C2" s="423" t="s">
        <v>195</v>
      </c>
      <c r="D2" s="423" t="s">
        <v>196</v>
      </c>
      <c r="E2" s="423" t="s">
        <v>197</v>
      </c>
      <c r="F2" s="423" t="s">
        <v>198</v>
      </c>
      <c r="G2" s="434" t="s">
        <v>223</v>
      </c>
      <c r="H2" s="435"/>
      <c r="I2" s="436"/>
      <c r="J2" s="434" t="s">
        <v>224</v>
      </c>
      <c r="K2" s="435"/>
      <c r="L2" s="436"/>
      <c r="M2" s="434" t="s">
        <v>225</v>
      </c>
      <c r="N2" s="435"/>
      <c r="O2" s="436"/>
      <c r="P2" s="434" t="s">
        <v>226</v>
      </c>
      <c r="Q2" s="435"/>
      <c r="R2" s="436"/>
      <c r="S2" s="435" t="s">
        <v>227</v>
      </c>
      <c r="T2" s="435"/>
      <c r="U2" s="436"/>
      <c r="V2" s="438" t="s">
        <v>228</v>
      </c>
      <c r="W2" s="438" t="s">
        <v>208</v>
      </c>
    </row>
    <row r="3" spans="1:23" s="1" customFormat="1" ht="16.5">
      <c r="A3" s="424"/>
      <c r="B3" s="437"/>
      <c r="C3" s="437"/>
      <c r="D3" s="437"/>
      <c r="E3" s="437"/>
      <c r="F3" s="437"/>
      <c r="G3" s="3" t="s">
        <v>229</v>
      </c>
      <c r="H3" s="3" t="s">
        <v>63</v>
      </c>
      <c r="I3" s="3" t="s">
        <v>199</v>
      </c>
      <c r="J3" s="3" t="s">
        <v>229</v>
      </c>
      <c r="K3" s="3" t="s">
        <v>63</v>
      </c>
      <c r="L3" s="3" t="s">
        <v>199</v>
      </c>
      <c r="M3" s="3" t="s">
        <v>229</v>
      </c>
      <c r="N3" s="3" t="s">
        <v>63</v>
      </c>
      <c r="O3" s="3" t="s">
        <v>199</v>
      </c>
      <c r="P3" s="3" t="s">
        <v>229</v>
      </c>
      <c r="Q3" s="3" t="s">
        <v>63</v>
      </c>
      <c r="R3" s="3" t="s">
        <v>199</v>
      </c>
      <c r="S3" s="3" t="s">
        <v>229</v>
      </c>
      <c r="T3" s="3" t="s">
        <v>63</v>
      </c>
      <c r="U3" s="3" t="s">
        <v>199</v>
      </c>
      <c r="V3" s="439"/>
      <c r="W3" s="439"/>
    </row>
    <row r="4" spans="1:23">
      <c r="A4" s="440" t="s">
        <v>230</v>
      </c>
      <c r="B4" s="445" t="s">
        <v>276</v>
      </c>
      <c r="C4" s="447" t="s">
        <v>316</v>
      </c>
      <c r="D4" s="447" t="s">
        <v>311</v>
      </c>
      <c r="E4" s="447" t="s">
        <v>295</v>
      </c>
      <c r="F4" s="447" t="s">
        <v>325</v>
      </c>
      <c r="G4" s="175"/>
      <c r="H4" s="174"/>
      <c r="I4" s="174"/>
      <c r="J4" s="6"/>
      <c r="K4" s="175"/>
      <c r="L4" s="175"/>
      <c r="M4" s="6"/>
      <c r="N4" s="6"/>
      <c r="O4" s="6"/>
      <c r="P4" s="6"/>
      <c r="Q4" s="6"/>
      <c r="R4" s="6"/>
      <c r="S4" s="6"/>
      <c r="T4" s="6"/>
      <c r="U4" s="6"/>
      <c r="V4" s="174" t="s">
        <v>278</v>
      </c>
      <c r="W4" s="174" t="s">
        <v>279</v>
      </c>
    </row>
    <row r="5" spans="1:23" ht="16.5">
      <c r="A5" s="441"/>
      <c r="B5" s="446"/>
      <c r="C5" s="448"/>
      <c r="D5" s="450"/>
      <c r="E5" s="450"/>
      <c r="F5" s="448"/>
      <c r="G5" s="434" t="s">
        <v>231</v>
      </c>
      <c r="H5" s="435"/>
      <c r="I5" s="436"/>
      <c r="J5" s="434" t="s">
        <v>232</v>
      </c>
      <c r="K5" s="435"/>
      <c r="L5" s="436"/>
      <c r="M5" s="434" t="s">
        <v>233</v>
      </c>
      <c r="N5" s="435"/>
      <c r="O5" s="436"/>
      <c r="P5" s="434" t="s">
        <v>234</v>
      </c>
      <c r="Q5" s="435"/>
      <c r="R5" s="436"/>
      <c r="S5" s="435" t="s">
        <v>235</v>
      </c>
      <c r="T5" s="435"/>
      <c r="U5" s="436"/>
      <c r="V5" s="6"/>
      <c r="W5" s="6"/>
    </row>
    <row r="6" spans="1:23" ht="16.5">
      <c r="A6" s="441"/>
      <c r="B6" s="446"/>
      <c r="C6" s="448"/>
      <c r="D6" s="450"/>
      <c r="E6" s="450"/>
      <c r="F6" s="448"/>
      <c r="G6" s="3" t="s">
        <v>229</v>
      </c>
      <c r="H6" s="3" t="s">
        <v>63</v>
      </c>
      <c r="I6" s="3" t="s">
        <v>199</v>
      </c>
      <c r="J6" s="3" t="s">
        <v>229</v>
      </c>
      <c r="K6" s="3" t="s">
        <v>63</v>
      </c>
      <c r="L6" s="3" t="s">
        <v>199</v>
      </c>
      <c r="M6" s="3" t="s">
        <v>229</v>
      </c>
      <c r="N6" s="3" t="s">
        <v>63</v>
      </c>
      <c r="O6" s="3" t="s">
        <v>199</v>
      </c>
      <c r="P6" s="3" t="s">
        <v>229</v>
      </c>
      <c r="Q6" s="3" t="s">
        <v>63</v>
      </c>
      <c r="R6" s="3" t="s">
        <v>199</v>
      </c>
      <c r="S6" s="3" t="s">
        <v>229</v>
      </c>
      <c r="T6" s="3" t="s">
        <v>63</v>
      </c>
      <c r="U6" s="3" t="s">
        <v>199</v>
      </c>
      <c r="V6" s="6"/>
      <c r="W6" s="6"/>
    </row>
    <row r="7" spans="1:23">
      <c r="A7" s="442"/>
      <c r="B7" s="444"/>
      <c r="C7" s="449"/>
      <c r="D7" s="451"/>
      <c r="E7" s="451"/>
      <c r="F7" s="44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43" t="s">
        <v>236</v>
      </c>
      <c r="B8" s="445" t="s">
        <v>299</v>
      </c>
      <c r="C8" s="445" t="s">
        <v>312</v>
      </c>
      <c r="D8" s="445" t="s">
        <v>310</v>
      </c>
      <c r="E8" s="445" t="s">
        <v>313</v>
      </c>
      <c r="F8" s="445" t="s">
        <v>324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44"/>
      <c r="B9" s="444"/>
      <c r="C9" s="444"/>
      <c r="D9" s="444"/>
      <c r="E9" s="444"/>
      <c r="F9" s="44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43" t="s">
        <v>237</v>
      </c>
      <c r="B10" s="445"/>
      <c r="C10" s="443"/>
      <c r="D10" s="445"/>
      <c r="E10" s="445"/>
      <c r="F10" s="44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44"/>
      <c r="B11" s="444"/>
      <c r="C11" s="444"/>
      <c r="D11" s="444"/>
      <c r="E11" s="444"/>
      <c r="F11" s="44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43" t="s">
        <v>238</v>
      </c>
      <c r="B12" s="443"/>
      <c r="C12" s="443"/>
      <c r="D12" s="443"/>
      <c r="E12" s="443"/>
      <c r="F12" s="44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44"/>
      <c r="B13" s="444"/>
      <c r="C13" s="444"/>
      <c r="D13" s="444"/>
      <c r="E13" s="444"/>
      <c r="F13" s="44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43" t="s">
        <v>239</v>
      </c>
      <c r="B14" s="443"/>
      <c r="C14" s="443"/>
      <c r="D14" s="443"/>
      <c r="E14" s="443"/>
      <c r="F14" s="44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44"/>
      <c r="B15" s="444"/>
      <c r="C15" s="444"/>
      <c r="D15" s="444"/>
      <c r="E15" s="444"/>
      <c r="F15" s="44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14" t="s">
        <v>288</v>
      </c>
      <c r="B17" s="415"/>
      <c r="C17" s="415"/>
      <c r="D17" s="415"/>
      <c r="E17" s="416"/>
      <c r="F17" s="417"/>
      <c r="G17" s="419"/>
      <c r="H17" s="14"/>
      <c r="I17" s="14"/>
      <c r="J17" s="414" t="s">
        <v>296</v>
      </c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6"/>
      <c r="V17" s="7"/>
      <c r="W17" s="9"/>
    </row>
    <row r="18" spans="1:23" ht="16.5">
      <c r="A18" s="420" t="s">
        <v>240</v>
      </c>
      <c r="B18" s="420"/>
      <c r="C18" s="421"/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3" t="s">
        <v>241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</row>
    <row r="2" spans="1:14" s="1" customFormat="1" ht="16.5">
      <c r="A2" s="10" t="s">
        <v>242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243</v>
      </c>
      <c r="H2" s="10" t="s">
        <v>244</v>
      </c>
      <c r="I2" s="10" t="s">
        <v>245</v>
      </c>
      <c r="J2" s="10" t="s">
        <v>244</v>
      </c>
      <c r="K2" s="10" t="s">
        <v>246</v>
      </c>
      <c r="L2" s="10" t="s">
        <v>244</v>
      </c>
      <c r="M2" s="11" t="s">
        <v>228</v>
      </c>
      <c r="N2" s="11" t="s">
        <v>208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242</v>
      </c>
      <c r="B4" s="13" t="s">
        <v>247</v>
      </c>
      <c r="C4" s="13" t="s">
        <v>229</v>
      </c>
      <c r="D4" s="13" t="s">
        <v>197</v>
      </c>
      <c r="E4" s="11" t="s">
        <v>198</v>
      </c>
      <c r="F4" s="11" t="s">
        <v>199</v>
      </c>
      <c r="G4" s="10" t="s">
        <v>243</v>
      </c>
      <c r="H4" s="10" t="s">
        <v>244</v>
      </c>
      <c r="I4" s="10" t="s">
        <v>245</v>
      </c>
      <c r="J4" s="10" t="s">
        <v>244</v>
      </c>
      <c r="K4" s="10" t="s">
        <v>246</v>
      </c>
      <c r="L4" s="10" t="s">
        <v>244</v>
      </c>
      <c r="M4" s="11" t="s">
        <v>228</v>
      </c>
      <c r="N4" s="11" t="s">
        <v>208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14" t="s">
        <v>210</v>
      </c>
      <c r="B11" s="415"/>
      <c r="C11" s="415"/>
      <c r="D11" s="416"/>
      <c r="E11" s="417"/>
      <c r="F11" s="418"/>
      <c r="G11" s="419"/>
      <c r="H11" s="14"/>
      <c r="I11" s="414" t="s">
        <v>211</v>
      </c>
      <c r="J11" s="415"/>
      <c r="K11" s="415"/>
      <c r="L11" s="7"/>
      <c r="M11" s="7"/>
      <c r="N11" s="9"/>
    </row>
    <row r="12" spans="1:14" ht="16.5">
      <c r="A12" s="420" t="s">
        <v>248</v>
      </c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3" t="s">
        <v>249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2" s="1" customFormat="1" ht="16.5">
      <c r="A2" s="3" t="s">
        <v>222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250</v>
      </c>
      <c r="H2" s="3" t="s">
        <v>251</v>
      </c>
      <c r="I2" s="3" t="s">
        <v>252</v>
      </c>
      <c r="J2" s="3" t="s">
        <v>253</v>
      </c>
      <c r="K2" s="4" t="s">
        <v>228</v>
      </c>
      <c r="L2" s="4" t="s">
        <v>208</v>
      </c>
    </row>
    <row r="3" spans="1:12">
      <c r="A3" s="5" t="s">
        <v>230</v>
      </c>
      <c r="B3" s="179"/>
      <c r="C3" s="180"/>
      <c r="D3" s="175"/>
      <c r="E3" s="175"/>
      <c r="F3" s="174"/>
      <c r="G3" s="174"/>
      <c r="H3" s="174"/>
      <c r="I3" s="6"/>
      <c r="J3" s="6"/>
      <c r="K3" s="174"/>
      <c r="L3" s="174"/>
    </row>
    <row r="4" spans="1:12">
      <c r="A4" s="5" t="s">
        <v>236</v>
      </c>
      <c r="B4" s="179"/>
      <c r="C4" s="180"/>
      <c r="D4" s="175"/>
      <c r="E4" s="175"/>
      <c r="F4" s="174"/>
      <c r="G4" s="174"/>
      <c r="H4" s="174"/>
      <c r="I4" s="6"/>
      <c r="J4" s="6"/>
      <c r="K4" s="174"/>
      <c r="L4" s="174"/>
    </row>
    <row r="5" spans="1:12">
      <c r="A5" s="5" t="s">
        <v>237</v>
      </c>
      <c r="B5" s="179"/>
      <c r="C5" s="180"/>
      <c r="D5" s="175"/>
      <c r="E5" s="175"/>
      <c r="F5" s="174"/>
      <c r="G5" s="174"/>
      <c r="H5" s="174"/>
      <c r="I5" s="6"/>
      <c r="J5" s="6"/>
      <c r="K5" s="174"/>
      <c r="L5" s="174"/>
    </row>
    <row r="6" spans="1:12">
      <c r="A6" s="5" t="s">
        <v>238</v>
      </c>
      <c r="B6" s="179"/>
      <c r="C6" s="180"/>
      <c r="D6" s="175"/>
      <c r="E6" s="6"/>
      <c r="F6" s="6"/>
      <c r="G6" s="6"/>
      <c r="H6" s="6"/>
      <c r="I6" s="6"/>
      <c r="J6" s="6"/>
      <c r="K6" s="6"/>
      <c r="L6" s="6"/>
    </row>
    <row r="7" spans="1:12">
      <c r="A7" s="5" t="s">
        <v>239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14" t="s">
        <v>290</v>
      </c>
      <c r="B11" s="415"/>
      <c r="C11" s="415"/>
      <c r="D11" s="415"/>
      <c r="E11" s="416"/>
      <c r="F11" s="417"/>
      <c r="G11" s="419"/>
      <c r="H11" s="414" t="s">
        <v>323</v>
      </c>
      <c r="I11" s="415"/>
      <c r="J11" s="415"/>
      <c r="K11" s="7"/>
      <c r="L11" s="9"/>
    </row>
    <row r="12" spans="1:12" ht="16.5">
      <c r="A12" s="420" t="s">
        <v>254</v>
      </c>
      <c r="B12" s="420"/>
      <c r="C12" s="421"/>
      <c r="D12" s="421"/>
      <c r="E12" s="421"/>
      <c r="F12" s="421"/>
      <c r="G12" s="421"/>
      <c r="H12" s="421"/>
      <c r="I12" s="421"/>
      <c r="J12" s="421"/>
      <c r="K12" s="421"/>
      <c r="L12" s="421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H16" sqref="H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3" t="s">
        <v>255</v>
      </c>
      <c r="B1" s="413"/>
      <c r="C1" s="413"/>
      <c r="D1" s="413"/>
      <c r="E1" s="413"/>
      <c r="F1" s="413"/>
      <c r="G1" s="413"/>
      <c r="H1" s="413"/>
      <c r="I1" s="413"/>
    </row>
    <row r="2" spans="1:9" s="1" customFormat="1" ht="16.5">
      <c r="A2" s="422" t="s">
        <v>194</v>
      </c>
      <c r="B2" s="423" t="s">
        <v>199</v>
      </c>
      <c r="C2" s="423" t="s">
        <v>229</v>
      </c>
      <c r="D2" s="423" t="s">
        <v>197</v>
      </c>
      <c r="E2" s="423" t="s">
        <v>198</v>
      </c>
      <c r="F2" s="3" t="s">
        <v>256</v>
      </c>
      <c r="G2" s="3" t="s">
        <v>215</v>
      </c>
      <c r="H2" s="428" t="s">
        <v>216</v>
      </c>
      <c r="I2" s="432" t="s">
        <v>218</v>
      </c>
    </row>
    <row r="3" spans="1:9" s="1" customFormat="1" ht="16.5">
      <c r="A3" s="422"/>
      <c r="B3" s="424"/>
      <c r="C3" s="424"/>
      <c r="D3" s="424"/>
      <c r="E3" s="424"/>
      <c r="F3" s="3" t="s">
        <v>257</v>
      </c>
      <c r="G3" s="3" t="s">
        <v>219</v>
      </c>
      <c r="H3" s="429"/>
      <c r="I3" s="433"/>
    </row>
    <row r="4" spans="1:9">
      <c r="A4" s="5">
        <v>1</v>
      </c>
      <c r="B4" s="179"/>
      <c r="C4" s="174"/>
      <c r="D4" s="174"/>
      <c r="E4" s="174"/>
      <c r="F4" s="6"/>
      <c r="G4" s="6"/>
      <c r="H4" s="6"/>
      <c r="I4" s="174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14" t="s">
        <v>290</v>
      </c>
      <c r="B12" s="415"/>
      <c r="C12" s="415"/>
      <c r="D12" s="416"/>
      <c r="E12" s="8"/>
      <c r="F12" s="414" t="s">
        <v>300</v>
      </c>
      <c r="G12" s="415"/>
      <c r="H12" s="416"/>
      <c r="I12" s="9"/>
    </row>
    <row r="13" spans="1:9" ht="16.5">
      <c r="A13" s="420" t="s">
        <v>258</v>
      </c>
      <c r="B13" s="420"/>
      <c r="C13" s="421"/>
      <c r="D13" s="421"/>
      <c r="E13" s="421"/>
      <c r="F13" s="421"/>
      <c r="G13" s="421"/>
      <c r="H13" s="421"/>
      <c r="I13" s="4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10" sqref="G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8" t="s">
        <v>35</v>
      </c>
      <c r="C2" s="199"/>
      <c r="D2" s="199"/>
      <c r="E2" s="199"/>
      <c r="F2" s="199"/>
      <c r="G2" s="199"/>
      <c r="H2" s="199"/>
      <c r="I2" s="200"/>
    </row>
    <row r="3" spans="2:9" ht="27.95" customHeight="1">
      <c r="B3" s="130"/>
      <c r="C3" s="131"/>
      <c r="D3" s="201" t="s">
        <v>36</v>
      </c>
      <c r="E3" s="202"/>
      <c r="F3" s="203" t="s">
        <v>37</v>
      </c>
      <c r="G3" s="204"/>
      <c r="H3" s="201" t="s">
        <v>38</v>
      </c>
      <c r="I3" s="205"/>
    </row>
    <row r="4" spans="2:9" ht="27.95" customHeight="1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7.95" customHeight="1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7.95" customHeight="1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7.95" customHeight="1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7.95" customHeight="1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7.95" customHeight="1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7.95" customHeight="1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7.95" customHeight="1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7.95" customHeight="1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opLeftCell="A3" zoomScale="80" zoomScaleNormal="80" workbookViewId="0">
      <selection activeCell="J15" sqref="J15"/>
    </sheetView>
  </sheetViews>
  <sheetFormatPr defaultColWidth="9" defaultRowHeight="26.1" customHeight="1"/>
  <cols>
    <col min="1" max="1" width="17.125" style="15" customWidth="1"/>
    <col min="2" max="4" width="9.375" style="15" customWidth="1"/>
    <col min="5" max="7" width="10.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06" t="s">
        <v>131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29.1" customHeight="1">
      <c r="A2" s="16" t="s">
        <v>58</v>
      </c>
      <c r="B2" s="208" t="s">
        <v>325</v>
      </c>
      <c r="C2" s="208"/>
      <c r="D2" s="17" t="s">
        <v>63</v>
      </c>
      <c r="E2" s="208" t="s">
        <v>341</v>
      </c>
      <c r="F2" s="208"/>
      <c r="G2" s="208"/>
      <c r="H2" s="218"/>
      <c r="I2" s="38" t="s">
        <v>54</v>
      </c>
      <c r="J2" s="208" t="s">
        <v>285</v>
      </c>
      <c r="K2" s="208"/>
      <c r="L2" s="208"/>
      <c r="M2" s="208"/>
      <c r="N2" s="209"/>
    </row>
    <row r="3" spans="1:14" ht="29.1" customHeight="1">
      <c r="A3" s="215" t="s">
        <v>132</v>
      </c>
      <c r="B3" s="210" t="s">
        <v>133</v>
      </c>
      <c r="C3" s="211"/>
      <c r="D3" s="211"/>
      <c r="E3" s="211"/>
      <c r="F3" s="211"/>
      <c r="G3" s="212"/>
      <c r="H3" s="219"/>
      <c r="I3" s="213" t="s">
        <v>134</v>
      </c>
      <c r="J3" s="213"/>
      <c r="K3" s="213"/>
      <c r="L3" s="213"/>
      <c r="M3" s="213"/>
      <c r="N3" s="214"/>
    </row>
    <row r="4" spans="1:14" ht="29.1" customHeight="1">
      <c r="A4" s="216"/>
      <c r="B4" s="194" t="s">
        <v>103</v>
      </c>
      <c r="C4" s="194" t="s">
        <v>104</v>
      </c>
      <c r="D4" s="193" t="s">
        <v>105</v>
      </c>
      <c r="E4" s="194" t="s">
        <v>106</v>
      </c>
      <c r="F4" s="194" t="s">
        <v>107</v>
      </c>
      <c r="G4" s="194" t="s">
        <v>108</v>
      </c>
      <c r="H4" s="219"/>
      <c r="I4" s="184" t="s">
        <v>281</v>
      </c>
      <c r="J4" s="39" t="s">
        <v>282</v>
      </c>
      <c r="K4" s="39" t="s">
        <v>360</v>
      </c>
      <c r="L4" s="39"/>
      <c r="M4" s="39"/>
      <c r="N4" s="40"/>
    </row>
    <row r="5" spans="1:14" ht="29.1" customHeight="1">
      <c r="A5" s="217"/>
      <c r="B5" s="194" t="s">
        <v>335</v>
      </c>
      <c r="C5" s="194" t="s">
        <v>336</v>
      </c>
      <c r="D5" s="194" t="s">
        <v>337</v>
      </c>
      <c r="E5" s="194" t="s">
        <v>338</v>
      </c>
      <c r="F5" s="194" t="s">
        <v>339</v>
      </c>
      <c r="G5" s="194" t="s">
        <v>340</v>
      </c>
      <c r="H5" s="219"/>
      <c r="I5" s="194" t="s">
        <v>338</v>
      </c>
      <c r="J5" s="194" t="s">
        <v>338</v>
      </c>
      <c r="K5" s="41" t="s">
        <v>295</v>
      </c>
      <c r="L5" s="41"/>
      <c r="M5" s="41"/>
      <c r="N5" s="42"/>
    </row>
    <row r="6" spans="1:14" ht="24" customHeight="1">
      <c r="A6" s="186" t="s">
        <v>326</v>
      </c>
      <c r="B6" s="187">
        <f>C6-2.1</f>
        <v>94.800000000000011</v>
      </c>
      <c r="C6" s="187">
        <f>D6-2.1</f>
        <v>96.9</v>
      </c>
      <c r="D6" s="188">
        <v>99</v>
      </c>
      <c r="E6" s="187">
        <f t="shared" ref="E6:G6" si="0">D6+2.1</f>
        <v>101.1</v>
      </c>
      <c r="F6" s="187">
        <f t="shared" si="0"/>
        <v>103.19999999999999</v>
      </c>
      <c r="G6" s="187">
        <f t="shared" si="0"/>
        <v>105.29999999999998</v>
      </c>
      <c r="H6" s="219"/>
      <c r="I6" s="45" t="s">
        <v>354</v>
      </c>
      <c r="J6" s="45" t="s">
        <v>353</v>
      </c>
      <c r="K6" s="43" t="s">
        <v>361</v>
      </c>
      <c r="L6" s="43"/>
      <c r="M6" s="43"/>
      <c r="N6" s="44"/>
    </row>
    <row r="7" spans="1:14" ht="24" customHeight="1">
      <c r="A7" s="186" t="s">
        <v>328</v>
      </c>
      <c r="B7" s="187">
        <f>C7-4</f>
        <v>70</v>
      </c>
      <c r="C7" s="187">
        <f>D7-4</f>
        <v>74</v>
      </c>
      <c r="D7" s="188">
        <v>78</v>
      </c>
      <c r="E7" s="187">
        <f>D7+4</f>
        <v>82</v>
      </c>
      <c r="F7" s="187">
        <f>E7+5</f>
        <v>87</v>
      </c>
      <c r="G7" s="187">
        <f>F7+6</f>
        <v>93</v>
      </c>
      <c r="H7" s="219"/>
      <c r="I7" s="45" t="s">
        <v>351</v>
      </c>
      <c r="J7" s="45" t="s">
        <v>351</v>
      </c>
      <c r="K7" s="45" t="s">
        <v>362</v>
      </c>
      <c r="L7" s="45"/>
      <c r="M7" s="45"/>
      <c r="N7" s="47"/>
    </row>
    <row r="8" spans="1:14" ht="24" customHeight="1">
      <c r="A8" s="186" t="s">
        <v>301</v>
      </c>
      <c r="B8" s="189">
        <f>C8-3.6</f>
        <v>90.800000000000011</v>
      </c>
      <c r="C8" s="189">
        <f>D8-3.6</f>
        <v>94.4</v>
      </c>
      <c r="D8" s="190">
        <v>98</v>
      </c>
      <c r="E8" s="189">
        <f>D8+4</f>
        <v>102</v>
      </c>
      <c r="F8" s="189">
        <f>E8+4</f>
        <v>106</v>
      </c>
      <c r="G8" s="189">
        <f>F8+4</f>
        <v>110</v>
      </c>
      <c r="H8" s="219"/>
      <c r="I8" s="45" t="s">
        <v>351</v>
      </c>
      <c r="J8" s="43" t="s">
        <v>351</v>
      </c>
      <c r="K8" s="43" t="s">
        <v>362</v>
      </c>
      <c r="L8" s="43"/>
      <c r="M8" s="43"/>
      <c r="N8" s="48"/>
    </row>
    <row r="9" spans="1:14" ht="24" customHeight="1">
      <c r="A9" s="186" t="s">
        <v>302</v>
      </c>
      <c r="B9" s="187">
        <f>C9-2.3/2</f>
        <v>27.700000000000003</v>
      </c>
      <c r="C9" s="187">
        <f>D9-2.3/2</f>
        <v>28.85</v>
      </c>
      <c r="D9" s="188">
        <v>30</v>
      </c>
      <c r="E9" s="187">
        <f>D9+2.6/2</f>
        <v>31.3</v>
      </c>
      <c r="F9" s="187">
        <f>E9+2.6/2</f>
        <v>32.6</v>
      </c>
      <c r="G9" s="187">
        <f>F9+2.6/2</f>
        <v>33.9</v>
      </c>
      <c r="H9" s="219"/>
      <c r="I9" s="45" t="s">
        <v>352</v>
      </c>
      <c r="J9" s="45" t="s">
        <v>355</v>
      </c>
      <c r="K9" s="45" t="s">
        <v>363</v>
      </c>
      <c r="L9" s="45"/>
      <c r="M9" s="45"/>
      <c r="N9" s="47"/>
    </row>
    <row r="10" spans="1:14" ht="24" customHeight="1">
      <c r="A10" s="186" t="s">
        <v>303</v>
      </c>
      <c r="B10" s="187">
        <f>C10-0.7</f>
        <v>20.6</v>
      </c>
      <c r="C10" s="187">
        <f>D10-0.7</f>
        <v>21.3</v>
      </c>
      <c r="D10" s="188">
        <v>22</v>
      </c>
      <c r="E10" s="187">
        <f>D10+0.7</f>
        <v>22.7</v>
      </c>
      <c r="F10" s="187">
        <f>E10+0.7</f>
        <v>23.4</v>
      </c>
      <c r="G10" s="187">
        <f>F10+0.9</f>
        <v>24.299999999999997</v>
      </c>
      <c r="H10" s="219"/>
      <c r="I10" s="45" t="s">
        <v>351</v>
      </c>
      <c r="J10" s="45" t="s">
        <v>351</v>
      </c>
      <c r="K10" s="45" t="s">
        <v>352</v>
      </c>
      <c r="L10" s="45"/>
      <c r="M10" s="45"/>
      <c r="N10" s="47"/>
    </row>
    <row r="11" spans="1:14" ht="24" customHeight="1">
      <c r="A11" s="186" t="s">
        <v>304</v>
      </c>
      <c r="B11" s="187">
        <f>C11-0.5</f>
        <v>17</v>
      </c>
      <c r="C11" s="187">
        <f>D11-0.5</f>
        <v>17.5</v>
      </c>
      <c r="D11" s="188">
        <v>18</v>
      </c>
      <c r="E11" s="187">
        <f t="shared" ref="E11:F11" si="1">D11+0.5</f>
        <v>18.5</v>
      </c>
      <c r="F11" s="187">
        <f t="shared" si="1"/>
        <v>19</v>
      </c>
      <c r="G11" s="187">
        <f>F11+0.7</f>
        <v>19.7</v>
      </c>
      <c r="H11" s="219"/>
      <c r="I11" s="45" t="s">
        <v>353</v>
      </c>
      <c r="J11" s="45" t="s">
        <v>351</v>
      </c>
      <c r="K11" s="45" t="s">
        <v>362</v>
      </c>
      <c r="L11" s="45"/>
      <c r="M11" s="45"/>
      <c r="N11" s="47"/>
    </row>
    <row r="12" spans="1:14" ht="24" customHeight="1">
      <c r="A12" s="186" t="s">
        <v>329</v>
      </c>
      <c r="B12" s="187">
        <f>C12-0.7</f>
        <v>27.2</v>
      </c>
      <c r="C12" s="187">
        <f>D12-0.6</f>
        <v>27.9</v>
      </c>
      <c r="D12" s="188">
        <v>28.5</v>
      </c>
      <c r="E12" s="187">
        <f>D12+0.6</f>
        <v>29.1</v>
      </c>
      <c r="F12" s="187">
        <f>E12+0.7</f>
        <v>29.8</v>
      </c>
      <c r="G12" s="187">
        <f>F12+0.6</f>
        <v>30.400000000000002</v>
      </c>
      <c r="H12" s="219"/>
      <c r="I12" s="45" t="s">
        <v>351</v>
      </c>
      <c r="J12" s="45" t="s">
        <v>356</v>
      </c>
      <c r="K12" s="45" t="s">
        <v>362</v>
      </c>
      <c r="L12" s="45"/>
      <c r="M12" s="45"/>
      <c r="N12" s="47"/>
    </row>
    <row r="13" spans="1:14" ht="24" customHeight="1">
      <c r="A13" s="186" t="s">
        <v>330</v>
      </c>
      <c r="B13" s="191">
        <f>C13-0.9</f>
        <v>36.700000000000003</v>
      </c>
      <c r="C13" s="191">
        <f>D13-0.9</f>
        <v>37.6</v>
      </c>
      <c r="D13" s="192">
        <v>38.5</v>
      </c>
      <c r="E13" s="191">
        <f>D13+1.1</f>
        <v>39.6</v>
      </c>
      <c r="F13" s="191">
        <f>E13+1.1</f>
        <v>40.700000000000003</v>
      </c>
      <c r="G13" s="191">
        <f>F13+1.1</f>
        <v>41.800000000000004</v>
      </c>
      <c r="H13" s="219"/>
      <c r="I13" s="168" t="s">
        <v>351</v>
      </c>
      <c r="J13" s="168" t="s">
        <v>351</v>
      </c>
      <c r="K13" s="168" t="s">
        <v>362</v>
      </c>
      <c r="L13" s="168"/>
      <c r="M13" s="168"/>
      <c r="N13" s="169"/>
    </row>
    <row r="14" spans="1:14" ht="24" customHeight="1">
      <c r="A14" s="186"/>
      <c r="B14" s="187"/>
      <c r="C14" s="187"/>
      <c r="D14" s="188"/>
      <c r="E14" s="187"/>
      <c r="F14" s="187"/>
      <c r="G14" s="187"/>
      <c r="H14" s="220"/>
      <c r="I14" s="45"/>
      <c r="J14" s="45"/>
      <c r="K14" s="45" t="s">
        <v>272</v>
      </c>
      <c r="L14" s="170"/>
      <c r="M14" s="170"/>
      <c r="N14" s="170"/>
    </row>
    <row r="15" spans="1:14" ht="24" customHeight="1">
      <c r="A15" s="186"/>
      <c r="B15" s="187"/>
      <c r="C15" s="187"/>
      <c r="D15" s="188"/>
      <c r="E15" s="187"/>
      <c r="F15" s="187"/>
      <c r="G15" s="187"/>
      <c r="H15" s="37"/>
      <c r="I15" s="45"/>
      <c r="J15" s="183"/>
      <c r="K15" s="171"/>
      <c r="L15" s="171"/>
      <c r="M15" s="171"/>
      <c r="N15" s="171"/>
    </row>
    <row r="16" spans="1:14" ht="24" customHeight="1">
      <c r="A16" s="186"/>
      <c r="B16" s="187"/>
      <c r="C16" s="187"/>
      <c r="D16" s="188"/>
      <c r="E16" s="187"/>
      <c r="F16" s="187"/>
      <c r="G16" s="187"/>
      <c r="H16" s="37"/>
      <c r="I16" s="45"/>
      <c r="J16" s="45"/>
      <c r="K16" s="171"/>
      <c r="L16" s="171"/>
      <c r="M16" s="171"/>
      <c r="N16" s="171"/>
    </row>
    <row r="17" spans="1:14" ht="24" customHeight="1">
      <c r="A17" s="186"/>
      <c r="B17" s="187"/>
      <c r="C17" s="187"/>
      <c r="D17" s="188"/>
      <c r="E17" s="187"/>
      <c r="F17" s="187"/>
      <c r="G17" s="187"/>
      <c r="H17" s="37"/>
      <c r="I17" s="45"/>
      <c r="J17" s="45"/>
      <c r="K17" s="172"/>
      <c r="L17" s="172"/>
      <c r="M17" s="172"/>
      <c r="N17" s="173"/>
    </row>
    <row r="18" spans="1:14" ht="26.1" customHeight="1">
      <c r="I18" s="36" t="s">
        <v>135</v>
      </c>
      <c r="J18" s="53">
        <v>44734</v>
      </c>
      <c r="K18" s="36" t="s">
        <v>305</v>
      </c>
      <c r="L18" s="36"/>
      <c r="M18" s="36" t="s">
        <v>283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1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6"/>
  <sheetViews>
    <sheetView tabSelected="1" topLeftCell="A4" zoomScaleNormal="100" workbookViewId="0">
      <selection activeCell="L28" sqref="L28"/>
    </sheetView>
  </sheetViews>
  <sheetFormatPr defaultColWidth="10.375" defaultRowHeight="16.5" customHeight="1"/>
  <cols>
    <col min="1" max="1" width="11.6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1" thickBot="1">
      <c r="A1" s="296" t="s">
        <v>270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ht="15" thickBot="1">
      <c r="A2" s="83" t="s">
        <v>52</v>
      </c>
      <c r="B2" s="297" t="s">
        <v>284</v>
      </c>
      <c r="C2" s="297"/>
      <c r="D2" s="298" t="s">
        <v>53</v>
      </c>
      <c r="E2" s="298"/>
      <c r="F2" s="297" t="s">
        <v>271</v>
      </c>
      <c r="G2" s="297"/>
      <c r="H2" s="84" t="s">
        <v>54</v>
      </c>
      <c r="I2" s="299" t="s">
        <v>291</v>
      </c>
      <c r="J2" s="299"/>
      <c r="K2" s="300"/>
    </row>
    <row r="3" spans="1:11" ht="14.25">
      <c r="A3" s="290" t="s">
        <v>55</v>
      </c>
      <c r="B3" s="291"/>
      <c r="C3" s="292"/>
      <c r="D3" s="293" t="s">
        <v>56</v>
      </c>
      <c r="E3" s="294"/>
      <c r="F3" s="294"/>
      <c r="G3" s="295"/>
      <c r="H3" s="293" t="s">
        <v>57</v>
      </c>
      <c r="I3" s="294"/>
      <c r="J3" s="294"/>
      <c r="K3" s="295"/>
    </row>
    <row r="4" spans="1:11" ht="14.25">
      <c r="A4" s="158" t="s">
        <v>58</v>
      </c>
      <c r="B4" s="278" t="s">
        <v>325</v>
      </c>
      <c r="C4" s="279"/>
      <c r="D4" s="280" t="s">
        <v>59</v>
      </c>
      <c r="E4" s="281"/>
      <c r="F4" s="282">
        <v>44773</v>
      </c>
      <c r="G4" s="283"/>
      <c r="H4" s="280" t="s">
        <v>60</v>
      </c>
      <c r="I4" s="281"/>
      <c r="J4" s="156" t="s">
        <v>61</v>
      </c>
      <c r="K4" s="157" t="s">
        <v>62</v>
      </c>
    </row>
    <row r="5" spans="1:11" ht="14.25">
      <c r="A5" s="87" t="s">
        <v>63</v>
      </c>
      <c r="B5" s="284" t="s">
        <v>341</v>
      </c>
      <c r="C5" s="285"/>
      <c r="D5" s="280" t="s">
        <v>64</v>
      </c>
      <c r="E5" s="281"/>
      <c r="F5" s="286">
        <v>44737</v>
      </c>
      <c r="G5" s="287"/>
      <c r="H5" s="280" t="s">
        <v>65</v>
      </c>
      <c r="I5" s="281"/>
      <c r="J5" s="156" t="s">
        <v>61</v>
      </c>
      <c r="K5" s="157" t="s">
        <v>62</v>
      </c>
    </row>
    <row r="6" spans="1:11" ht="14.25">
      <c r="A6" s="158" t="s">
        <v>66</v>
      </c>
      <c r="B6" s="181">
        <v>2</v>
      </c>
      <c r="C6" s="182">
        <v>6</v>
      </c>
      <c r="D6" s="87" t="s">
        <v>67</v>
      </c>
      <c r="E6" s="99"/>
      <c r="F6" s="286">
        <v>44767</v>
      </c>
      <c r="G6" s="287"/>
      <c r="H6" s="280" t="s">
        <v>68</v>
      </c>
      <c r="I6" s="281"/>
      <c r="J6" s="156" t="s">
        <v>61</v>
      </c>
      <c r="K6" s="157" t="s">
        <v>62</v>
      </c>
    </row>
    <row r="7" spans="1:11" ht="14.25">
      <c r="A7" s="158" t="s">
        <v>69</v>
      </c>
      <c r="B7" s="288">
        <v>2204</v>
      </c>
      <c r="C7" s="289"/>
      <c r="D7" s="87" t="s">
        <v>70</v>
      </c>
      <c r="E7" s="98"/>
      <c r="F7" s="286">
        <v>44768</v>
      </c>
      <c r="G7" s="287"/>
      <c r="H7" s="280" t="s">
        <v>71</v>
      </c>
      <c r="I7" s="281"/>
      <c r="J7" s="156" t="s">
        <v>61</v>
      </c>
      <c r="K7" s="157" t="s">
        <v>62</v>
      </c>
    </row>
    <row r="8" spans="1:11" ht="15" thickBot="1">
      <c r="A8" s="90" t="s">
        <v>72</v>
      </c>
      <c r="B8" s="268"/>
      <c r="C8" s="269"/>
      <c r="D8" s="244" t="s">
        <v>73</v>
      </c>
      <c r="E8" s="245"/>
      <c r="F8" s="276">
        <v>44770</v>
      </c>
      <c r="G8" s="277"/>
      <c r="H8" s="244" t="s">
        <v>74</v>
      </c>
      <c r="I8" s="245"/>
      <c r="J8" s="162" t="s">
        <v>61</v>
      </c>
      <c r="K8" s="163" t="s">
        <v>62</v>
      </c>
    </row>
    <row r="9" spans="1:11" ht="15" thickBot="1">
      <c r="A9" s="227" t="s">
        <v>286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5" thickBot="1">
      <c r="A10" s="230" t="s">
        <v>75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2"/>
    </row>
    <row r="11" spans="1:11" ht="14.25">
      <c r="A11" s="108" t="s">
        <v>76</v>
      </c>
      <c r="B11" s="109" t="s">
        <v>77</v>
      </c>
      <c r="C11" s="110" t="s">
        <v>78</v>
      </c>
      <c r="D11" s="111"/>
      <c r="E11" s="112" t="s">
        <v>79</v>
      </c>
      <c r="F11" s="109" t="s">
        <v>77</v>
      </c>
      <c r="G11" s="110" t="s">
        <v>78</v>
      </c>
      <c r="H11" s="110" t="s">
        <v>80</v>
      </c>
      <c r="I11" s="112" t="s">
        <v>81</v>
      </c>
      <c r="J11" s="109" t="s">
        <v>77</v>
      </c>
      <c r="K11" s="125" t="s">
        <v>78</v>
      </c>
    </row>
    <row r="12" spans="1:11" ht="14.25">
      <c r="A12" s="87" t="s">
        <v>82</v>
      </c>
      <c r="B12" s="96" t="s">
        <v>77</v>
      </c>
      <c r="C12" s="156" t="s">
        <v>78</v>
      </c>
      <c r="D12" s="98"/>
      <c r="E12" s="99" t="s">
        <v>83</v>
      </c>
      <c r="F12" s="96" t="s">
        <v>77</v>
      </c>
      <c r="G12" s="156" t="s">
        <v>78</v>
      </c>
      <c r="H12" s="156" t="s">
        <v>80</v>
      </c>
      <c r="I12" s="99" t="s">
        <v>84</v>
      </c>
      <c r="J12" s="96" t="s">
        <v>77</v>
      </c>
      <c r="K12" s="157" t="s">
        <v>78</v>
      </c>
    </row>
    <row r="13" spans="1:11" ht="14.25">
      <c r="A13" s="87" t="s">
        <v>85</v>
      </c>
      <c r="B13" s="96" t="s">
        <v>77</v>
      </c>
      <c r="C13" s="156" t="s">
        <v>78</v>
      </c>
      <c r="D13" s="98"/>
      <c r="E13" s="99" t="s">
        <v>86</v>
      </c>
      <c r="F13" s="156" t="s">
        <v>87</v>
      </c>
      <c r="G13" s="156" t="s">
        <v>88</v>
      </c>
      <c r="H13" s="156" t="s">
        <v>80</v>
      </c>
      <c r="I13" s="99" t="s">
        <v>89</v>
      </c>
      <c r="J13" s="96" t="s">
        <v>77</v>
      </c>
      <c r="K13" s="157" t="s">
        <v>78</v>
      </c>
    </row>
    <row r="14" spans="1:11" ht="15" thickBot="1">
      <c r="A14" s="244" t="s">
        <v>90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6"/>
    </row>
    <row r="15" spans="1:11" ht="15" thickBot="1">
      <c r="A15" s="230" t="s">
        <v>91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2"/>
    </row>
    <row r="16" spans="1:11" ht="14.25">
      <c r="A16" s="113" t="s">
        <v>92</v>
      </c>
      <c r="B16" s="110" t="s">
        <v>87</v>
      </c>
      <c r="C16" s="110" t="s">
        <v>88</v>
      </c>
      <c r="D16" s="114"/>
      <c r="E16" s="115" t="s">
        <v>93</v>
      </c>
      <c r="F16" s="110" t="s">
        <v>87</v>
      </c>
      <c r="G16" s="110" t="s">
        <v>88</v>
      </c>
      <c r="H16" s="116"/>
      <c r="I16" s="115" t="s">
        <v>94</v>
      </c>
      <c r="J16" s="110" t="s">
        <v>87</v>
      </c>
      <c r="K16" s="125" t="s">
        <v>88</v>
      </c>
    </row>
    <row r="17" spans="1:22" ht="16.5" customHeight="1">
      <c r="A17" s="160" t="s">
        <v>95</v>
      </c>
      <c r="B17" s="156" t="s">
        <v>87</v>
      </c>
      <c r="C17" s="156" t="s">
        <v>88</v>
      </c>
      <c r="D17" s="159"/>
      <c r="E17" s="161" t="s">
        <v>96</v>
      </c>
      <c r="F17" s="156" t="s">
        <v>87</v>
      </c>
      <c r="G17" s="156" t="s">
        <v>88</v>
      </c>
      <c r="H17" s="117"/>
      <c r="I17" s="161" t="s">
        <v>97</v>
      </c>
      <c r="J17" s="156" t="s">
        <v>87</v>
      </c>
      <c r="K17" s="157" t="s">
        <v>88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 thickBot="1">
      <c r="A18" s="270" t="s">
        <v>98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2"/>
    </row>
    <row r="19" spans="1:22" s="107" customFormat="1" ht="18" customHeight="1" thickBot="1">
      <c r="A19" s="230" t="s">
        <v>99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2"/>
    </row>
    <row r="20" spans="1:22" ht="16.5" customHeight="1">
      <c r="A20" s="273" t="s">
        <v>100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22" ht="21.75" customHeight="1">
      <c r="A21" s="118" t="s">
        <v>101</v>
      </c>
      <c r="B21" s="161" t="s">
        <v>102</v>
      </c>
      <c r="C21" s="161" t="s">
        <v>103</v>
      </c>
      <c r="D21" s="161" t="s">
        <v>104</v>
      </c>
      <c r="E21" s="161" t="s">
        <v>105</v>
      </c>
      <c r="F21" s="161" t="s">
        <v>106</v>
      </c>
      <c r="G21" s="161" t="s">
        <v>107</v>
      </c>
      <c r="H21" s="161" t="s">
        <v>108</v>
      </c>
      <c r="I21" s="161" t="s">
        <v>109</v>
      </c>
      <c r="J21" s="161" t="s">
        <v>110</v>
      </c>
      <c r="K21" s="164" t="s">
        <v>111</v>
      </c>
    </row>
    <row r="22" spans="1:22" ht="16.5" customHeight="1">
      <c r="A22" s="89" t="s">
        <v>292</v>
      </c>
      <c r="B22" s="119"/>
      <c r="C22" s="165">
        <v>2</v>
      </c>
      <c r="D22" s="165">
        <v>81</v>
      </c>
      <c r="E22" s="165">
        <v>298</v>
      </c>
      <c r="F22" s="165">
        <v>416</v>
      </c>
      <c r="G22" s="165">
        <v>256</v>
      </c>
      <c r="H22" s="165">
        <v>151</v>
      </c>
      <c r="I22" s="165"/>
      <c r="J22" s="119"/>
      <c r="K22" s="127"/>
    </row>
    <row r="23" spans="1:22" ht="16.5" customHeight="1">
      <c r="A23" s="89" t="s">
        <v>306</v>
      </c>
      <c r="B23" s="119"/>
      <c r="C23" s="165"/>
      <c r="D23" s="165">
        <v>50</v>
      </c>
      <c r="E23" s="165">
        <v>240</v>
      </c>
      <c r="F23" s="165">
        <v>360</v>
      </c>
      <c r="G23" s="165">
        <v>220</v>
      </c>
      <c r="H23" s="165">
        <v>130</v>
      </c>
      <c r="I23" s="165"/>
      <c r="J23" s="119"/>
      <c r="K23" s="128"/>
    </row>
    <row r="24" spans="1:22" ht="16.5" customHeight="1">
      <c r="A24" s="89"/>
      <c r="B24" s="119"/>
      <c r="C24" s="119"/>
      <c r="D24" s="165"/>
      <c r="E24" s="165"/>
      <c r="F24" s="165"/>
      <c r="G24" s="165"/>
      <c r="H24" s="165"/>
      <c r="I24" s="165"/>
      <c r="J24" s="119"/>
      <c r="K24" s="128"/>
    </row>
    <row r="25" spans="1:22" ht="16.5" customHeight="1">
      <c r="A25" s="89"/>
      <c r="B25" s="119"/>
      <c r="C25" s="119"/>
      <c r="D25" s="119"/>
      <c r="E25" s="119"/>
      <c r="F25" s="119"/>
      <c r="G25" s="119"/>
      <c r="H25" s="119"/>
      <c r="I25" s="119"/>
      <c r="J25" s="119"/>
      <c r="K25" s="129"/>
    </row>
    <row r="26" spans="1:22" ht="16.5" customHeight="1">
      <c r="A26" s="89"/>
      <c r="B26" s="119"/>
      <c r="C26" s="119"/>
      <c r="D26" s="165"/>
      <c r="E26" s="165"/>
      <c r="F26" s="165"/>
      <c r="G26" s="165"/>
      <c r="H26" s="165"/>
      <c r="I26" s="165"/>
      <c r="J26" s="119"/>
      <c r="K26" s="129"/>
    </row>
    <row r="27" spans="1:22" ht="16.5" customHeight="1">
      <c r="A27" s="89"/>
      <c r="B27" s="119"/>
      <c r="C27" s="119"/>
      <c r="D27" s="119"/>
      <c r="E27" s="119"/>
      <c r="F27" s="119"/>
      <c r="G27" s="119"/>
      <c r="H27" s="119"/>
      <c r="I27" s="119"/>
      <c r="J27" s="119"/>
      <c r="K27" s="129"/>
    </row>
    <row r="28" spans="1:22" ht="16.5" customHeight="1" thickBot="1">
      <c r="A28" s="89"/>
      <c r="B28" s="119"/>
      <c r="C28" s="166" t="s">
        <v>293</v>
      </c>
      <c r="D28" s="166" t="s">
        <v>293</v>
      </c>
      <c r="E28" s="166" t="s">
        <v>293</v>
      </c>
      <c r="F28" s="166" t="s">
        <v>293</v>
      </c>
      <c r="G28" s="166" t="s">
        <v>293</v>
      </c>
      <c r="H28" s="166" t="s">
        <v>293</v>
      </c>
      <c r="I28" s="166"/>
      <c r="J28" s="119"/>
      <c r="K28" s="167"/>
    </row>
    <row r="29" spans="1:22" ht="18" customHeight="1" thickBot="1">
      <c r="A29" s="259" t="s">
        <v>112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1"/>
    </row>
    <row r="30" spans="1:22" ht="18.75" customHeight="1">
      <c r="A30" s="262" t="s">
        <v>272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4"/>
    </row>
    <row r="31" spans="1:22" ht="18.75" customHeight="1" thickBot="1">
      <c r="A31" s="265"/>
      <c r="B31" s="266"/>
      <c r="C31" s="266"/>
      <c r="D31" s="266"/>
      <c r="E31" s="266"/>
      <c r="F31" s="266"/>
      <c r="G31" s="266"/>
      <c r="H31" s="266"/>
      <c r="I31" s="266"/>
      <c r="J31" s="266"/>
      <c r="K31" s="267"/>
    </row>
    <row r="32" spans="1:22" ht="18" customHeight="1" thickBot="1">
      <c r="A32" s="259" t="s">
        <v>113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1"/>
    </row>
    <row r="33" spans="1:11" ht="14.25">
      <c r="A33" s="224" t="s">
        <v>114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/>
    </row>
    <row r="34" spans="1:11" ht="15" thickBot="1">
      <c r="A34" s="251" t="s">
        <v>115</v>
      </c>
      <c r="B34" s="252"/>
      <c r="C34" s="156" t="s">
        <v>61</v>
      </c>
      <c r="D34" s="156" t="s">
        <v>62</v>
      </c>
      <c r="E34" s="253" t="s">
        <v>116</v>
      </c>
      <c r="F34" s="254"/>
      <c r="G34" s="254"/>
      <c r="H34" s="254"/>
      <c r="I34" s="254"/>
      <c r="J34" s="254"/>
      <c r="K34" s="255"/>
    </row>
    <row r="35" spans="1:11" ht="15" thickBot="1">
      <c r="A35" s="247" t="s">
        <v>117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4.25">
      <c r="A36" s="256" t="s">
        <v>342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14.25">
      <c r="A37" s="238" t="s">
        <v>343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4.25">
      <c r="A38" s="238" t="s">
        <v>344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4.25">
      <c r="A39" s="238" t="s">
        <v>345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4.25">
      <c r="A40" s="238" t="s">
        <v>346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4.25">
      <c r="A41" s="238" t="s">
        <v>347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4.25">
      <c r="A42" s="238" t="s">
        <v>348</v>
      </c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4.25">
      <c r="A43" s="238" t="s">
        <v>349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ht="14.25">
      <c r="A44" s="238" t="s">
        <v>273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40"/>
    </row>
    <row r="45" spans="1:11" ht="14.25">
      <c r="A45" s="238" t="s">
        <v>350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40"/>
    </row>
    <row r="46" spans="1:11" ht="15" thickBot="1">
      <c r="A46" s="241" t="s">
        <v>274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3"/>
    </row>
    <row r="47" spans="1:11" ht="15" thickBot="1">
      <c r="A47" s="230" t="s">
        <v>119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32"/>
    </row>
    <row r="48" spans="1:11" ht="14.25">
      <c r="A48" s="113" t="s">
        <v>120</v>
      </c>
      <c r="B48" s="110" t="s">
        <v>87</v>
      </c>
      <c r="C48" s="110" t="s">
        <v>88</v>
      </c>
      <c r="D48" s="110" t="s">
        <v>80</v>
      </c>
      <c r="E48" s="115" t="s">
        <v>121</v>
      </c>
      <c r="F48" s="110" t="s">
        <v>87</v>
      </c>
      <c r="G48" s="110" t="s">
        <v>88</v>
      </c>
      <c r="H48" s="110" t="s">
        <v>80</v>
      </c>
      <c r="I48" s="115" t="s">
        <v>122</v>
      </c>
      <c r="J48" s="110" t="s">
        <v>87</v>
      </c>
      <c r="K48" s="125" t="s">
        <v>88</v>
      </c>
    </row>
    <row r="49" spans="1:11" ht="14.25">
      <c r="A49" s="160" t="s">
        <v>79</v>
      </c>
      <c r="B49" s="156" t="s">
        <v>87</v>
      </c>
      <c r="C49" s="156" t="s">
        <v>88</v>
      </c>
      <c r="D49" s="156" t="s">
        <v>80</v>
      </c>
      <c r="E49" s="161" t="s">
        <v>86</v>
      </c>
      <c r="F49" s="156" t="s">
        <v>87</v>
      </c>
      <c r="G49" s="156" t="s">
        <v>88</v>
      </c>
      <c r="H49" s="156" t="s">
        <v>80</v>
      </c>
      <c r="I49" s="161" t="s">
        <v>97</v>
      </c>
      <c r="J49" s="156" t="s">
        <v>87</v>
      </c>
      <c r="K49" s="157" t="s">
        <v>88</v>
      </c>
    </row>
    <row r="50" spans="1:11" ht="15" thickBot="1">
      <c r="A50" s="244" t="s">
        <v>90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5" thickBot="1">
      <c r="A51" s="247" t="s">
        <v>123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5" thickBot="1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50"/>
    </row>
    <row r="53" spans="1:11" ht="15" thickBot="1">
      <c r="A53" s="120" t="s">
        <v>124</v>
      </c>
      <c r="B53" s="233"/>
      <c r="C53" s="233"/>
      <c r="D53" s="121" t="s">
        <v>126</v>
      </c>
      <c r="E53" s="122" t="s">
        <v>287</v>
      </c>
      <c r="F53" s="123" t="s">
        <v>127</v>
      </c>
      <c r="G53" s="124">
        <v>44720</v>
      </c>
      <c r="H53" s="234" t="s">
        <v>128</v>
      </c>
      <c r="I53" s="235"/>
      <c r="J53" s="236" t="s">
        <v>294</v>
      </c>
      <c r="K53" s="237"/>
    </row>
    <row r="54" spans="1:11" ht="15" thickBot="1">
      <c r="A54" s="247" t="s">
        <v>129</v>
      </c>
      <c r="B54" s="247"/>
      <c r="C54" s="247"/>
      <c r="D54" s="247"/>
      <c r="E54" s="247"/>
      <c r="F54" s="247"/>
      <c r="G54" s="247"/>
      <c r="H54" s="247"/>
      <c r="I54" s="247"/>
      <c r="J54" s="247"/>
      <c r="K54" s="247"/>
    </row>
    <row r="55" spans="1:11" ht="15" thickBot="1">
      <c r="A55" s="221"/>
      <c r="B55" s="222"/>
      <c r="C55" s="222"/>
      <c r="D55" s="222"/>
      <c r="E55" s="222"/>
      <c r="F55" s="222"/>
      <c r="G55" s="222"/>
      <c r="H55" s="222"/>
      <c r="I55" s="222"/>
      <c r="J55" s="222"/>
      <c r="K55" s="223"/>
    </row>
    <row r="56" spans="1:11" ht="15" thickBot="1">
      <c r="A56" s="120" t="s">
        <v>124</v>
      </c>
      <c r="B56" s="233"/>
      <c r="C56" s="233"/>
      <c r="D56" s="121" t="s">
        <v>126</v>
      </c>
      <c r="E56" s="122" t="s">
        <v>287</v>
      </c>
      <c r="F56" s="123" t="s">
        <v>130</v>
      </c>
      <c r="G56" s="124">
        <v>44720</v>
      </c>
      <c r="H56" s="234" t="s">
        <v>128</v>
      </c>
      <c r="I56" s="235"/>
      <c r="J56" s="236" t="s">
        <v>294</v>
      </c>
      <c r="K56" s="237"/>
    </row>
  </sheetData>
  <mergeCells count="63">
    <mergeCell ref="A3:C3"/>
    <mergeCell ref="D3:G3"/>
    <mergeCell ref="H3:K3"/>
    <mergeCell ref="A1:K1"/>
    <mergeCell ref="B2:C2"/>
    <mergeCell ref="D2:E2"/>
    <mergeCell ref="F2:G2"/>
    <mergeCell ref="I2:K2"/>
    <mergeCell ref="F6:G6"/>
    <mergeCell ref="H6:I6"/>
    <mergeCell ref="B7:C7"/>
    <mergeCell ref="F7:G7"/>
    <mergeCell ref="H7:I7"/>
    <mergeCell ref="B4:C4"/>
    <mergeCell ref="D4:E4"/>
    <mergeCell ref="F4:G4"/>
    <mergeCell ref="H4:I4"/>
    <mergeCell ref="B5:C5"/>
    <mergeCell ref="D5:E5"/>
    <mergeCell ref="F5:G5"/>
    <mergeCell ref="H5:I5"/>
    <mergeCell ref="A29:K29"/>
    <mergeCell ref="A30:K30"/>
    <mergeCell ref="A31:K31"/>
    <mergeCell ref="A32:K32"/>
    <mergeCell ref="H8:I8"/>
    <mergeCell ref="B8:C8"/>
    <mergeCell ref="D8:E8"/>
    <mergeCell ref="A14:K14"/>
    <mergeCell ref="A15:K15"/>
    <mergeCell ref="A18:K18"/>
    <mergeCell ref="A19:K19"/>
    <mergeCell ref="A20:K20"/>
    <mergeCell ref="F8:G8"/>
    <mergeCell ref="A54:K54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55:K55"/>
    <mergeCell ref="A33:K33"/>
    <mergeCell ref="A9:K9"/>
    <mergeCell ref="A10:K10"/>
    <mergeCell ref="B56:C56"/>
    <mergeCell ref="H56:I56"/>
    <mergeCell ref="J56:K56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Pict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Pict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Pict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Pict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Pict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Pict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Pict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6" name="Check Box 24">
              <controlPr defaultSize="0" autoPict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8" name="Check Box 26">
              <controlPr defaultSize="0" autoPict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6" name="Check Box 34">
              <controlPr defaultSize="0" autoPict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7" name="Check Box 35">
              <controlPr defaultSize="0" autoPict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8" name="Check Box 36">
              <controlPr defaultSize="0" autoPict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9" name="Check Box 37">
              <controlPr defaultSize="0" autoPict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0" name="Check Box 38">
              <controlPr defaultSize="0" autoPict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1" name="Check Box 39">
              <controlPr defaultSize="0" autoPict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590550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590550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590550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628650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0" name="Check Box 48">
              <controlPr defaultSize="0" autoPict="0">
                <anchor moveWithCells="1">
                  <from>
                    <xdr:col>6</xdr:col>
                    <xdr:colOff>171450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1" name="Check Box 49">
              <controlPr defaultSize="0" autoPict="0">
                <anchor moveWithCells="1">
                  <from>
                    <xdr:col>6</xdr:col>
                    <xdr:colOff>171450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3" name="Check Box 51">
              <controlPr defaultSize="0" autoPict="0">
                <anchor moveWithCells="1">
                  <from>
                    <xdr:col>10</xdr:col>
                    <xdr:colOff>209550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5" name="Check Box 53">
              <controlPr defaultSize="0" autoPict="0">
                <anchor moveWithCells="1">
                  <from>
                    <xdr:col>10</xdr:col>
                    <xdr:colOff>209550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1" name="Check Box 59">
              <controlPr defaultSize="0" autoPict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7" workbookViewId="0">
      <selection activeCell="J53" sqref="J53"/>
    </sheetView>
  </sheetViews>
  <sheetFormatPr defaultColWidth="10" defaultRowHeight="16.5" customHeight="1"/>
  <cols>
    <col min="1" max="1" width="10.875" style="82" customWidth="1"/>
    <col min="2" max="16384" width="10" style="82"/>
  </cols>
  <sheetData>
    <row r="1" spans="1:11" ht="22.5" customHeight="1">
      <c r="A1" s="301" t="s">
        <v>138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 ht="17.25" customHeight="1">
      <c r="A2" s="83" t="s">
        <v>52</v>
      </c>
      <c r="B2" s="297" t="s">
        <v>284</v>
      </c>
      <c r="C2" s="297"/>
      <c r="D2" s="298" t="s">
        <v>53</v>
      </c>
      <c r="E2" s="298"/>
      <c r="F2" s="297" t="s">
        <v>271</v>
      </c>
      <c r="G2" s="297"/>
      <c r="H2" s="84" t="s">
        <v>54</v>
      </c>
      <c r="I2" s="299" t="s">
        <v>357</v>
      </c>
      <c r="J2" s="299"/>
      <c r="K2" s="300"/>
    </row>
    <row r="3" spans="1:11" ht="16.5" customHeight="1">
      <c r="A3" s="290" t="s">
        <v>55</v>
      </c>
      <c r="B3" s="291"/>
      <c r="C3" s="292"/>
      <c r="D3" s="293" t="s">
        <v>56</v>
      </c>
      <c r="E3" s="294"/>
      <c r="F3" s="294"/>
      <c r="G3" s="295"/>
      <c r="H3" s="293" t="s">
        <v>57</v>
      </c>
      <c r="I3" s="294"/>
      <c r="J3" s="294"/>
      <c r="K3" s="295"/>
    </row>
    <row r="4" spans="1:11" ht="16.5" customHeight="1">
      <c r="A4" s="195" t="s">
        <v>58</v>
      </c>
      <c r="B4" s="278" t="s">
        <v>325</v>
      </c>
      <c r="C4" s="279"/>
      <c r="D4" s="280" t="s">
        <v>59</v>
      </c>
      <c r="E4" s="281"/>
      <c r="F4" s="282">
        <v>44773</v>
      </c>
      <c r="G4" s="283"/>
      <c r="H4" s="280" t="s">
        <v>139</v>
      </c>
      <c r="I4" s="281"/>
      <c r="J4" s="97" t="s">
        <v>61</v>
      </c>
      <c r="K4" s="105" t="s">
        <v>62</v>
      </c>
    </row>
    <row r="5" spans="1:11" ht="16.5" customHeight="1">
      <c r="A5" s="87" t="s">
        <v>63</v>
      </c>
      <c r="B5" s="284" t="s">
        <v>341</v>
      </c>
      <c r="C5" s="285"/>
      <c r="D5" s="280" t="s">
        <v>64</v>
      </c>
      <c r="E5" s="281"/>
      <c r="F5" s="286">
        <v>44737</v>
      </c>
      <c r="G5" s="287"/>
      <c r="H5" s="280" t="s">
        <v>140</v>
      </c>
      <c r="I5" s="281"/>
      <c r="J5" s="97" t="s">
        <v>61</v>
      </c>
      <c r="K5" s="105" t="s">
        <v>62</v>
      </c>
    </row>
    <row r="6" spans="1:11" ht="16.5" customHeight="1">
      <c r="A6" s="195" t="s">
        <v>66</v>
      </c>
      <c r="B6" s="196">
        <v>2</v>
      </c>
      <c r="C6" s="197">
        <v>6</v>
      </c>
      <c r="D6" s="87" t="s">
        <v>67</v>
      </c>
      <c r="E6" s="99"/>
      <c r="F6" s="286">
        <v>44767</v>
      </c>
      <c r="G6" s="287"/>
      <c r="H6" s="302" t="s">
        <v>141</v>
      </c>
      <c r="I6" s="303"/>
      <c r="J6" s="303"/>
      <c r="K6" s="304"/>
    </row>
    <row r="7" spans="1:11" ht="16.5" customHeight="1">
      <c r="A7" s="195" t="s">
        <v>69</v>
      </c>
      <c r="B7" s="288">
        <v>2204</v>
      </c>
      <c r="C7" s="289"/>
      <c r="D7" s="87" t="s">
        <v>70</v>
      </c>
      <c r="E7" s="98"/>
      <c r="F7" s="286">
        <v>44768</v>
      </c>
      <c r="G7" s="287"/>
      <c r="H7" s="305"/>
      <c r="I7" s="284"/>
      <c r="J7" s="284"/>
      <c r="K7" s="285"/>
    </row>
    <row r="8" spans="1:11" ht="16.5" customHeight="1">
      <c r="A8" s="90" t="s">
        <v>72</v>
      </c>
      <c r="B8" s="268"/>
      <c r="C8" s="269"/>
      <c r="D8" s="244" t="s">
        <v>73</v>
      </c>
      <c r="E8" s="245"/>
      <c r="F8" s="276">
        <v>44770</v>
      </c>
      <c r="G8" s="277"/>
      <c r="H8" s="244"/>
      <c r="I8" s="245"/>
      <c r="J8" s="245"/>
      <c r="K8" s="246"/>
    </row>
    <row r="9" spans="1:11" ht="16.5" customHeight="1">
      <c r="A9" s="306" t="s">
        <v>142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0" spans="1:11" ht="16.5" customHeight="1">
      <c r="A10" s="91" t="s">
        <v>76</v>
      </c>
      <c r="B10" s="92" t="s">
        <v>77</v>
      </c>
      <c r="C10" s="93" t="s">
        <v>78</v>
      </c>
      <c r="D10" s="94"/>
      <c r="E10" s="95" t="s">
        <v>81</v>
      </c>
      <c r="F10" s="92" t="s">
        <v>77</v>
      </c>
      <c r="G10" s="93" t="s">
        <v>78</v>
      </c>
      <c r="H10" s="92"/>
      <c r="I10" s="95" t="s">
        <v>79</v>
      </c>
      <c r="J10" s="92" t="s">
        <v>77</v>
      </c>
      <c r="K10" s="106" t="s">
        <v>78</v>
      </c>
    </row>
    <row r="11" spans="1:11" ht="16.5" customHeight="1">
      <c r="A11" s="87" t="s">
        <v>82</v>
      </c>
      <c r="B11" s="96" t="s">
        <v>77</v>
      </c>
      <c r="C11" s="97" t="s">
        <v>78</v>
      </c>
      <c r="D11" s="98"/>
      <c r="E11" s="99" t="s">
        <v>84</v>
      </c>
      <c r="F11" s="96" t="s">
        <v>77</v>
      </c>
      <c r="G11" s="97" t="s">
        <v>78</v>
      </c>
      <c r="H11" s="96"/>
      <c r="I11" s="99" t="s">
        <v>89</v>
      </c>
      <c r="J11" s="96" t="s">
        <v>77</v>
      </c>
      <c r="K11" s="105" t="s">
        <v>78</v>
      </c>
    </row>
    <row r="12" spans="1:11" ht="16.5" customHeight="1">
      <c r="A12" s="244" t="s">
        <v>116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6"/>
    </row>
    <row r="13" spans="1:11" ht="16.5" customHeight="1">
      <c r="A13" s="307" t="s">
        <v>143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6.5" customHeight="1">
      <c r="A14" s="308"/>
      <c r="B14" s="309"/>
      <c r="C14" s="309"/>
      <c r="D14" s="309"/>
      <c r="E14" s="309"/>
      <c r="F14" s="309"/>
      <c r="G14" s="309"/>
      <c r="H14" s="309"/>
      <c r="I14" s="310"/>
      <c r="J14" s="310"/>
      <c r="K14" s="311"/>
    </row>
    <row r="15" spans="1:11" ht="16.5" customHeight="1">
      <c r="A15" s="312"/>
      <c r="B15" s="313"/>
      <c r="C15" s="313"/>
      <c r="D15" s="314"/>
      <c r="E15" s="315"/>
      <c r="F15" s="313"/>
      <c r="G15" s="313"/>
      <c r="H15" s="314"/>
      <c r="I15" s="316"/>
      <c r="J15" s="317"/>
      <c r="K15" s="318"/>
    </row>
    <row r="16" spans="1:11" ht="16.5" customHeight="1">
      <c r="A16" s="319"/>
      <c r="B16" s="320"/>
      <c r="C16" s="320"/>
      <c r="D16" s="320"/>
      <c r="E16" s="320"/>
      <c r="F16" s="320"/>
      <c r="G16" s="320"/>
      <c r="H16" s="320"/>
      <c r="I16" s="320"/>
      <c r="J16" s="320"/>
      <c r="K16" s="321"/>
    </row>
    <row r="17" spans="1:11" ht="16.5" customHeight="1">
      <c r="A17" s="307" t="s">
        <v>144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1" ht="16.5" customHeight="1">
      <c r="A18" s="308"/>
      <c r="B18" s="309"/>
      <c r="C18" s="309"/>
      <c r="D18" s="309"/>
      <c r="E18" s="309"/>
      <c r="F18" s="309"/>
      <c r="G18" s="309"/>
      <c r="H18" s="309"/>
      <c r="I18" s="310"/>
      <c r="J18" s="310"/>
      <c r="K18" s="311"/>
    </row>
    <row r="19" spans="1:11" ht="16.5" customHeight="1">
      <c r="A19" s="312"/>
      <c r="B19" s="313"/>
      <c r="C19" s="313"/>
      <c r="D19" s="314"/>
      <c r="E19" s="315"/>
      <c r="F19" s="313"/>
      <c r="G19" s="313"/>
      <c r="H19" s="314"/>
      <c r="I19" s="316"/>
      <c r="J19" s="317"/>
      <c r="K19" s="318"/>
    </row>
    <row r="20" spans="1:11" ht="16.5" customHeight="1">
      <c r="A20" s="319"/>
      <c r="B20" s="320"/>
      <c r="C20" s="320"/>
      <c r="D20" s="320"/>
      <c r="E20" s="320"/>
      <c r="F20" s="320"/>
      <c r="G20" s="320"/>
      <c r="H20" s="320"/>
      <c r="I20" s="320"/>
      <c r="J20" s="320"/>
      <c r="K20" s="321"/>
    </row>
    <row r="21" spans="1:11" ht="16.5" customHeight="1">
      <c r="A21" s="322" t="s">
        <v>113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</row>
    <row r="22" spans="1:11" ht="16.5" customHeight="1">
      <c r="A22" s="323" t="s">
        <v>114</v>
      </c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ht="16.5" customHeight="1">
      <c r="A23" s="251" t="s">
        <v>115</v>
      </c>
      <c r="B23" s="252"/>
      <c r="C23" s="97" t="s">
        <v>61</v>
      </c>
      <c r="D23" s="97" t="s">
        <v>62</v>
      </c>
      <c r="E23" s="326"/>
      <c r="F23" s="326"/>
      <c r="G23" s="326"/>
      <c r="H23" s="326"/>
      <c r="I23" s="326"/>
      <c r="J23" s="326"/>
      <c r="K23" s="327"/>
    </row>
    <row r="24" spans="1:11" ht="16.5" customHeight="1">
      <c r="A24" s="328" t="s">
        <v>264</v>
      </c>
      <c r="B24" s="329"/>
      <c r="C24" s="329"/>
      <c r="D24" s="329"/>
      <c r="E24" s="329"/>
      <c r="F24" s="329"/>
      <c r="G24" s="329"/>
      <c r="H24" s="329"/>
      <c r="I24" s="329"/>
      <c r="J24" s="329"/>
      <c r="K24" s="330"/>
    </row>
    <row r="25" spans="1:11" ht="16.5" customHeight="1">
      <c r="A25" s="331"/>
      <c r="B25" s="332"/>
      <c r="C25" s="332"/>
      <c r="D25" s="332"/>
      <c r="E25" s="332"/>
      <c r="F25" s="332"/>
      <c r="G25" s="332"/>
      <c r="H25" s="332"/>
      <c r="I25" s="332"/>
      <c r="J25" s="332"/>
      <c r="K25" s="333"/>
    </row>
    <row r="26" spans="1:11" ht="16.5" customHeight="1">
      <c r="A26" s="306" t="s">
        <v>119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spans="1:11" ht="16.5" customHeight="1">
      <c r="A27" s="85" t="s">
        <v>120</v>
      </c>
      <c r="B27" s="93" t="s">
        <v>87</v>
      </c>
      <c r="C27" s="93" t="s">
        <v>88</v>
      </c>
      <c r="D27" s="93" t="s">
        <v>80</v>
      </c>
      <c r="E27" s="86" t="s">
        <v>121</v>
      </c>
      <c r="F27" s="93" t="s">
        <v>87</v>
      </c>
      <c r="G27" s="93" t="s">
        <v>88</v>
      </c>
      <c r="H27" s="93" t="s">
        <v>80</v>
      </c>
      <c r="I27" s="86" t="s">
        <v>122</v>
      </c>
      <c r="J27" s="93" t="s">
        <v>87</v>
      </c>
      <c r="K27" s="106" t="s">
        <v>88</v>
      </c>
    </row>
    <row r="28" spans="1:11" ht="16.5" customHeight="1">
      <c r="A28" s="88" t="s">
        <v>79</v>
      </c>
      <c r="B28" s="97" t="s">
        <v>87</v>
      </c>
      <c r="C28" s="97" t="s">
        <v>88</v>
      </c>
      <c r="D28" s="97" t="s">
        <v>80</v>
      </c>
      <c r="E28" s="100" t="s">
        <v>86</v>
      </c>
      <c r="F28" s="97" t="s">
        <v>87</v>
      </c>
      <c r="G28" s="97" t="s">
        <v>88</v>
      </c>
      <c r="H28" s="97" t="s">
        <v>80</v>
      </c>
      <c r="I28" s="100" t="s">
        <v>97</v>
      </c>
      <c r="J28" s="97" t="s">
        <v>87</v>
      </c>
      <c r="K28" s="105" t="s">
        <v>88</v>
      </c>
    </row>
    <row r="29" spans="1:11" ht="16.5" customHeight="1">
      <c r="A29" s="280" t="s">
        <v>90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1" ht="16.5" customHeight="1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 ht="16.5" customHeight="1">
      <c r="A31" s="339" t="s">
        <v>145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39"/>
    </row>
    <row r="32" spans="1:11" ht="17.25" customHeight="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17.25" customHeight="1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1" ht="17.25" customHeight="1">
      <c r="A34" s="343"/>
      <c r="B34" s="344"/>
      <c r="C34" s="344"/>
      <c r="D34" s="344"/>
      <c r="E34" s="344"/>
      <c r="F34" s="344"/>
      <c r="G34" s="344"/>
      <c r="H34" s="344"/>
      <c r="I34" s="344"/>
      <c r="J34" s="344"/>
      <c r="K34" s="345"/>
    </row>
    <row r="35" spans="1:11" ht="17.25" customHeight="1">
      <c r="A35" s="343"/>
      <c r="B35" s="344"/>
      <c r="C35" s="344"/>
      <c r="D35" s="344"/>
      <c r="E35" s="344"/>
      <c r="F35" s="344"/>
      <c r="G35" s="344"/>
      <c r="H35" s="344"/>
      <c r="I35" s="344"/>
      <c r="J35" s="344"/>
      <c r="K35" s="345"/>
    </row>
    <row r="36" spans="1:11" ht="17.25" customHeight="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1" ht="17.25" customHeight="1">
      <c r="A37" s="343"/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1" ht="17.25" customHeight="1">
      <c r="A38" s="343"/>
      <c r="B38" s="344"/>
      <c r="C38" s="344"/>
      <c r="D38" s="344"/>
      <c r="E38" s="344"/>
      <c r="F38" s="344"/>
      <c r="G38" s="344"/>
      <c r="H38" s="344"/>
      <c r="I38" s="344"/>
      <c r="J38" s="344"/>
      <c r="K38" s="345"/>
    </row>
    <row r="39" spans="1:11" ht="17.25" customHeight="1">
      <c r="A39" s="343"/>
      <c r="B39" s="344"/>
      <c r="C39" s="344"/>
      <c r="D39" s="344"/>
      <c r="E39" s="344"/>
      <c r="F39" s="344"/>
      <c r="G39" s="344"/>
      <c r="H39" s="344"/>
      <c r="I39" s="344"/>
      <c r="J39" s="344"/>
      <c r="K39" s="345"/>
    </row>
    <row r="40" spans="1:11" ht="17.25" customHeight="1">
      <c r="A40" s="343"/>
      <c r="B40" s="344"/>
      <c r="C40" s="344"/>
      <c r="D40" s="344"/>
      <c r="E40" s="344"/>
      <c r="F40" s="344"/>
      <c r="G40" s="344"/>
      <c r="H40" s="344"/>
      <c r="I40" s="344"/>
      <c r="J40" s="344"/>
      <c r="K40" s="345"/>
    </row>
    <row r="41" spans="1:11" ht="17.25" customHeight="1">
      <c r="A41" s="343"/>
      <c r="B41" s="344"/>
      <c r="C41" s="344"/>
      <c r="D41" s="344"/>
      <c r="E41" s="344"/>
      <c r="F41" s="344"/>
      <c r="G41" s="344"/>
      <c r="H41" s="344"/>
      <c r="I41" s="344"/>
      <c r="J41" s="344"/>
      <c r="K41" s="345"/>
    </row>
    <row r="42" spans="1:11" ht="17.25" customHeight="1">
      <c r="A42" s="343"/>
      <c r="B42" s="344"/>
      <c r="C42" s="344"/>
      <c r="D42" s="344"/>
      <c r="E42" s="344"/>
      <c r="F42" s="344"/>
      <c r="G42" s="344"/>
      <c r="H42" s="344"/>
      <c r="I42" s="344"/>
      <c r="J42" s="344"/>
      <c r="K42" s="345"/>
    </row>
    <row r="43" spans="1:11" ht="17.25" customHeight="1">
      <c r="A43" s="336" t="s">
        <v>118</v>
      </c>
      <c r="B43" s="337"/>
      <c r="C43" s="337"/>
      <c r="D43" s="337"/>
      <c r="E43" s="337"/>
      <c r="F43" s="337"/>
      <c r="G43" s="337"/>
      <c r="H43" s="337"/>
      <c r="I43" s="337"/>
      <c r="J43" s="337"/>
      <c r="K43" s="338"/>
    </row>
    <row r="44" spans="1:11" ht="16.5" customHeight="1">
      <c r="A44" s="339" t="s">
        <v>146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39"/>
    </row>
    <row r="45" spans="1:11" ht="18" customHeight="1">
      <c r="A45" s="346" t="s">
        <v>116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48"/>
    </row>
    <row r="46" spans="1:11" ht="18" customHeight="1">
      <c r="A46" s="346"/>
      <c r="B46" s="347"/>
      <c r="C46" s="347"/>
      <c r="D46" s="347"/>
      <c r="E46" s="347"/>
      <c r="F46" s="347"/>
      <c r="G46" s="347"/>
      <c r="H46" s="347"/>
      <c r="I46" s="347"/>
      <c r="J46" s="347"/>
      <c r="K46" s="348"/>
    </row>
    <row r="47" spans="1:11" ht="18" customHeight="1">
      <c r="A47" s="331"/>
      <c r="B47" s="332"/>
      <c r="C47" s="332"/>
      <c r="D47" s="332"/>
      <c r="E47" s="332"/>
      <c r="F47" s="332"/>
      <c r="G47" s="332"/>
      <c r="H47" s="332"/>
      <c r="I47" s="332"/>
      <c r="J47" s="332"/>
      <c r="K47" s="333"/>
    </row>
    <row r="48" spans="1:11" ht="21" customHeight="1">
      <c r="A48" s="101" t="s">
        <v>124</v>
      </c>
      <c r="B48" s="349" t="s">
        <v>125</v>
      </c>
      <c r="C48" s="349"/>
      <c r="D48" s="102" t="s">
        <v>126</v>
      </c>
      <c r="E48" s="103" t="s">
        <v>358</v>
      </c>
      <c r="F48" s="102" t="s">
        <v>127</v>
      </c>
      <c r="G48" s="104"/>
      <c r="H48" s="350" t="s">
        <v>128</v>
      </c>
      <c r="I48" s="350"/>
      <c r="J48" s="349" t="s">
        <v>359</v>
      </c>
      <c r="K48" s="351"/>
    </row>
    <row r="49" spans="1:11" ht="16.5" customHeight="1">
      <c r="A49" s="352" t="s">
        <v>129</v>
      </c>
      <c r="B49" s="353"/>
      <c r="C49" s="353"/>
      <c r="D49" s="353"/>
      <c r="E49" s="353"/>
      <c r="F49" s="353"/>
      <c r="G49" s="353"/>
      <c r="H49" s="353"/>
      <c r="I49" s="353"/>
      <c r="J49" s="353"/>
      <c r="K49" s="354"/>
    </row>
    <row r="50" spans="1:11" ht="16.5" customHeight="1">
      <c r="A50" s="355"/>
      <c r="B50" s="356"/>
      <c r="C50" s="356"/>
      <c r="D50" s="356"/>
      <c r="E50" s="356"/>
      <c r="F50" s="356"/>
      <c r="G50" s="356"/>
      <c r="H50" s="356"/>
      <c r="I50" s="356"/>
      <c r="J50" s="356"/>
      <c r="K50" s="357"/>
    </row>
    <row r="51" spans="1:11" ht="16.5" customHeight="1">
      <c r="A51" s="358"/>
      <c r="B51" s="359"/>
      <c r="C51" s="359"/>
      <c r="D51" s="359"/>
      <c r="E51" s="359"/>
      <c r="F51" s="359"/>
      <c r="G51" s="359"/>
      <c r="H51" s="359"/>
      <c r="I51" s="359"/>
      <c r="J51" s="359"/>
      <c r="K51" s="360"/>
    </row>
    <row r="52" spans="1:11" ht="21" customHeight="1">
      <c r="A52" s="101" t="s">
        <v>124</v>
      </c>
      <c r="B52" s="349" t="s">
        <v>125</v>
      </c>
      <c r="C52" s="349"/>
      <c r="D52" s="102" t="s">
        <v>126</v>
      </c>
      <c r="E52" s="102" t="s">
        <v>358</v>
      </c>
      <c r="F52" s="102" t="s">
        <v>127</v>
      </c>
      <c r="G52" s="102"/>
      <c r="H52" s="350" t="s">
        <v>128</v>
      </c>
      <c r="I52" s="350"/>
      <c r="J52" s="361" t="s">
        <v>359</v>
      </c>
      <c r="K52" s="362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zoomScale="90" zoomScaleNormal="90" workbookViewId="0">
      <selection activeCell="K5" sqref="K5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14" width="13.875" style="15" customWidth="1"/>
    <col min="15" max="16384" width="9" style="15"/>
  </cols>
  <sheetData>
    <row r="1" spans="1:14" ht="30" customHeight="1" thickBot="1">
      <c r="A1" s="206" t="s">
        <v>131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29.1" customHeight="1" thickTop="1">
      <c r="A2" s="16" t="s">
        <v>58</v>
      </c>
      <c r="B2" s="208" t="s">
        <v>325</v>
      </c>
      <c r="C2" s="208"/>
      <c r="D2" s="17" t="s">
        <v>63</v>
      </c>
      <c r="E2" s="208" t="s">
        <v>341</v>
      </c>
      <c r="F2" s="208"/>
      <c r="G2" s="208"/>
      <c r="H2" s="218"/>
      <c r="I2" s="38" t="s">
        <v>54</v>
      </c>
      <c r="J2" s="208" t="s">
        <v>285</v>
      </c>
      <c r="K2" s="208"/>
      <c r="L2" s="208"/>
      <c r="M2" s="208"/>
      <c r="N2" s="209"/>
    </row>
    <row r="3" spans="1:14" ht="29.1" customHeight="1">
      <c r="A3" s="215" t="s">
        <v>132</v>
      </c>
      <c r="B3" s="210" t="s">
        <v>133</v>
      </c>
      <c r="C3" s="211"/>
      <c r="D3" s="211"/>
      <c r="E3" s="211"/>
      <c r="F3" s="211"/>
      <c r="G3" s="212"/>
      <c r="H3" s="219"/>
      <c r="I3" s="213" t="s">
        <v>134</v>
      </c>
      <c r="J3" s="213"/>
      <c r="K3" s="213"/>
      <c r="L3" s="213"/>
      <c r="M3" s="213"/>
      <c r="N3" s="214"/>
    </row>
    <row r="4" spans="1:14" ht="29.1" customHeight="1">
      <c r="A4" s="216"/>
      <c r="B4" s="194" t="s">
        <v>103</v>
      </c>
      <c r="C4" s="194" t="s">
        <v>104</v>
      </c>
      <c r="D4" s="193" t="s">
        <v>105</v>
      </c>
      <c r="E4" s="194" t="s">
        <v>106</v>
      </c>
      <c r="F4" s="194" t="s">
        <v>107</v>
      </c>
      <c r="G4" s="194" t="s">
        <v>108</v>
      </c>
      <c r="H4" s="219"/>
      <c r="I4" s="154" t="s">
        <v>259</v>
      </c>
      <c r="J4" s="154" t="s">
        <v>260</v>
      </c>
      <c r="K4" s="154" t="s">
        <v>261</v>
      </c>
      <c r="L4" s="154" t="s">
        <v>262</v>
      </c>
      <c r="M4" s="154" t="s">
        <v>263</v>
      </c>
      <c r="N4" s="40"/>
    </row>
    <row r="5" spans="1:14" ht="29.1" customHeight="1">
      <c r="A5" s="217"/>
      <c r="B5" s="194" t="s">
        <v>335</v>
      </c>
      <c r="C5" s="194" t="s">
        <v>336</v>
      </c>
      <c r="D5" s="194" t="s">
        <v>337</v>
      </c>
      <c r="E5" s="194" t="s">
        <v>338</v>
      </c>
      <c r="F5" s="194" t="s">
        <v>339</v>
      </c>
      <c r="G5" s="194" t="s">
        <v>340</v>
      </c>
      <c r="H5" s="219"/>
      <c r="I5" s="155"/>
      <c r="J5" s="155"/>
      <c r="K5" s="155"/>
      <c r="L5" s="155"/>
      <c r="M5" s="155"/>
      <c r="N5" s="42"/>
    </row>
    <row r="6" spans="1:14" ht="29.1" customHeight="1">
      <c r="A6" s="186" t="s">
        <v>326</v>
      </c>
      <c r="B6" s="187">
        <f>C6-2.1</f>
        <v>94.800000000000011</v>
      </c>
      <c r="C6" s="187">
        <f>D6-2.1</f>
        <v>96.9</v>
      </c>
      <c r="D6" s="188">
        <v>99</v>
      </c>
      <c r="E6" s="187">
        <f t="shared" ref="E6:G7" si="0">D6+2.1</f>
        <v>101.1</v>
      </c>
      <c r="F6" s="187">
        <f t="shared" si="0"/>
        <v>103.19999999999999</v>
      </c>
      <c r="G6" s="187">
        <f t="shared" si="0"/>
        <v>105.29999999999998</v>
      </c>
      <c r="H6" s="219"/>
      <c r="I6" s="43"/>
      <c r="J6" s="43"/>
      <c r="K6" s="43"/>
      <c r="L6" s="43"/>
      <c r="M6" s="43"/>
      <c r="N6" s="44"/>
    </row>
    <row r="7" spans="1:14" ht="29.1" customHeight="1">
      <c r="A7" s="186" t="s">
        <v>327</v>
      </c>
      <c r="B7" s="187">
        <f>C7-2.1</f>
        <v>67.800000000000011</v>
      </c>
      <c r="C7" s="187">
        <f>D7-2.1</f>
        <v>69.900000000000006</v>
      </c>
      <c r="D7" s="188">
        <v>72</v>
      </c>
      <c r="E7" s="187">
        <f t="shared" si="0"/>
        <v>74.099999999999994</v>
      </c>
      <c r="F7" s="187">
        <f t="shared" si="0"/>
        <v>76.199999999999989</v>
      </c>
      <c r="G7" s="187">
        <f t="shared" si="0"/>
        <v>78.299999999999983</v>
      </c>
      <c r="H7" s="219"/>
      <c r="I7" s="45"/>
      <c r="J7" s="45"/>
      <c r="K7" s="45"/>
      <c r="L7" s="45"/>
      <c r="M7" s="45"/>
      <c r="N7" s="46"/>
    </row>
    <row r="8" spans="1:14" ht="29.1" customHeight="1">
      <c r="A8" s="186" t="s">
        <v>328</v>
      </c>
      <c r="B8" s="187">
        <f>C8-4</f>
        <v>70</v>
      </c>
      <c r="C8" s="187">
        <f>D8-4</f>
        <v>74</v>
      </c>
      <c r="D8" s="188">
        <v>78</v>
      </c>
      <c r="E8" s="187">
        <f>D8+4</f>
        <v>82</v>
      </c>
      <c r="F8" s="187">
        <f>E8+5</f>
        <v>87</v>
      </c>
      <c r="G8" s="187">
        <f>F8+6</f>
        <v>93</v>
      </c>
      <c r="H8" s="219"/>
      <c r="I8" s="45"/>
      <c r="J8" s="45"/>
      <c r="K8" s="45"/>
      <c r="L8" s="45"/>
      <c r="M8" s="45"/>
      <c r="N8" s="47"/>
    </row>
    <row r="9" spans="1:14" ht="29.1" customHeight="1">
      <c r="A9" s="186" t="s">
        <v>301</v>
      </c>
      <c r="B9" s="189">
        <f>C9-3.6</f>
        <v>90.800000000000011</v>
      </c>
      <c r="C9" s="189">
        <f>D9-3.6</f>
        <v>94.4</v>
      </c>
      <c r="D9" s="190">
        <v>98</v>
      </c>
      <c r="E9" s="189">
        <f>D9+4</f>
        <v>102</v>
      </c>
      <c r="F9" s="189">
        <f>E9+4</f>
        <v>106</v>
      </c>
      <c r="G9" s="189">
        <f>F9+4</f>
        <v>110</v>
      </c>
      <c r="H9" s="219"/>
      <c r="I9" s="43"/>
      <c r="J9" s="43"/>
      <c r="K9" s="43"/>
      <c r="L9" s="43"/>
      <c r="M9" s="43"/>
      <c r="N9" s="48"/>
    </row>
    <row r="10" spans="1:14" ht="29.1" customHeight="1">
      <c r="A10" s="186" t="s">
        <v>302</v>
      </c>
      <c r="B10" s="187">
        <f>C10-2.3/2</f>
        <v>27.700000000000003</v>
      </c>
      <c r="C10" s="187">
        <f>D10-2.3/2</f>
        <v>28.85</v>
      </c>
      <c r="D10" s="188">
        <v>30</v>
      </c>
      <c r="E10" s="187">
        <f>D10+2.6/2</f>
        <v>31.3</v>
      </c>
      <c r="F10" s="187">
        <f>E10+2.6/2</f>
        <v>32.6</v>
      </c>
      <c r="G10" s="187">
        <f>F10+2.6/2</f>
        <v>33.9</v>
      </c>
      <c r="H10" s="219"/>
      <c r="I10" s="45"/>
      <c r="J10" s="45"/>
      <c r="K10" s="45"/>
      <c r="L10" s="45"/>
      <c r="M10" s="45"/>
      <c r="N10" s="47"/>
    </row>
    <row r="11" spans="1:14" ht="29.1" customHeight="1">
      <c r="A11" s="186" t="s">
        <v>303</v>
      </c>
      <c r="B11" s="187">
        <f>C11-0.7</f>
        <v>20.6</v>
      </c>
      <c r="C11" s="187">
        <f>D11-0.7</f>
        <v>21.3</v>
      </c>
      <c r="D11" s="188">
        <v>22</v>
      </c>
      <c r="E11" s="187">
        <f>D11+0.7</f>
        <v>22.7</v>
      </c>
      <c r="F11" s="187">
        <f>E11+0.7</f>
        <v>23.4</v>
      </c>
      <c r="G11" s="187">
        <f>F11+0.9</f>
        <v>24.299999999999997</v>
      </c>
      <c r="H11" s="219"/>
      <c r="I11" s="45"/>
      <c r="J11" s="45"/>
      <c r="K11" s="45"/>
      <c r="L11" s="45"/>
      <c r="M11" s="45"/>
      <c r="N11" s="47"/>
    </row>
    <row r="12" spans="1:14" ht="29.1" customHeight="1">
      <c r="A12" s="186" t="s">
        <v>304</v>
      </c>
      <c r="B12" s="187">
        <f>C12-0.5</f>
        <v>17</v>
      </c>
      <c r="C12" s="187">
        <f>D12-0.5</f>
        <v>17.5</v>
      </c>
      <c r="D12" s="188">
        <v>18</v>
      </c>
      <c r="E12" s="187">
        <f t="shared" ref="E12:F12" si="1">D12+0.5</f>
        <v>18.5</v>
      </c>
      <c r="F12" s="187">
        <f t="shared" si="1"/>
        <v>19</v>
      </c>
      <c r="G12" s="187">
        <f>F12+0.7</f>
        <v>19.7</v>
      </c>
      <c r="H12" s="219"/>
      <c r="I12" s="45"/>
      <c r="J12" s="45"/>
      <c r="K12" s="45"/>
      <c r="L12" s="45"/>
      <c r="M12" s="45"/>
      <c r="N12" s="47"/>
    </row>
    <row r="13" spans="1:14" ht="29.1" customHeight="1">
      <c r="A13" s="186" t="s">
        <v>329</v>
      </c>
      <c r="B13" s="187">
        <f>C13-0.7</f>
        <v>27.2</v>
      </c>
      <c r="C13" s="187">
        <f>D13-0.6</f>
        <v>27.9</v>
      </c>
      <c r="D13" s="188">
        <v>28.5</v>
      </c>
      <c r="E13" s="187">
        <f>D13+0.6</f>
        <v>29.1</v>
      </c>
      <c r="F13" s="187">
        <f>E13+0.7</f>
        <v>29.8</v>
      </c>
      <c r="G13" s="187">
        <f>F13+0.6</f>
        <v>30.400000000000002</v>
      </c>
      <c r="H13" s="219"/>
      <c r="I13" s="45"/>
      <c r="J13" s="45"/>
      <c r="K13" s="45"/>
      <c r="L13" s="45"/>
      <c r="M13" s="45"/>
      <c r="N13" s="47"/>
    </row>
    <row r="14" spans="1:14" ht="29.1" customHeight="1">
      <c r="A14" s="186" t="s">
        <v>330</v>
      </c>
      <c r="B14" s="191">
        <f>C14-0.9</f>
        <v>36.700000000000003</v>
      </c>
      <c r="C14" s="191">
        <f>D14-0.9</f>
        <v>37.6</v>
      </c>
      <c r="D14" s="192">
        <v>38.5</v>
      </c>
      <c r="E14" s="191">
        <f>D14+1.1</f>
        <v>39.6</v>
      </c>
      <c r="F14" s="191">
        <f>E14+1.1</f>
        <v>40.700000000000003</v>
      </c>
      <c r="G14" s="191">
        <f>F14+1.1</f>
        <v>41.800000000000004</v>
      </c>
      <c r="H14" s="219"/>
      <c r="I14" s="45"/>
      <c r="J14" s="45"/>
      <c r="K14" s="45"/>
      <c r="L14" s="45"/>
      <c r="M14" s="45"/>
      <c r="N14" s="47"/>
    </row>
    <row r="15" spans="1:14" ht="29.1" customHeight="1" thickBot="1">
      <c r="A15" s="186" t="s">
        <v>331</v>
      </c>
      <c r="B15" s="187">
        <f>D15-0.5</f>
        <v>13.5</v>
      </c>
      <c r="C15" s="187">
        <f>B15</f>
        <v>13.5</v>
      </c>
      <c r="D15" s="188">
        <v>14</v>
      </c>
      <c r="E15" s="187">
        <f>D15</f>
        <v>14</v>
      </c>
      <c r="F15" s="187">
        <f>D15+1.5</f>
        <v>15.5</v>
      </c>
      <c r="G15" s="187">
        <f t="shared" ref="G15:G16" si="2">F15</f>
        <v>15.5</v>
      </c>
      <c r="H15" s="363"/>
      <c r="I15" s="45"/>
      <c r="J15" s="45"/>
      <c r="K15" s="45"/>
      <c r="L15" s="45"/>
      <c r="M15" s="45"/>
      <c r="N15" s="47"/>
    </row>
    <row r="16" spans="1:14" ht="25.5" customHeight="1" thickTop="1">
      <c r="A16" s="186" t="s">
        <v>332</v>
      </c>
      <c r="B16" s="187">
        <f>D16-0.5</f>
        <v>15.5</v>
      </c>
      <c r="C16" s="187">
        <f>B16</f>
        <v>15.5</v>
      </c>
      <c r="D16" s="188">
        <v>16</v>
      </c>
      <c r="E16" s="187">
        <f>D16</f>
        <v>16</v>
      </c>
      <c r="F16" s="187">
        <f>D16+1.5</f>
        <v>17.5</v>
      </c>
      <c r="G16" s="187">
        <f t="shared" si="2"/>
        <v>17.5</v>
      </c>
      <c r="H16" s="37"/>
      <c r="I16" s="45"/>
      <c r="J16" s="45"/>
      <c r="K16" s="45"/>
      <c r="L16" s="45"/>
      <c r="M16" s="45"/>
      <c r="N16" s="47"/>
    </row>
    <row r="17" spans="1:14" ht="25.5" customHeight="1">
      <c r="A17" s="186" t="s">
        <v>333</v>
      </c>
      <c r="B17" s="187">
        <f>D17</f>
        <v>4</v>
      </c>
      <c r="C17" s="187">
        <f>D17</f>
        <v>4</v>
      </c>
      <c r="D17" s="188">
        <v>4</v>
      </c>
      <c r="E17" s="187">
        <f>D17</f>
        <v>4</v>
      </c>
      <c r="F17" s="187">
        <f>D17</f>
        <v>4</v>
      </c>
      <c r="G17" s="187">
        <f>D17</f>
        <v>4</v>
      </c>
      <c r="H17" s="37"/>
      <c r="I17" s="45"/>
      <c r="J17" s="45"/>
      <c r="K17" s="45"/>
      <c r="L17" s="45"/>
      <c r="M17" s="45"/>
      <c r="N17" s="47"/>
    </row>
    <row r="18" spans="1:14" ht="25.5" customHeight="1">
      <c r="A18" s="186" t="s">
        <v>334</v>
      </c>
      <c r="B18" s="187">
        <f>D18</f>
        <v>4</v>
      </c>
      <c r="C18" s="187">
        <f>D18</f>
        <v>4</v>
      </c>
      <c r="D18" s="188">
        <v>4</v>
      </c>
      <c r="E18" s="187">
        <f>D18</f>
        <v>4</v>
      </c>
      <c r="F18" s="187">
        <f>D18</f>
        <v>4</v>
      </c>
      <c r="G18" s="187">
        <f>D18</f>
        <v>4</v>
      </c>
      <c r="H18" s="37"/>
      <c r="I18" s="45"/>
      <c r="J18" s="45"/>
      <c r="K18" s="45"/>
      <c r="L18" s="45"/>
      <c r="M18" s="45"/>
      <c r="N18" s="47"/>
    </row>
    <row r="19" spans="1:14" ht="26.1" customHeight="1">
      <c r="I19" s="36" t="s">
        <v>307</v>
      </c>
      <c r="J19" s="53"/>
      <c r="K19" s="36" t="s">
        <v>308</v>
      </c>
      <c r="L19" s="36"/>
      <c r="M19" s="36" t="s">
        <v>275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 thickBot="1">
      <c r="A1" s="206" t="s">
        <v>131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29.1" customHeight="1" thickTop="1">
      <c r="A2" s="16" t="s">
        <v>58</v>
      </c>
      <c r="B2" s="208"/>
      <c r="C2" s="208"/>
      <c r="D2" s="17" t="s">
        <v>63</v>
      </c>
      <c r="E2" s="208"/>
      <c r="F2" s="208"/>
      <c r="G2" s="208"/>
      <c r="H2" s="218"/>
      <c r="I2" s="38" t="s">
        <v>54</v>
      </c>
      <c r="J2" s="208"/>
      <c r="K2" s="208"/>
      <c r="L2" s="208"/>
      <c r="M2" s="208"/>
      <c r="N2" s="209"/>
    </row>
    <row r="3" spans="1:14" ht="29.1" customHeight="1">
      <c r="A3" s="364" t="s">
        <v>132</v>
      </c>
      <c r="B3" s="365" t="s">
        <v>133</v>
      </c>
      <c r="C3" s="365"/>
      <c r="D3" s="365"/>
      <c r="E3" s="365"/>
      <c r="F3" s="365"/>
      <c r="G3" s="365"/>
      <c r="H3" s="219"/>
      <c r="I3" s="213" t="s">
        <v>134</v>
      </c>
      <c r="J3" s="213"/>
      <c r="K3" s="213"/>
      <c r="L3" s="213"/>
      <c r="M3" s="213"/>
      <c r="N3" s="214"/>
    </row>
    <row r="4" spans="1:14" ht="29.1" customHeight="1">
      <c r="A4" s="364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19"/>
      <c r="I4" s="18" t="s">
        <v>104</v>
      </c>
      <c r="J4" s="18" t="s">
        <v>105</v>
      </c>
      <c r="K4" s="19" t="s">
        <v>106</v>
      </c>
      <c r="L4" s="18" t="s">
        <v>107</v>
      </c>
      <c r="M4" s="18" t="s">
        <v>108</v>
      </c>
      <c r="N4" s="18" t="s">
        <v>109</v>
      </c>
    </row>
    <row r="5" spans="1:14" ht="29.1" customHeight="1">
      <c r="A5" s="364"/>
      <c r="B5" s="20"/>
      <c r="C5" s="20"/>
      <c r="D5" s="19"/>
      <c r="E5" s="20"/>
      <c r="F5" s="20"/>
      <c r="G5" s="20"/>
      <c r="H5" s="219"/>
      <c r="I5" s="155"/>
      <c r="J5" s="155"/>
      <c r="K5" s="155"/>
      <c r="L5" s="155"/>
      <c r="M5" s="155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19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19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19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19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19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19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19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19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19"/>
      <c r="I14" s="45"/>
      <c r="J14" s="45"/>
      <c r="K14" s="45"/>
      <c r="L14" s="45"/>
      <c r="M14" s="45"/>
      <c r="N14" s="47"/>
    </row>
    <row r="15" spans="1:14" ht="29.1" customHeight="1" thickBot="1">
      <c r="A15" s="31"/>
      <c r="B15" s="32"/>
      <c r="C15" s="33"/>
      <c r="D15" s="33"/>
      <c r="E15" s="34"/>
      <c r="F15" s="34"/>
      <c r="G15" s="35"/>
      <c r="H15" s="363"/>
      <c r="I15" s="49"/>
      <c r="J15" s="50"/>
      <c r="K15" s="51"/>
      <c r="L15" s="50"/>
      <c r="M15" s="50"/>
      <c r="N15" s="52"/>
    </row>
    <row r="16" spans="1:14" ht="15" thickTop="1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147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135</v>
      </c>
      <c r="J18" s="53"/>
      <c r="K18" s="36" t="s">
        <v>136</v>
      </c>
      <c r="L18" s="36"/>
      <c r="M18" s="36" t="s">
        <v>137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66" t="s">
        <v>148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>
      <c r="A2" s="57" t="s">
        <v>52</v>
      </c>
      <c r="B2" s="367"/>
      <c r="C2" s="367"/>
      <c r="D2" s="58" t="s">
        <v>58</v>
      </c>
      <c r="E2" s="59"/>
      <c r="F2" s="60" t="s">
        <v>149</v>
      </c>
      <c r="G2" s="368"/>
      <c r="H2" s="368"/>
      <c r="I2" s="77" t="s">
        <v>54</v>
      </c>
      <c r="J2" s="368"/>
      <c r="K2" s="369"/>
    </row>
    <row r="3" spans="1:11">
      <c r="A3" s="61" t="s">
        <v>69</v>
      </c>
      <c r="B3" s="370"/>
      <c r="C3" s="370"/>
      <c r="D3" s="62" t="s">
        <v>150</v>
      </c>
      <c r="E3" s="371"/>
      <c r="F3" s="372"/>
      <c r="G3" s="372"/>
      <c r="H3" s="326" t="s">
        <v>151</v>
      </c>
      <c r="I3" s="326"/>
      <c r="J3" s="326"/>
      <c r="K3" s="327"/>
    </row>
    <row r="4" spans="1:11">
      <c r="A4" s="63" t="s">
        <v>66</v>
      </c>
      <c r="B4" s="64"/>
      <c r="C4" s="64"/>
      <c r="D4" s="65" t="s">
        <v>152</v>
      </c>
      <c r="E4" s="372" t="s">
        <v>265</v>
      </c>
      <c r="F4" s="372"/>
      <c r="G4" s="372"/>
      <c r="H4" s="252" t="s">
        <v>153</v>
      </c>
      <c r="I4" s="252"/>
      <c r="J4" s="74" t="s">
        <v>61</v>
      </c>
      <c r="K4" s="80" t="s">
        <v>62</v>
      </c>
    </row>
    <row r="5" spans="1:11">
      <c r="A5" s="63" t="s">
        <v>154</v>
      </c>
      <c r="B5" s="370">
        <v>1</v>
      </c>
      <c r="C5" s="370"/>
      <c r="D5" s="62" t="s">
        <v>155</v>
      </c>
      <c r="E5" s="62" t="s">
        <v>156</v>
      </c>
      <c r="F5" s="62" t="s">
        <v>157</v>
      </c>
      <c r="G5" s="62" t="s">
        <v>158</v>
      </c>
      <c r="H5" s="252" t="s">
        <v>159</v>
      </c>
      <c r="I5" s="252"/>
      <c r="J5" s="74" t="s">
        <v>61</v>
      </c>
      <c r="K5" s="80" t="s">
        <v>62</v>
      </c>
    </row>
    <row r="6" spans="1:11">
      <c r="A6" s="66" t="s">
        <v>160</v>
      </c>
      <c r="B6" s="373">
        <v>125</v>
      </c>
      <c r="C6" s="373"/>
      <c r="D6" s="67" t="s">
        <v>161</v>
      </c>
      <c r="E6" s="68"/>
      <c r="F6" s="69">
        <v>1500</v>
      </c>
      <c r="G6" s="67"/>
      <c r="H6" s="374" t="s">
        <v>162</v>
      </c>
      <c r="I6" s="374"/>
      <c r="J6" s="69" t="s">
        <v>61</v>
      </c>
      <c r="K6" s="81" t="s">
        <v>62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163</v>
      </c>
      <c r="B8" s="60" t="s">
        <v>164</v>
      </c>
      <c r="C8" s="60" t="s">
        <v>165</v>
      </c>
      <c r="D8" s="60" t="s">
        <v>166</v>
      </c>
      <c r="E8" s="60" t="s">
        <v>167</v>
      </c>
      <c r="F8" s="60" t="s">
        <v>168</v>
      </c>
      <c r="G8" s="375" t="s">
        <v>266</v>
      </c>
      <c r="H8" s="376"/>
      <c r="I8" s="376"/>
      <c r="J8" s="376"/>
      <c r="K8" s="377"/>
    </row>
    <row r="9" spans="1:11">
      <c r="A9" s="251" t="s">
        <v>169</v>
      </c>
      <c r="B9" s="252"/>
      <c r="C9" s="74" t="s">
        <v>61</v>
      </c>
      <c r="D9" s="74" t="s">
        <v>62</v>
      </c>
      <c r="E9" s="62" t="s">
        <v>170</v>
      </c>
      <c r="F9" s="75" t="s">
        <v>171</v>
      </c>
      <c r="G9" s="378"/>
      <c r="H9" s="379"/>
      <c r="I9" s="379"/>
      <c r="J9" s="379"/>
      <c r="K9" s="380"/>
    </row>
    <row r="10" spans="1:11">
      <c r="A10" s="251" t="s">
        <v>172</v>
      </c>
      <c r="B10" s="252"/>
      <c r="C10" s="74" t="s">
        <v>61</v>
      </c>
      <c r="D10" s="74" t="s">
        <v>62</v>
      </c>
      <c r="E10" s="62" t="s">
        <v>173</v>
      </c>
      <c r="F10" s="75" t="s">
        <v>174</v>
      </c>
      <c r="G10" s="378" t="s">
        <v>175</v>
      </c>
      <c r="H10" s="379"/>
      <c r="I10" s="379"/>
      <c r="J10" s="379"/>
      <c r="K10" s="380"/>
    </row>
    <row r="11" spans="1:11">
      <c r="A11" s="381" t="s">
        <v>142</v>
      </c>
      <c r="B11" s="382"/>
      <c r="C11" s="382"/>
      <c r="D11" s="382"/>
      <c r="E11" s="382"/>
      <c r="F11" s="382"/>
      <c r="G11" s="382"/>
      <c r="H11" s="382"/>
      <c r="I11" s="382"/>
      <c r="J11" s="382"/>
      <c r="K11" s="383"/>
    </row>
    <row r="12" spans="1:11">
      <c r="A12" s="61" t="s">
        <v>81</v>
      </c>
      <c r="B12" s="74" t="s">
        <v>77</v>
      </c>
      <c r="C12" s="74" t="s">
        <v>78</v>
      </c>
      <c r="D12" s="75"/>
      <c r="E12" s="62" t="s">
        <v>79</v>
      </c>
      <c r="F12" s="74" t="s">
        <v>77</v>
      </c>
      <c r="G12" s="74" t="s">
        <v>78</v>
      </c>
      <c r="H12" s="74"/>
      <c r="I12" s="62" t="s">
        <v>176</v>
      </c>
      <c r="J12" s="74" t="s">
        <v>77</v>
      </c>
      <c r="K12" s="80" t="s">
        <v>78</v>
      </c>
    </row>
    <row r="13" spans="1:11">
      <c r="A13" s="61" t="s">
        <v>84</v>
      </c>
      <c r="B13" s="74" t="s">
        <v>77</v>
      </c>
      <c r="C13" s="74" t="s">
        <v>78</v>
      </c>
      <c r="D13" s="75"/>
      <c r="E13" s="62" t="s">
        <v>89</v>
      </c>
      <c r="F13" s="74" t="s">
        <v>77</v>
      </c>
      <c r="G13" s="74" t="s">
        <v>78</v>
      </c>
      <c r="H13" s="74"/>
      <c r="I13" s="62" t="s">
        <v>177</v>
      </c>
      <c r="J13" s="74" t="s">
        <v>77</v>
      </c>
      <c r="K13" s="80" t="s">
        <v>78</v>
      </c>
    </row>
    <row r="14" spans="1:11">
      <c r="A14" s="66" t="s">
        <v>178</v>
      </c>
      <c r="B14" s="69" t="s">
        <v>77</v>
      </c>
      <c r="C14" s="69" t="s">
        <v>78</v>
      </c>
      <c r="D14" s="68"/>
      <c r="E14" s="67" t="s">
        <v>179</v>
      </c>
      <c r="F14" s="69" t="s">
        <v>77</v>
      </c>
      <c r="G14" s="69" t="s">
        <v>78</v>
      </c>
      <c r="H14" s="69"/>
      <c r="I14" s="67" t="s">
        <v>180</v>
      </c>
      <c r="J14" s="69" t="s">
        <v>77</v>
      </c>
      <c r="K14" s="81" t="s">
        <v>78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323" t="s">
        <v>181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>
      <c r="A17" s="251" t="s">
        <v>267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84"/>
    </row>
    <row r="18" spans="1:11">
      <c r="A18" s="251" t="s">
        <v>268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84"/>
    </row>
    <row r="19" spans="1:11">
      <c r="A19" s="385"/>
      <c r="B19" s="386"/>
      <c r="C19" s="386"/>
      <c r="D19" s="386"/>
      <c r="E19" s="386"/>
      <c r="F19" s="386"/>
      <c r="G19" s="386"/>
      <c r="H19" s="386"/>
      <c r="I19" s="386"/>
      <c r="J19" s="386"/>
      <c r="K19" s="387"/>
    </row>
    <row r="20" spans="1:11">
      <c r="A20" s="388"/>
      <c r="B20" s="389"/>
      <c r="C20" s="389"/>
      <c r="D20" s="389"/>
      <c r="E20" s="389"/>
      <c r="F20" s="389"/>
      <c r="G20" s="389"/>
      <c r="H20" s="389"/>
      <c r="I20" s="389"/>
      <c r="J20" s="389"/>
      <c r="K20" s="390"/>
    </row>
    <row r="21" spans="1:11">
      <c r="A21" s="388"/>
      <c r="B21" s="389"/>
      <c r="C21" s="389"/>
      <c r="D21" s="389"/>
      <c r="E21" s="389"/>
      <c r="F21" s="389"/>
      <c r="G21" s="389"/>
      <c r="H21" s="389"/>
      <c r="I21" s="389"/>
      <c r="J21" s="389"/>
      <c r="K21" s="390"/>
    </row>
    <row r="22" spans="1:11">
      <c r="A22" s="388"/>
      <c r="B22" s="389"/>
      <c r="C22" s="389"/>
      <c r="D22" s="389"/>
      <c r="E22" s="389"/>
      <c r="F22" s="389"/>
      <c r="G22" s="389"/>
      <c r="H22" s="389"/>
      <c r="I22" s="389"/>
      <c r="J22" s="389"/>
      <c r="K22" s="390"/>
    </row>
    <row r="23" spans="1:11">
      <c r="A23" s="391"/>
      <c r="B23" s="392"/>
      <c r="C23" s="392"/>
      <c r="D23" s="392"/>
      <c r="E23" s="392"/>
      <c r="F23" s="392"/>
      <c r="G23" s="392"/>
      <c r="H23" s="392"/>
      <c r="I23" s="392"/>
      <c r="J23" s="392"/>
      <c r="K23" s="393"/>
    </row>
    <row r="24" spans="1:11">
      <c r="A24" s="251" t="s">
        <v>115</v>
      </c>
      <c r="B24" s="252"/>
      <c r="C24" s="74" t="s">
        <v>61</v>
      </c>
      <c r="D24" s="74" t="s">
        <v>62</v>
      </c>
      <c r="E24" s="326"/>
      <c r="F24" s="326"/>
      <c r="G24" s="326"/>
      <c r="H24" s="326"/>
      <c r="I24" s="326"/>
      <c r="J24" s="326"/>
      <c r="K24" s="327"/>
    </row>
    <row r="25" spans="1:11">
      <c r="A25" s="78" t="s">
        <v>182</v>
      </c>
      <c r="B25" s="394"/>
      <c r="C25" s="394"/>
      <c r="D25" s="394"/>
      <c r="E25" s="394"/>
      <c r="F25" s="394"/>
      <c r="G25" s="394"/>
      <c r="H25" s="394"/>
      <c r="I25" s="394"/>
      <c r="J25" s="394"/>
      <c r="K25" s="395"/>
    </row>
    <row r="26" spans="1:11">
      <c r="A26" s="396"/>
      <c r="B26" s="396"/>
      <c r="C26" s="396"/>
      <c r="D26" s="396"/>
      <c r="E26" s="396"/>
      <c r="F26" s="396"/>
      <c r="G26" s="396"/>
      <c r="H26" s="396"/>
      <c r="I26" s="396"/>
      <c r="J26" s="396"/>
      <c r="K26" s="396"/>
    </row>
    <row r="27" spans="1:11">
      <c r="A27" s="397" t="s">
        <v>183</v>
      </c>
      <c r="B27" s="376"/>
      <c r="C27" s="376"/>
      <c r="D27" s="376"/>
      <c r="E27" s="376"/>
      <c r="F27" s="376"/>
      <c r="G27" s="376"/>
      <c r="H27" s="376"/>
      <c r="I27" s="376"/>
      <c r="J27" s="376"/>
      <c r="K27" s="377"/>
    </row>
    <row r="28" spans="1:11" ht="17.25" customHeight="1">
      <c r="A28" s="398"/>
      <c r="B28" s="399"/>
      <c r="C28" s="399"/>
      <c r="D28" s="399"/>
      <c r="E28" s="399"/>
      <c r="F28" s="399"/>
      <c r="G28" s="399"/>
      <c r="H28" s="399"/>
      <c r="I28" s="399"/>
      <c r="J28" s="399"/>
      <c r="K28" s="400"/>
    </row>
    <row r="29" spans="1:11" ht="17.25" customHeight="1">
      <c r="A29" s="398"/>
      <c r="B29" s="399"/>
      <c r="C29" s="399"/>
      <c r="D29" s="399"/>
      <c r="E29" s="399"/>
      <c r="F29" s="399"/>
      <c r="G29" s="399"/>
      <c r="H29" s="399"/>
      <c r="I29" s="399"/>
      <c r="J29" s="399"/>
      <c r="K29" s="400"/>
    </row>
    <row r="30" spans="1:11" ht="17.25" customHeight="1">
      <c r="A30" s="398"/>
      <c r="B30" s="399"/>
      <c r="C30" s="399"/>
      <c r="D30" s="399"/>
      <c r="E30" s="399"/>
      <c r="F30" s="399"/>
      <c r="G30" s="399"/>
      <c r="H30" s="399"/>
      <c r="I30" s="399"/>
      <c r="J30" s="399"/>
      <c r="K30" s="400"/>
    </row>
    <row r="31" spans="1:11" ht="17.25" customHeight="1">
      <c r="A31" s="398"/>
      <c r="B31" s="399"/>
      <c r="C31" s="399"/>
      <c r="D31" s="399"/>
      <c r="E31" s="399"/>
      <c r="F31" s="399"/>
      <c r="G31" s="399"/>
      <c r="H31" s="399"/>
      <c r="I31" s="399"/>
      <c r="J31" s="399"/>
      <c r="K31" s="400"/>
    </row>
    <row r="32" spans="1:11" ht="17.25" customHeight="1">
      <c r="A32" s="398"/>
      <c r="B32" s="399"/>
      <c r="C32" s="399"/>
      <c r="D32" s="399"/>
      <c r="E32" s="399"/>
      <c r="F32" s="399"/>
      <c r="G32" s="399"/>
      <c r="H32" s="399"/>
      <c r="I32" s="399"/>
      <c r="J32" s="399"/>
      <c r="K32" s="400"/>
    </row>
    <row r="33" spans="1:13" ht="17.25" customHeight="1">
      <c r="A33" s="398"/>
      <c r="B33" s="399"/>
      <c r="C33" s="399"/>
      <c r="D33" s="399"/>
      <c r="E33" s="399"/>
      <c r="F33" s="399"/>
      <c r="G33" s="399"/>
      <c r="H33" s="399"/>
      <c r="I33" s="399"/>
      <c r="J33" s="399"/>
      <c r="K33" s="400"/>
    </row>
    <row r="34" spans="1:13" ht="17.25" customHeight="1">
      <c r="A34" s="388"/>
      <c r="B34" s="389"/>
      <c r="C34" s="389"/>
      <c r="D34" s="389"/>
      <c r="E34" s="389"/>
      <c r="F34" s="389"/>
      <c r="G34" s="389"/>
      <c r="H34" s="389"/>
      <c r="I34" s="389"/>
      <c r="J34" s="389"/>
      <c r="K34" s="390"/>
    </row>
    <row r="35" spans="1:13" ht="17.25" customHeight="1">
      <c r="A35" s="401"/>
      <c r="B35" s="389"/>
      <c r="C35" s="389"/>
      <c r="D35" s="389"/>
      <c r="E35" s="389"/>
      <c r="F35" s="389"/>
      <c r="G35" s="389"/>
      <c r="H35" s="389"/>
      <c r="I35" s="389"/>
      <c r="J35" s="389"/>
      <c r="K35" s="390"/>
    </row>
    <row r="36" spans="1:13" ht="17.25" customHeight="1">
      <c r="A36" s="402"/>
      <c r="B36" s="403"/>
      <c r="C36" s="403"/>
      <c r="D36" s="403"/>
      <c r="E36" s="403"/>
      <c r="F36" s="403"/>
      <c r="G36" s="403"/>
      <c r="H36" s="403"/>
      <c r="I36" s="403"/>
      <c r="J36" s="403"/>
      <c r="K36" s="404"/>
    </row>
    <row r="37" spans="1:13" ht="18.75" customHeight="1">
      <c r="A37" s="405" t="s">
        <v>184</v>
      </c>
      <c r="B37" s="406"/>
      <c r="C37" s="406"/>
      <c r="D37" s="406"/>
      <c r="E37" s="406"/>
      <c r="F37" s="406"/>
      <c r="G37" s="406"/>
      <c r="H37" s="406"/>
      <c r="I37" s="406"/>
      <c r="J37" s="406"/>
      <c r="K37" s="407"/>
    </row>
    <row r="38" spans="1:13" s="55" customFormat="1" ht="18.75" customHeight="1">
      <c r="A38" s="251" t="s">
        <v>185</v>
      </c>
      <c r="B38" s="252"/>
      <c r="C38" s="252"/>
      <c r="D38" s="326" t="s">
        <v>186</v>
      </c>
      <c r="E38" s="326"/>
      <c r="F38" s="408" t="s">
        <v>187</v>
      </c>
      <c r="G38" s="409"/>
      <c r="H38" s="252" t="s">
        <v>188</v>
      </c>
      <c r="I38" s="252"/>
      <c r="J38" s="252" t="s">
        <v>189</v>
      </c>
      <c r="K38" s="384"/>
    </row>
    <row r="39" spans="1:13" ht="18.75" customHeight="1">
      <c r="A39" s="63" t="s">
        <v>116</v>
      </c>
      <c r="B39" s="252"/>
      <c r="C39" s="252"/>
      <c r="D39" s="252"/>
      <c r="E39" s="252"/>
      <c r="F39" s="252"/>
      <c r="G39" s="252"/>
      <c r="H39" s="252"/>
      <c r="I39" s="252"/>
      <c r="J39" s="252"/>
      <c r="K39" s="384"/>
      <c r="M39" s="55"/>
    </row>
    <row r="40" spans="1:13" ht="30.95" customHeight="1">
      <c r="A40" s="251" t="s">
        <v>269</v>
      </c>
      <c r="B40" s="252"/>
      <c r="C40" s="252"/>
      <c r="D40" s="252"/>
      <c r="E40" s="252"/>
      <c r="F40" s="252"/>
      <c r="G40" s="252"/>
      <c r="H40" s="252"/>
      <c r="I40" s="252"/>
      <c r="J40" s="252"/>
      <c r="K40" s="384"/>
    </row>
    <row r="41" spans="1:13" ht="18.7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84"/>
    </row>
    <row r="42" spans="1:13" ht="32.1" customHeight="1">
      <c r="A42" s="66" t="s">
        <v>124</v>
      </c>
      <c r="B42" s="410" t="s">
        <v>190</v>
      </c>
      <c r="C42" s="410"/>
      <c r="D42" s="67" t="s">
        <v>191</v>
      </c>
      <c r="E42" s="68"/>
      <c r="F42" s="67" t="s">
        <v>127</v>
      </c>
      <c r="G42" s="79"/>
      <c r="H42" s="411" t="s">
        <v>128</v>
      </c>
      <c r="I42" s="411"/>
      <c r="J42" s="410"/>
      <c r="K42" s="41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06" t="s">
        <v>131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29.1" customHeight="1">
      <c r="A2" s="16" t="s">
        <v>58</v>
      </c>
      <c r="B2" s="208"/>
      <c r="C2" s="208"/>
      <c r="D2" s="17" t="s">
        <v>63</v>
      </c>
      <c r="E2" s="208"/>
      <c r="F2" s="208"/>
      <c r="G2" s="208"/>
      <c r="H2" s="218"/>
      <c r="I2" s="38" t="s">
        <v>54</v>
      </c>
      <c r="J2" s="208"/>
      <c r="K2" s="208"/>
      <c r="L2" s="208"/>
      <c r="M2" s="208"/>
      <c r="N2" s="209"/>
    </row>
    <row r="3" spans="1:14" ht="29.1" customHeight="1">
      <c r="A3" s="364" t="s">
        <v>132</v>
      </c>
      <c r="B3" s="365" t="s">
        <v>133</v>
      </c>
      <c r="C3" s="365"/>
      <c r="D3" s="365"/>
      <c r="E3" s="365"/>
      <c r="F3" s="365"/>
      <c r="G3" s="365"/>
      <c r="H3" s="219"/>
      <c r="I3" s="213" t="s">
        <v>134</v>
      </c>
      <c r="J3" s="213"/>
      <c r="K3" s="213"/>
      <c r="L3" s="213"/>
      <c r="M3" s="213"/>
      <c r="N3" s="214"/>
    </row>
    <row r="4" spans="1:14" ht="29.1" customHeight="1">
      <c r="A4" s="364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19"/>
      <c r="I4" s="39"/>
      <c r="J4" s="39"/>
      <c r="K4" s="39"/>
      <c r="L4" s="39"/>
      <c r="M4" s="39"/>
      <c r="N4" s="40"/>
    </row>
    <row r="5" spans="1:14" ht="29.1" customHeight="1">
      <c r="A5" s="364"/>
      <c r="B5" s="20"/>
      <c r="C5" s="20"/>
      <c r="D5" s="19"/>
      <c r="E5" s="20"/>
      <c r="F5" s="20"/>
      <c r="G5" s="20"/>
      <c r="H5" s="219"/>
      <c r="I5" s="41"/>
      <c r="J5" s="41"/>
      <c r="K5" s="41"/>
      <c r="L5" s="41"/>
      <c r="M5" s="41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19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19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19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19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19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19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19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19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19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63"/>
      <c r="I15" s="49"/>
      <c r="J15" s="50"/>
      <c r="K15" s="51"/>
      <c r="L15" s="50"/>
      <c r="M15" s="50"/>
      <c r="N15" s="52"/>
    </row>
    <row r="16" spans="1:14" ht="14.25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192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135</v>
      </c>
      <c r="J18" s="53"/>
      <c r="K18" s="36" t="s">
        <v>136</v>
      </c>
      <c r="L18" s="36"/>
      <c r="M18" s="36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验货尺寸表 </vt:lpstr>
      <vt:lpstr>首期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2022-06-22T02:36:27Z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