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44525" concurrentCalc="0"/>
</workbook>
</file>

<file path=xl/sharedStrings.xml><?xml version="1.0" encoding="utf-8"?>
<sst xmlns="http://schemas.openxmlformats.org/spreadsheetml/2006/main" count="301" uniqueCount="94">
  <si>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</si>
  <si>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</si>
  <si>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</si>
  <si>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</si>
  <si>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</si>
  <si>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</si>
  <si>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</si>
  <si>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</si>
  <si>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</si>
  <si>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</si>
  <si>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</si>
  <si>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</si>
  <si>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</si>
  <si>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</si>
  <si>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</si>
  <si>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</si>
  <si>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</si>
  <si>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</si>
  <si>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</si>
  <si>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TAWWAK91263</t>
  </si>
  <si>
    <t>品名</t>
  </si>
  <si>
    <t>男式套绒冲锋衣</t>
  </si>
  <si>
    <t>生产工厂</t>
  </si>
  <si>
    <t>东元</t>
  </si>
  <si>
    <t>部位名称</t>
  </si>
  <si>
    <t>指示规格  FINAL SPEC（外件）</t>
  </si>
  <si>
    <t>样品规格  SAMPLE SPEC</t>
  </si>
  <si>
    <t>S</t>
  </si>
  <si>
    <t>M</t>
  </si>
  <si>
    <t>L</t>
  </si>
  <si>
    <t>XL</t>
  </si>
  <si>
    <t>XXL</t>
  </si>
  <si>
    <t>XXXL</t>
  </si>
  <si>
    <r>
      <rPr>
        <sz val="11"/>
        <color theme="1"/>
        <rFont val="宋体"/>
        <charset val="134"/>
        <scheme val="minor"/>
      </rPr>
      <t>X</t>
    </r>
    <r>
      <rPr>
        <sz val="11"/>
        <color theme="1"/>
        <rFont val="宋体"/>
        <charset val="134"/>
        <scheme val="minor"/>
      </rPr>
      <t>XXXL</t>
    </r>
  </si>
  <si>
    <t>灰绿/藏蓝  L</t>
  </si>
  <si>
    <t>花灰/黑色  XXL</t>
  </si>
  <si>
    <t>165/88B</t>
  </si>
  <si>
    <t>170/92B</t>
  </si>
  <si>
    <t>175/96B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</si>
  <si>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80</t>
    </r>
    <r>
      <rPr>
        <sz val="11"/>
        <rFont val="宋体"/>
        <charset val="134"/>
      </rPr>
      <t>/100B</t>
    </r>
  </si>
  <si>
    <t>185/104B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</si>
  <si>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90</t>
    </r>
    <r>
      <rPr>
        <sz val="11"/>
        <rFont val="宋体"/>
        <charset val="134"/>
      </rPr>
      <t>/108B</t>
    </r>
  </si>
  <si>
    <r>
      <rPr>
        <sz val="11"/>
        <rFont val="宋体"/>
        <charset val="134"/>
      </rPr>
      <t>19</t>
    </r>
    <r>
      <rPr>
        <sz val="11"/>
        <rFont val="宋体"/>
        <charset val="134"/>
      </rPr>
      <t>5</t>
    </r>
    <r>
      <rPr>
        <sz val="11"/>
        <rFont val="宋体"/>
        <charset val="134"/>
      </rPr>
      <t>/112B</t>
    </r>
  </si>
  <si>
    <t>洗前</t>
  </si>
  <si>
    <t>洗后</t>
  </si>
  <si>
    <t>后中长</t>
  </si>
  <si>
    <t>0</t>
  </si>
  <si>
    <t>-05</t>
  </si>
  <si>
    <t>-0.5</t>
  </si>
  <si>
    <t>前中长</t>
  </si>
  <si>
    <t>0.5</t>
  </si>
  <si>
    <t>胸围，腋下2cm</t>
  </si>
  <si>
    <t>-1</t>
  </si>
  <si>
    <t>2</t>
  </si>
  <si>
    <t>腰围</t>
  </si>
  <si>
    <t>1</t>
  </si>
  <si>
    <t>摆围</t>
  </si>
  <si>
    <t>肩宽</t>
  </si>
  <si>
    <t>肩点袖长，三点量</t>
  </si>
  <si>
    <t>-0.4</t>
  </si>
  <si>
    <t>袖肥/2，腋下2cm</t>
  </si>
  <si>
    <t>0.4</t>
  </si>
  <si>
    <t>袖肘围/2</t>
  </si>
  <si>
    <t>袖口围/2</t>
  </si>
  <si>
    <t>下领围</t>
  </si>
  <si>
    <t>指示规格  FINAL SPEC（内件）</t>
  </si>
  <si>
    <t>黑色L</t>
  </si>
  <si>
    <r>
      <rPr>
        <sz val="11"/>
        <rFont val="宋体"/>
        <charset val="134"/>
      </rPr>
      <t>18</t>
    </r>
    <r>
      <rPr>
        <sz val="11"/>
        <rFont val="宋体"/>
        <charset val="134"/>
      </rPr>
      <t>5</t>
    </r>
    <r>
      <rPr>
        <sz val="11"/>
        <rFont val="宋体"/>
        <charset val="134"/>
      </rPr>
      <t>/104B</t>
    </r>
  </si>
  <si>
    <t>-1/-0.5</t>
  </si>
  <si>
    <t>0/0</t>
  </si>
  <si>
    <t>0/0.5</t>
  </si>
  <si>
    <t>2/2</t>
  </si>
  <si>
    <t>1/0</t>
  </si>
  <si>
    <t>1/-1</t>
  </si>
  <si>
    <t xml:space="preserve">0/0 </t>
  </si>
  <si>
    <t>-1/0</t>
  </si>
  <si>
    <t>0.5/1</t>
  </si>
  <si>
    <t>-1/-1</t>
  </si>
  <si>
    <t>-0.5/0</t>
  </si>
  <si>
    <t>-0.5/-1</t>
  </si>
  <si>
    <t>-0.5/-0.5</t>
  </si>
  <si>
    <t>袖口围/2（平量）</t>
  </si>
  <si>
    <t>-0.6/-0.5</t>
  </si>
  <si>
    <t>上领围</t>
  </si>
  <si>
    <t>1/1</t>
  </si>
  <si>
    <t>备注：</t>
  </si>
  <si>
    <t xml:space="preserve">     初期请洗测2-3件，有问题的另加测量数量。</t>
  </si>
  <si>
    <t>验货时间：</t>
  </si>
  <si>
    <t>跟单QC:周苑</t>
  </si>
  <si>
    <t>工厂负责人：</t>
  </si>
  <si>
    <t>曲爽</t>
  </si>
  <si>
    <t xml:space="preserve">     中期请洗测齐色各2件，有问题的另加测量数量。</t>
  </si>
  <si>
    <t>跟单QC:</t>
  </si>
  <si>
    <t xml:space="preserve">     尾期测量全码齐色全码至少3件，有问题的另加测量数量。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</si>
</sst>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indexed="8"/>
      <name val="华文宋体"/>
      <charset val="134"/>
    </font>
    <font>
      <sz val="12"/>
      <name val="华文宋体"/>
      <charset val="134"/>
    </font>
    <font>
      <b/>
      <sz val="12"/>
      <name val="华文宋体"/>
      <charset val="134"/>
    </font>
    <font>
      <sz val="12"/>
      <color rgb="FFFF0000"/>
      <name val="华文宋体"/>
      <charset val="134"/>
    </font>
    <font>
      <sz val="12"/>
      <name val="宋体"/>
      <charset val="134"/>
    </font>
    <font>
      <sz val="12"/>
      <name val="仿宋_GB2312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华文宋体"/>
      <charset val="134"/>
    </font>
    <font>
      <b/>
      <sz val="12"/>
      <color indexed="8"/>
      <name val="华文宋体"/>
      <charset val="134"/>
    </font>
    <font>
      <b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/>
    <xf numFmtId="42" fontId="3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1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" fillId="18" borderId="20" applyNumberFormat="0" applyFon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0" fillId="17" borderId="19" applyNumberFormat="0" applyAlignment="0" applyProtection="0">
      <alignment vertical="center"/>
    </xf>
    <xf numFmtId="0" fontId="34" fillId="17" borderId="16" applyNumberFormat="0" applyAlignment="0" applyProtection="0">
      <alignment vertical="center"/>
    </xf>
    <xf numFmtId="0" fontId="25" fillId="13" borderId="17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3" fillId="0" borderId="0">
      <alignment vertical="center"/>
    </xf>
    <xf numFmtId="0" fontId="11" fillId="0" borderId="0">
      <alignment vertical="center"/>
    </xf>
  </cellStyleXfs>
  <cellXfs count="75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0" borderId="4" xfId="52" applyFont="1" applyFill="1" applyBorder="1" applyAlignment="1">
      <alignment horizontal="center" vertical="center"/>
    </xf>
    <xf numFmtId="0" fontId="8" fillId="2" borderId="4" xfId="52" applyFont="1" applyFill="1" applyBorder="1" applyAlignment="1">
      <alignment horizontal="center" vertical="center"/>
    </xf>
    <xf numFmtId="0" fontId="9" fillId="3" borderId="4" xfId="52" applyFont="1" applyFill="1" applyBorder="1" applyAlignment="1">
      <alignment horizontal="center" vertical="center"/>
    </xf>
    <xf numFmtId="0" fontId="10" fillId="0" borderId="4" xfId="52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2" fillId="0" borderId="5" xfId="53" applyFont="1" applyFill="1" applyBorder="1" applyAlignment="1">
      <alignment horizontal="center"/>
    </xf>
    <xf numFmtId="176" fontId="5" fillId="0" borderId="5" xfId="53" applyNumberFormat="1" applyFont="1" applyFill="1" applyBorder="1" applyAlignment="1">
      <alignment horizontal="center"/>
    </xf>
    <xf numFmtId="0" fontId="12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49" fontId="2" fillId="3" borderId="4" xfId="53" applyNumberFormat="1" applyFont="1" applyFill="1" applyBorder="1" applyAlignment="1">
      <alignment horizontal="center" vertical="center"/>
    </xf>
    <xf numFmtId="49" fontId="2" fillId="3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4" fillId="2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8" fillId="3" borderId="4" xfId="52" applyFont="1" applyFill="1" applyBorder="1" applyAlignment="1">
      <alignment horizontal="center" vertical="center"/>
    </xf>
    <xf numFmtId="0" fontId="14" fillId="3" borderId="4" xfId="52" applyFont="1" applyFill="1" applyBorder="1" applyAlignment="1">
      <alignment horizontal="center" vertical="center"/>
    </xf>
    <xf numFmtId="0" fontId="15" fillId="3" borderId="4" xfId="52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/>
    </xf>
    <xf numFmtId="0" fontId="12" fillId="3" borderId="5" xfId="54" applyFont="1" applyFill="1" applyBorder="1" applyAlignment="1">
      <alignment horizontal="center"/>
    </xf>
    <xf numFmtId="49" fontId="16" fillId="2" borderId="4" xfId="53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3" xfId="0" applyFont="1" applyBorder="1"/>
    <xf numFmtId="0" fontId="18" fillId="0" borderId="4" xfId="0" applyFont="1" applyBorder="1"/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11" xfId="0" applyBorder="1"/>
    <xf numFmtId="0" fontId="0" fillId="0" borderId="5" xfId="0" applyBorder="1"/>
    <xf numFmtId="0" fontId="0" fillId="4" borderId="5" xfId="0" applyFill="1" applyBorder="1"/>
    <xf numFmtId="0" fontId="0" fillId="5" borderId="0" xfId="0" applyFill="1"/>
    <xf numFmtId="0" fontId="17" fillId="0" borderId="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7" xfId="0" applyFont="1" applyBorder="1"/>
    <xf numFmtId="0" fontId="0" fillId="0" borderId="7" xfId="0" applyBorder="1"/>
    <xf numFmtId="0" fontId="0" fillId="0" borderId="8" xfId="0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69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299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299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299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299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01900" y="304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501900" y="5486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54" t="s">
        <v>0</v>
      </c>
      <c r="C2" s="55"/>
      <c r="D2" s="55"/>
      <c r="E2" s="55"/>
      <c r="F2" s="55"/>
      <c r="G2" s="55"/>
      <c r="H2" s="55"/>
      <c r="I2" s="70"/>
    </row>
    <row r="3" ht="28" customHeight="1" spans="2:9">
      <c r="B3" s="56"/>
      <c r="C3" s="57"/>
      <c r="D3" s="58" t="s">
        <v>1</v>
      </c>
      <c r="E3" s="59"/>
      <c r="F3" s="60" t="s">
        <v>2</v>
      </c>
      <c r="G3" s="61"/>
      <c r="H3" s="58" t="s">
        <v>3</v>
      </c>
      <c r="I3" s="71"/>
    </row>
    <row r="4" ht="28" customHeight="1" spans="2:9">
      <c r="B4" s="56" t="s">
        <v>4</v>
      </c>
      <c r="C4" s="57" t="s">
        <v>5</v>
      </c>
      <c r="D4" s="57" t="s">
        <v>6</v>
      </c>
      <c r="E4" s="57" t="s">
        <v>7</v>
      </c>
      <c r="F4" s="62" t="s">
        <v>6</v>
      </c>
      <c r="G4" s="62" t="s">
        <v>7</v>
      </c>
      <c r="H4" s="57" t="s">
        <v>6</v>
      </c>
      <c r="I4" s="72" t="s">
        <v>7</v>
      </c>
    </row>
    <row r="5" ht="28" customHeight="1" spans="2:9">
      <c r="B5" s="63" t="s">
        <v>8</v>
      </c>
      <c r="C5" s="64">
        <v>13</v>
      </c>
      <c r="D5" s="64">
        <v>0</v>
      </c>
      <c r="E5" s="64">
        <v>1</v>
      </c>
      <c r="F5" s="65">
        <v>0</v>
      </c>
      <c r="G5" s="65">
        <v>1</v>
      </c>
      <c r="H5" s="64">
        <v>1</v>
      </c>
      <c r="I5" s="73">
        <v>2</v>
      </c>
    </row>
    <row r="6" ht="28" customHeight="1" spans="2:9">
      <c r="B6" s="63" t="s">
        <v>9</v>
      </c>
      <c r="C6" s="64">
        <v>20</v>
      </c>
      <c r="D6" s="64">
        <v>0</v>
      </c>
      <c r="E6" s="64">
        <v>1</v>
      </c>
      <c r="F6" s="65">
        <v>1</v>
      </c>
      <c r="G6" s="65">
        <v>2</v>
      </c>
      <c r="H6" s="64">
        <v>2</v>
      </c>
      <c r="I6" s="73">
        <v>3</v>
      </c>
    </row>
    <row r="7" ht="28" customHeight="1" spans="2:9">
      <c r="B7" s="63" t="s">
        <v>10</v>
      </c>
      <c r="C7" s="64">
        <v>32</v>
      </c>
      <c r="D7" s="64">
        <v>0</v>
      </c>
      <c r="E7" s="64">
        <v>1</v>
      </c>
      <c r="F7" s="65">
        <v>2</v>
      </c>
      <c r="G7" s="65">
        <v>3</v>
      </c>
      <c r="H7" s="64">
        <v>3</v>
      </c>
      <c r="I7" s="73">
        <v>4</v>
      </c>
    </row>
    <row r="8" ht="28" customHeight="1" spans="2:9">
      <c r="B8" s="63" t="s">
        <v>11</v>
      </c>
      <c r="C8" s="64">
        <v>50</v>
      </c>
      <c r="D8" s="64">
        <v>1</v>
      </c>
      <c r="E8" s="64">
        <v>2</v>
      </c>
      <c r="F8" s="65">
        <v>3</v>
      </c>
      <c r="G8" s="65">
        <v>4</v>
      </c>
      <c r="H8" s="64">
        <v>5</v>
      </c>
      <c r="I8" s="73">
        <v>6</v>
      </c>
    </row>
    <row r="9" ht="28" customHeight="1" spans="2:9">
      <c r="B9" s="63" t="s">
        <v>12</v>
      </c>
      <c r="C9" s="64">
        <v>80</v>
      </c>
      <c r="D9" s="64">
        <v>2</v>
      </c>
      <c r="E9" s="64">
        <v>3</v>
      </c>
      <c r="F9" s="65">
        <v>5</v>
      </c>
      <c r="G9" s="65">
        <v>6</v>
      </c>
      <c r="H9" s="64">
        <v>7</v>
      </c>
      <c r="I9" s="73">
        <v>8</v>
      </c>
    </row>
    <row r="10" ht="28" customHeight="1" spans="2:9">
      <c r="B10" s="63" t="s">
        <v>13</v>
      </c>
      <c r="C10" s="64">
        <v>125</v>
      </c>
      <c r="D10" s="64">
        <v>3</v>
      </c>
      <c r="E10" s="64">
        <v>4</v>
      </c>
      <c r="F10" s="65">
        <v>7</v>
      </c>
      <c r="G10" s="65">
        <v>8</v>
      </c>
      <c r="H10" s="64">
        <v>10</v>
      </c>
      <c r="I10" s="73">
        <v>11</v>
      </c>
    </row>
    <row r="11" ht="28" customHeight="1" spans="2:9">
      <c r="B11" s="63" t="s">
        <v>14</v>
      </c>
      <c r="C11" s="64">
        <v>200</v>
      </c>
      <c r="D11" s="64">
        <v>5</v>
      </c>
      <c r="E11" s="64">
        <v>6</v>
      </c>
      <c r="F11" s="65">
        <v>10</v>
      </c>
      <c r="G11" s="65">
        <v>11</v>
      </c>
      <c r="H11" s="64">
        <v>14</v>
      </c>
      <c r="I11" s="73">
        <v>15</v>
      </c>
    </row>
    <row r="12" ht="28" customHeight="1" spans="2:9">
      <c r="B12" s="66" t="s">
        <v>15</v>
      </c>
      <c r="C12" s="67">
        <v>315</v>
      </c>
      <c r="D12" s="67">
        <v>7</v>
      </c>
      <c r="E12" s="67">
        <v>8</v>
      </c>
      <c r="F12" s="68">
        <v>14</v>
      </c>
      <c r="G12" s="68">
        <v>15</v>
      </c>
      <c r="H12" s="67">
        <v>21</v>
      </c>
      <c r="I12" s="74">
        <v>22</v>
      </c>
    </row>
    <row r="14" spans="2:4">
      <c r="B14" s="69" t="s">
        <v>16</v>
      </c>
      <c r="C14" s="69"/>
      <c r="D14" s="6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zoomScale="90" zoomScaleNormal="90" workbookViewId="0">
      <selection activeCell="L28" sqref="L28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2.2" style="1" customWidth="1"/>
    <col min="11" max="11" width="13.1" style="1" customWidth="1"/>
    <col min="12" max="12" width="15.8" style="1" customWidth="1"/>
    <col min="13" max="13" width="14.4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4"/>
      <c r="J2" s="25" t="s">
        <v>22</v>
      </c>
      <c r="K2" s="5" t="s">
        <v>23</v>
      </c>
      <c r="L2" s="5"/>
      <c r="M2" s="5"/>
      <c r="N2" s="5"/>
      <c r="O2" s="26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7"/>
      <c r="J3" s="28" t="s">
        <v>26</v>
      </c>
      <c r="K3" s="28"/>
      <c r="L3" s="28"/>
      <c r="M3" s="28"/>
      <c r="N3" s="28"/>
      <c r="O3" s="29"/>
    </row>
    <row r="4" s="1" customFormat="1" ht="16" customHeight="1" spans="1:15">
      <c r="A4" s="7"/>
      <c r="B4" s="9" t="s">
        <v>27</v>
      </c>
      <c r="C4" s="9" t="s">
        <v>28</v>
      </c>
      <c r="D4" s="10" t="s">
        <v>29</v>
      </c>
      <c r="E4" s="9" t="s">
        <v>30</v>
      </c>
      <c r="F4" s="46" t="s">
        <v>31</v>
      </c>
      <c r="G4" s="9" t="s">
        <v>32</v>
      </c>
      <c r="H4" s="9" t="s">
        <v>33</v>
      </c>
      <c r="I4" s="27"/>
      <c r="J4" s="30" t="s">
        <v>34</v>
      </c>
      <c r="K4" s="30" t="s">
        <v>34</v>
      </c>
      <c r="L4" s="30" t="s">
        <v>35</v>
      </c>
      <c r="M4" s="30" t="s">
        <v>35</v>
      </c>
      <c r="N4" s="30"/>
      <c r="O4" s="31"/>
    </row>
    <row r="5" s="1" customFormat="1" ht="16" customHeight="1" spans="1:15">
      <c r="A5" s="7"/>
      <c r="B5" s="11" t="s">
        <v>36</v>
      </c>
      <c r="C5" s="11" t="s">
        <v>37</v>
      </c>
      <c r="D5" s="47" t="s">
        <v>38</v>
      </c>
      <c r="E5" s="11" t="s">
        <v>39</v>
      </c>
      <c r="F5" s="12" t="s">
        <v>40</v>
      </c>
      <c r="G5" s="11" t="s">
        <v>41</v>
      </c>
      <c r="H5" s="11" t="s">
        <v>42</v>
      </c>
      <c r="I5" s="27"/>
      <c r="J5" s="32" t="s">
        <v>43</v>
      </c>
      <c r="K5" s="32" t="s">
        <v>44</v>
      </c>
      <c r="L5" s="32" t="s">
        <v>43</v>
      </c>
      <c r="M5" s="32" t="s">
        <v>44</v>
      </c>
      <c r="N5" s="32"/>
      <c r="O5" s="33"/>
    </row>
    <row r="6" s="1" customFormat="1" ht="16" customHeight="1" spans="1:15">
      <c r="A6" s="13" t="s">
        <v>45</v>
      </c>
      <c r="B6" s="14">
        <f>C6-1</f>
        <v>73</v>
      </c>
      <c r="C6" s="14">
        <f>D6-2</f>
        <v>74</v>
      </c>
      <c r="D6" s="48">
        <v>76</v>
      </c>
      <c r="E6" s="14">
        <f>D6+2</f>
        <v>78</v>
      </c>
      <c r="F6" s="15">
        <f>E6+2</f>
        <v>80</v>
      </c>
      <c r="G6" s="14">
        <f>F6+1</f>
        <v>81</v>
      </c>
      <c r="H6" s="14">
        <f>G6+1</f>
        <v>82</v>
      </c>
      <c r="I6" s="27"/>
      <c r="J6" s="36" t="s">
        <v>46</v>
      </c>
      <c r="K6" s="36" t="s">
        <v>47</v>
      </c>
      <c r="L6" s="36" t="s">
        <v>48</v>
      </c>
      <c r="M6" s="36" t="s">
        <v>46</v>
      </c>
      <c r="N6" s="34"/>
      <c r="O6" s="35"/>
    </row>
    <row r="7" s="1" customFormat="1" ht="16" customHeight="1" spans="1:15">
      <c r="A7" s="13" t="s">
        <v>49</v>
      </c>
      <c r="B7" s="16">
        <f>C7-1</f>
        <v>71</v>
      </c>
      <c r="C7" s="16">
        <f>D7-2</f>
        <v>72</v>
      </c>
      <c r="D7" s="48">
        <v>74</v>
      </c>
      <c r="E7" s="16">
        <f>D7+2</f>
        <v>76</v>
      </c>
      <c r="F7" s="49">
        <f>E7+2</f>
        <v>78</v>
      </c>
      <c r="G7" s="16">
        <f>F7+1</f>
        <v>79</v>
      </c>
      <c r="H7" s="16">
        <f>G7+1</f>
        <v>80</v>
      </c>
      <c r="I7" s="27"/>
      <c r="J7" s="36" t="s">
        <v>50</v>
      </c>
      <c r="K7" s="36" t="s">
        <v>50</v>
      </c>
      <c r="L7" s="36" t="s">
        <v>50</v>
      </c>
      <c r="M7" s="36" t="s">
        <v>50</v>
      </c>
      <c r="N7" s="36"/>
      <c r="O7" s="37"/>
    </row>
    <row r="8" s="1" customFormat="1" ht="16" customHeight="1" spans="1:15">
      <c r="A8" s="13" t="s">
        <v>51</v>
      </c>
      <c r="B8" s="13">
        <f t="shared" ref="B8:B10" si="0">C8-4</f>
        <v>116</v>
      </c>
      <c r="C8" s="13">
        <f t="shared" ref="C8:C10" si="1">D8-4</f>
        <v>120</v>
      </c>
      <c r="D8" s="48">
        <v>124</v>
      </c>
      <c r="E8" s="13">
        <f t="shared" ref="E8:E10" si="2">D8+4</f>
        <v>128</v>
      </c>
      <c r="F8" s="50">
        <f>E8+4</f>
        <v>132</v>
      </c>
      <c r="G8" s="13">
        <f t="shared" ref="G8:G10" si="3">F8+6</f>
        <v>138</v>
      </c>
      <c r="H8" s="13">
        <f>G8+6</f>
        <v>144</v>
      </c>
      <c r="I8" s="27"/>
      <c r="J8" s="36" t="s">
        <v>52</v>
      </c>
      <c r="K8" s="36" t="s">
        <v>52</v>
      </c>
      <c r="L8" s="53" t="s">
        <v>53</v>
      </c>
      <c r="M8" s="53" t="s">
        <v>53</v>
      </c>
      <c r="N8" s="36"/>
      <c r="O8" s="37"/>
    </row>
    <row r="9" s="1" customFormat="1" ht="16" customHeight="1" spans="1:15">
      <c r="A9" s="13" t="s">
        <v>54</v>
      </c>
      <c r="B9" s="13">
        <f t="shared" si="0"/>
        <v>112</v>
      </c>
      <c r="C9" s="13">
        <f t="shared" si="1"/>
        <v>116</v>
      </c>
      <c r="D9" s="48">
        <v>120</v>
      </c>
      <c r="E9" s="13">
        <f t="shared" si="2"/>
        <v>124</v>
      </c>
      <c r="F9" s="50">
        <f>E9+5</f>
        <v>129</v>
      </c>
      <c r="G9" s="13">
        <f t="shared" si="3"/>
        <v>135</v>
      </c>
      <c r="H9" s="13">
        <f>G9+7</f>
        <v>142</v>
      </c>
      <c r="I9" s="27"/>
      <c r="J9" s="36" t="s">
        <v>55</v>
      </c>
      <c r="K9" s="36" t="s">
        <v>55</v>
      </c>
      <c r="L9" s="53" t="s">
        <v>53</v>
      </c>
      <c r="M9" s="53" t="s">
        <v>53</v>
      </c>
      <c r="N9" s="34"/>
      <c r="O9" s="35"/>
    </row>
    <row r="10" s="1" customFormat="1" ht="16" customHeight="1" spans="1:15">
      <c r="A10" s="13" t="s">
        <v>56</v>
      </c>
      <c r="B10" s="13">
        <f t="shared" si="0"/>
        <v>112</v>
      </c>
      <c r="C10" s="13">
        <f t="shared" si="1"/>
        <v>116</v>
      </c>
      <c r="D10" s="48">
        <v>120</v>
      </c>
      <c r="E10" s="13">
        <f t="shared" si="2"/>
        <v>124</v>
      </c>
      <c r="F10" s="50">
        <f>E10+5</f>
        <v>129</v>
      </c>
      <c r="G10" s="13">
        <f t="shared" si="3"/>
        <v>135</v>
      </c>
      <c r="H10" s="13">
        <f>G10+7</f>
        <v>142</v>
      </c>
      <c r="I10" s="27"/>
      <c r="J10" s="36" t="s">
        <v>46</v>
      </c>
      <c r="K10" s="36" t="s">
        <v>46</v>
      </c>
      <c r="L10" s="36" t="s">
        <v>46</v>
      </c>
      <c r="M10" s="36" t="s">
        <v>46</v>
      </c>
      <c r="N10" s="34"/>
      <c r="O10" s="35"/>
    </row>
    <row r="11" s="1" customFormat="1" ht="16" customHeight="1" spans="1:15">
      <c r="A11" s="13" t="s">
        <v>57</v>
      </c>
      <c r="B11" s="13">
        <f>C11-1.2</f>
        <v>48.6</v>
      </c>
      <c r="C11" s="13">
        <f>D11-1.2</f>
        <v>49.8</v>
      </c>
      <c r="D11" s="48">
        <v>51</v>
      </c>
      <c r="E11" s="13">
        <f>D11+1.2</f>
        <v>52.2</v>
      </c>
      <c r="F11" s="50">
        <f>E11+1.2</f>
        <v>53.4</v>
      </c>
      <c r="G11" s="13">
        <f>F11+1.4</f>
        <v>54.8</v>
      </c>
      <c r="H11" s="13">
        <f>G11+1.4</f>
        <v>56.2</v>
      </c>
      <c r="I11" s="27"/>
      <c r="J11" s="36" t="s">
        <v>52</v>
      </c>
      <c r="K11" s="36" t="s">
        <v>52</v>
      </c>
      <c r="L11" s="36" t="s">
        <v>48</v>
      </c>
      <c r="M11" s="36" t="s">
        <v>48</v>
      </c>
      <c r="N11" s="34"/>
      <c r="O11" s="35"/>
    </row>
    <row r="12" s="1" customFormat="1" ht="16" customHeight="1" spans="1:15">
      <c r="A12" s="13" t="s">
        <v>58</v>
      </c>
      <c r="B12" s="13">
        <f>C12-0.6</f>
        <v>63.2</v>
      </c>
      <c r="C12" s="13">
        <f>D12-1.2</f>
        <v>63.8</v>
      </c>
      <c r="D12" s="48">
        <v>65</v>
      </c>
      <c r="E12" s="13">
        <f>D12+1.2</f>
        <v>66.2</v>
      </c>
      <c r="F12" s="50">
        <f>E12+1.2</f>
        <v>67.4</v>
      </c>
      <c r="G12" s="13">
        <f>F12+0.6</f>
        <v>68</v>
      </c>
      <c r="H12" s="13">
        <f>G12+0.6</f>
        <v>68.6</v>
      </c>
      <c r="I12" s="27"/>
      <c r="J12" s="36" t="s">
        <v>48</v>
      </c>
      <c r="K12" s="36" t="s">
        <v>48</v>
      </c>
      <c r="L12" s="36" t="s">
        <v>59</v>
      </c>
      <c r="M12" s="36" t="s">
        <v>59</v>
      </c>
      <c r="N12" s="34"/>
      <c r="O12" s="35"/>
    </row>
    <row r="13" s="1" customFormat="1" ht="16" customHeight="1" spans="1:15">
      <c r="A13" s="13" t="s">
        <v>60</v>
      </c>
      <c r="B13" s="13">
        <f>C13-0.8</f>
        <v>24.4</v>
      </c>
      <c r="C13" s="13">
        <f>D13-0.8</f>
        <v>25.2</v>
      </c>
      <c r="D13" s="48">
        <v>26</v>
      </c>
      <c r="E13" s="13">
        <f>D13+0.8</f>
        <v>26.8</v>
      </c>
      <c r="F13" s="50">
        <f>E13+0.8</f>
        <v>27.6</v>
      </c>
      <c r="G13" s="13">
        <f>F13+1.3</f>
        <v>28.9</v>
      </c>
      <c r="H13" s="13">
        <f>G13+1.3</f>
        <v>30.2</v>
      </c>
      <c r="I13" s="27"/>
      <c r="J13" s="36" t="s">
        <v>48</v>
      </c>
      <c r="K13" s="36" t="s">
        <v>47</v>
      </c>
      <c r="L13" s="36" t="s">
        <v>61</v>
      </c>
      <c r="M13" s="36" t="s">
        <v>61</v>
      </c>
      <c r="N13" s="34"/>
      <c r="O13" s="35"/>
    </row>
    <row r="14" s="1" customFormat="1" ht="16" customHeight="1" spans="1:15">
      <c r="A14" s="13" t="s">
        <v>62</v>
      </c>
      <c r="B14" s="13">
        <f>C14-0.7</f>
        <v>20.6</v>
      </c>
      <c r="C14" s="13">
        <f>D14-0.7</f>
        <v>21.3</v>
      </c>
      <c r="D14" s="48">
        <v>22</v>
      </c>
      <c r="E14" s="13">
        <f>D14+0.7</f>
        <v>22.7</v>
      </c>
      <c r="F14" s="50">
        <f>E14+0.7</f>
        <v>23.4</v>
      </c>
      <c r="G14" s="13">
        <f>F14+1</f>
        <v>24.4</v>
      </c>
      <c r="H14" s="13">
        <f>G14+1</f>
        <v>25.4</v>
      </c>
      <c r="I14" s="27"/>
      <c r="J14" s="36" t="s">
        <v>50</v>
      </c>
      <c r="K14" s="36" t="s">
        <v>46</v>
      </c>
      <c r="L14" s="36" t="s">
        <v>59</v>
      </c>
      <c r="M14" s="36" t="s">
        <v>59</v>
      </c>
      <c r="N14" s="34"/>
      <c r="O14" s="35"/>
    </row>
    <row r="15" s="1" customFormat="1" ht="16" customHeight="1" spans="1:15">
      <c r="A15" s="13" t="s">
        <v>63</v>
      </c>
      <c r="B15" s="13">
        <f>C15-0.5</f>
        <v>14.5</v>
      </c>
      <c r="C15" s="13">
        <f>D15-0.5</f>
        <v>15</v>
      </c>
      <c r="D15" s="48">
        <v>15.5</v>
      </c>
      <c r="E15" s="13">
        <f>D15+0.5</f>
        <v>16</v>
      </c>
      <c r="F15" s="50">
        <f>E15+0.5</f>
        <v>16.5</v>
      </c>
      <c r="G15" s="13">
        <f>F15+0.7</f>
        <v>17.2</v>
      </c>
      <c r="H15" s="13">
        <f>G15+0.7</f>
        <v>17.9</v>
      </c>
      <c r="I15" s="27"/>
      <c r="J15" s="36" t="s">
        <v>46</v>
      </c>
      <c r="K15" s="36" t="s">
        <v>46</v>
      </c>
      <c r="L15" s="36" t="s">
        <v>46</v>
      </c>
      <c r="M15" s="36" t="s">
        <v>46</v>
      </c>
      <c r="N15" s="34"/>
      <c r="O15" s="35"/>
    </row>
    <row r="16" s="1" customFormat="1" ht="16" customHeight="1" spans="1:15">
      <c r="A16" s="13" t="s">
        <v>64</v>
      </c>
      <c r="B16" s="13">
        <f>C16-1</f>
        <v>55</v>
      </c>
      <c r="C16" s="13">
        <f>D16-1</f>
        <v>56</v>
      </c>
      <c r="D16" s="15">
        <v>57</v>
      </c>
      <c r="E16" s="13">
        <f>D16+1</f>
        <v>58</v>
      </c>
      <c r="F16" s="50">
        <f>E16+1</f>
        <v>59</v>
      </c>
      <c r="G16" s="13">
        <f>F16+1.5</f>
        <v>60.5</v>
      </c>
      <c r="H16" s="13">
        <f>G16+1.5</f>
        <v>62</v>
      </c>
      <c r="I16" s="27"/>
      <c r="J16" s="36" t="s">
        <v>48</v>
      </c>
      <c r="K16" s="36" t="s">
        <v>48</v>
      </c>
      <c r="L16" s="36" t="s">
        <v>46</v>
      </c>
      <c r="M16" s="36" t="s">
        <v>46</v>
      </c>
      <c r="N16" s="34"/>
      <c r="O16" s="35"/>
    </row>
    <row r="17" s="1" customFormat="1" ht="16" customHeight="1" spans="1:15">
      <c r="A17" s="7" t="s">
        <v>24</v>
      </c>
      <c r="B17" s="8" t="s">
        <v>65</v>
      </c>
      <c r="C17" s="8"/>
      <c r="D17" s="8"/>
      <c r="E17" s="8"/>
      <c r="F17" s="8"/>
      <c r="G17" s="8"/>
      <c r="H17" s="8"/>
      <c r="I17" s="27"/>
      <c r="J17" s="38"/>
      <c r="K17" s="38"/>
      <c r="L17" s="38"/>
      <c r="M17" s="38"/>
      <c r="N17" s="38"/>
      <c r="O17" s="39"/>
    </row>
    <row r="18" s="1" customFormat="1" ht="16" customHeight="1" spans="1:15">
      <c r="A18" s="7"/>
      <c r="B18" s="9" t="s">
        <v>27</v>
      </c>
      <c r="C18" s="9" t="s">
        <v>28</v>
      </c>
      <c r="D18" s="51" t="s">
        <v>29</v>
      </c>
      <c r="E18" s="9" t="s">
        <v>30</v>
      </c>
      <c r="F18" s="9" t="s">
        <v>31</v>
      </c>
      <c r="G18" s="9" t="s">
        <v>32</v>
      </c>
      <c r="H18" s="9" t="s">
        <v>33</v>
      </c>
      <c r="I18" s="27"/>
      <c r="J18" s="34" t="s">
        <v>66</v>
      </c>
      <c r="K18" s="34" t="s">
        <v>66</v>
      </c>
      <c r="L18" s="34"/>
      <c r="M18" s="34"/>
      <c r="N18" s="34"/>
      <c r="O18" s="35"/>
    </row>
    <row r="19" s="1" customFormat="1" ht="16" customHeight="1" spans="1:15">
      <c r="A19" s="7"/>
      <c r="B19" s="11" t="s">
        <v>36</v>
      </c>
      <c r="C19" s="11" t="s">
        <v>37</v>
      </c>
      <c r="D19" s="47" t="s">
        <v>38</v>
      </c>
      <c r="E19" s="11" t="s">
        <v>39</v>
      </c>
      <c r="F19" s="11" t="s">
        <v>67</v>
      </c>
      <c r="G19" s="11" t="s">
        <v>41</v>
      </c>
      <c r="H19" s="11" t="s">
        <v>42</v>
      </c>
      <c r="I19" s="27"/>
      <c r="J19" s="34" t="s">
        <v>43</v>
      </c>
      <c r="K19" s="34" t="s">
        <v>44</v>
      </c>
      <c r="L19" s="34"/>
      <c r="M19" s="34"/>
      <c r="N19" s="34"/>
      <c r="O19" s="35"/>
    </row>
    <row r="20" s="1" customFormat="1" ht="16" customHeight="1" spans="1:15">
      <c r="A20" s="13" t="s">
        <v>45</v>
      </c>
      <c r="B20" s="14">
        <f>C20-1</f>
        <v>68</v>
      </c>
      <c r="C20" s="14">
        <f>D20-2</f>
        <v>69</v>
      </c>
      <c r="D20" s="48">
        <v>71</v>
      </c>
      <c r="E20" s="14">
        <f>D20+2</f>
        <v>73</v>
      </c>
      <c r="F20" s="14">
        <f>E20+2</f>
        <v>75</v>
      </c>
      <c r="G20" s="14">
        <f>F20+1</f>
        <v>76</v>
      </c>
      <c r="H20" s="14">
        <f>G20+1</f>
        <v>77</v>
      </c>
      <c r="I20" s="27"/>
      <c r="J20" s="36" t="s">
        <v>68</v>
      </c>
      <c r="K20" s="36" t="s">
        <v>69</v>
      </c>
      <c r="L20" s="34"/>
      <c r="M20" s="34"/>
      <c r="N20" s="34"/>
      <c r="O20" s="35"/>
    </row>
    <row r="21" s="1" customFormat="1" ht="16" customHeight="1" spans="1:15">
      <c r="A21" s="13" t="s">
        <v>49</v>
      </c>
      <c r="B21" s="16">
        <f>C21-1</f>
        <v>66</v>
      </c>
      <c r="C21" s="16">
        <f>D21-2</f>
        <v>67</v>
      </c>
      <c r="D21" s="48">
        <v>69</v>
      </c>
      <c r="E21" s="16">
        <f>D21+2</f>
        <v>71</v>
      </c>
      <c r="F21" s="16">
        <f>E21+2</f>
        <v>73</v>
      </c>
      <c r="G21" s="16">
        <f>F21+1</f>
        <v>74</v>
      </c>
      <c r="H21" s="16">
        <f>G21+1</f>
        <v>75</v>
      </c>
      <c r="I21" s="27"/>
      <c r="J21" s="36" t="s">
        <v>70</v>
      </c>
      <c r="K21" s="36" t="s">
        <v>69</v>
      </c>
      <c r="L21" s="34"/>
      <c r="M21" s="34"/>
      <c r="N21" s="34"/>
      <c r="O21" s="35"/>
    </row>
    <row r="22" s="1" customFormat="1" ht="16" customHeight="1" spans="1:15">
      <c r="A22" s="13" t="s">
        <v>51</v>
      </c>
      <c r="B22" s="13">
        <f t="shared" ref="B22:B24" si="4">C22-4</f>
        <v>106</v>
      </c>
      <c r="C22" s="13">
        <f t="shared" ref="C22:C24" si="5">D22-4</f>
        <v>110</v>
      </c>
      <c r="D22" s="48">
        <v>114</v>
      </c>
      <c r="E22" s="13">
        <f t="shared" ref="E22:E24" si="6">D22+4</f>
        <v>118</v>
      </c>
      <c r="F22" s="13">
        <f>E22+4</f>
        <v>122</v>
      </c>
      <c r="G22" s="13">
        <f t="shared" ref="G22:G24" si="7">F22+6</f>
        <v>128</v>
      </c>
      <c r="H22" s="13">
        <f>G22+6</f>
        <v>134</v>
      </c>
      <c r="I22" s="27"/>
      <c r="J22" s="53" t="s">
        <v>71</v>
      </c>
      <c r="K22" s="53" t="s">
        <v>71</v>
      </c>
      <c r="L22" s="34"/>
      <c r="M22" s="34"/>
      <c r="N22" s="34"/>
      <c r="O22" s="35"/>
    </row>
    <row r="23" s="1" customFormat="1" ht="16" customHeight="1" spans="1:15">
      <c r="A23" s="13" t="s">
        <v>54</v>
      </c>
      <c r="B23" s="13">
        <f t="shared" si="4"/>
        <v>102</v>
      </c>
      <c r="C23" s="13">
        <f t="shared" si="5"/>
        <v>106</v>
      </c>
      <c r="D23" s="48">
        <v>110</v>
      </c>
      <c r="E23" s="13">
        <f t="shared" si="6"/>
        <v>114</v>
      </c>
      <c r="F23" s="13">
        <f>E23+5</f>
        <v>119</v>
      </c>
      <c r="G23" s="13">
        <f t="shared" si="7"/>
        <v>125</v>
      </c>
      <c r="H23" s="13">
        <f>G23+7</f>
        <v>132</v>
      </c>
      <c r="I23" s="27"/>
      <c r="J23" s="36" t="s">
        <v>72</v>
      </c>
      <c r="K23" s="36" t="s">
        <v>73</v>
      </c>
      <c r="L23" s="34"/>
      <c r="M23" s="34"/>
      <c r="N23" s="34"/>
      <c r="O23" s="35"/>
    </row>
    <row r="24" s="1" customFormat="1" ht="16" customHeight="1" spans="1:15">
      <c r="A24" s="13" t="s">
        <v>56</v>
      </c>
      <c r="B24" s="13">
        <f t="shared" si="4"/>
        <v>102</v>
      </c>
      <c r="C24" s="13">
        <f t="shared" si="5"/>
        <v>106</v>
      </c>
      <c r="D24" s="48">
        <v>110</v>
      </c>
      <c r="E24" s="13">
        <f t="shared" si="6"/>
        <v>114</v>
      </c>
      <c r="F24" s="13">
        <f>E24+5</f>
        <v>119</v>
      </c>
      <c r="G24" s="13">
        <f t="shared" si="7"/>
        <v>125</v>
      </c>
      <c r="H24" s="13">
        <f>G24+7</f>
        <v>132</v>
      </c>
      <c r="I24" s="27"/>
      <c r="J24" s="36" t="s">
        <v>74</v>
      </c>
      <c r="K24" s="36" t="s">
        <v>75</v>
      </c>
      <c r="L24" s="34"/>
      <c r="M24" s="34"/>
      <c r="N24" s="34"/>
      <c r="O24" s="35"/>
    </row>
    <row r="25" s="1" customFormat="1" ht="16" customHeight="1" spans="1:15">
      <c r="A25" s="13" t="s">
        <v>57</v>
      </c>
      <c r="B25" s="13">
        <f>C25-1.2</f>
        <v>45.6</v>
      </c>
      <c r="C25" s="13">
        <f>D25-1.2</f>
        <v>46.8</v>
      </c>
      <c r="D25" s="48">
        <v>48</v>
      </c>
      <c r="E25" s="13">
        <f>D25+1.2</f>
        <v>49.2</v>
      </c>
      <c r="F25" s="13">
        <f>E25+1.2</f>
        <v>50.4</v>
      </c>
      <c r="G25" s="13">
        <f>F25+1.4</f>
        <v>51.8</v>
      </c>
      <c r="H25" s="13">
        <f>G25+1.4</f>
        <v>53.2</v>
      </c>
      <c r="I25" s="27"/>
      <c r="J25" s="36" t="s">
        <v>70</v>
      </c>
      <c r="K25" s="36" t="s">
        <v>76</v>
      </c>
      <c r="L25" s="34"/>
      <c r="M25" s="34"/>
      <c r="N25" s="34"/>
      <c r="O25" s="35"/>
    </row>
    <row r="26" s="1" customFormat="1" ht="16" customHeight="1" spans="1:15">
      <c r="A26" s="13" t="s">
        <v>58</v>
      </c>
      <c r="B26" s="13">
        <f>C26-0.6</f>
        <v>60.2</v>
      </c>
      <c r="C26" s="13">
        <f>D26-1.2</f>
        <v>60.8</v>
      </c>
      <c r="D26" s="48">
        <v>62</v>
      </c>
      <c r="E26" s="13">
        <f>D26+1.2</f>
        <v>63.2</v>
      </c>
      <c r="F26" s="13">
        <f>E26+1.2</f>
        <v>64.4</v>
      </c>
      <c r="G26" s="13">
        <f>F26+0.6</f>
        <v>65</v>
      </c>
      <c r="H26" s="13">
        <f>G26+0.6</f>
        <v>65.6</v>
      </c>
      <c r="I26" s="27"/>
      <c r="J26" s="36" t="s">
        <v>77</v>
      </c>
      <c r="K26" s="36" t="s">
        <v>77</v>
      </c>
      <c r="L26" s="34"/>
      <c r="M26" s="34"/>
      <c r="N26" s="34"/>
      <c r="O26" s="35"/>
    </row>
    <row r="27" s="1" customFormat="1" ht="16" customHeight="1" spans="1:15">
      <c r="A27" s="13" t="s">
        <v>60</v>
      </c>
      <c r="B27" s="13">
        <f>C27-0.8</f>
        <v>22.4</v>
      </c>
      <c r="C27" s="13">
        <f>D27-0.8</f>
        <v>23.2</v>
      </c>
      <c r="D27" s="48">
        <v>24</v>
      </c>
      <c r="E27" s="13">
        <f>D27+0.8</f>
        <v>24.8</v>
      </c>
      <c r="F27" s="13">
        <f>E27+0.8</f>
        <v>25.6</v>
      </c>
      <c r="G27" s="13">
        <f>F27+1.3</f>
        <v>26.9</v>
      </c>
      <c r="H27" s="13">
        <f>G27+1.3</f>
        <v>28.2</v>
      </c>
      <c r="I27" s="27"/>
      <c r="J27" s="36" t="s">
        <v>78</v>
      </c>
      <c r="K27" s="36" t="s">
        <v>79</v>
      </c>
      <c r="L27" s="36"/>
      <c r="M27" s="36"/>
      <c r="N27" s="36"/>
      <c r="O27" s="37"/>
    </row>
    <row r="28" s="1" customFormat="1" ht="16" customHeight="1" spans="1:15">
      <c r="A28" s="13" t="s">
        <v>62</v>
      </c>
      <c r="B28" s="13">
        <f>C28-0.7</f>
        <v>17.6</v>
      </c>
      <c r="C28" s="13">
        <f>D28-0.7</f>
        <v>18.3</v>
      </c>
      <c r="D28" s="48">
        <v>19</v>
      </c>
      <c r="E28" s="13">
        <f>D28+0.7</f>
        <v>19.7</v>
      </c>
      <c r="F28" s="13">
        <f>E28+0.7</f>
        <v>20.4</v>
      </c>
      <c r="G28" s="13">
        <f>F28+1</f>
        <v>21.4</v>
      </c>
      <c r="H28" s="13">
        <f>G28+1</f>
        <v>22.4</v>
      </c>
      <c r="I28" s="27"/>
      <c r="J28" s="36" t="s">
        <v>68</v>
      </c>
      <c r="K28" s="36" t="s">
        <v>80</v>
      </c>
      <c r="L28" s="36"/>
      <c r="M28" s="36"/>
      <c r="N28" s="36"/>
      <c r="O28" s="37"/>
    </row>
    <row r="29" s="1" customFormat="1" ht="16" customHeight="1" spans="1:15">
      <c r="A29" s="13" t="s">
        <v>81</v>
      </c>
      <c r="B29" s="13">
        <f>C29-0.5</f>
        <v>11</v>
      </c>
      <c r="C29" s="13">
        <f>D29-0.5</f>
        <v>11.5</v>
      </c>
      <c r="D29" s="48">
        <v>12</v>
      </c>
      <c r="E29" s="13">
        <f>D29+0.5</f>
        <v>12.5</v>
      </c>
      <c r="F29" s="13">
        <f>E29+0.5</f>
        <v>13</v>
      </c>
      <c r="G29" s="13">
        <f>F29+0.7</f>
        <v>13.7</v>
      </c>
      <c r="H29" s="13">
        <f>G29+0.7</f>
        <v>14.4</v>
      </c>
      <c r="I29" s="27"/>
      <c r="J29" s="36" t="s">
        <v>82</v>
      </c>
      <c r="K29" s="36" t="s">
        <v>77</v>
      </c>
      <c r="L29" s="36"/>
      <c r="M29" s="36"/>
      <c r="N29" s="36"/>
      <c r="O29" s="37"/>
    </row>
    <row r="30" s="1" customFormat="1" ht="16" customHeight="1" spans="1:15">
      <c r="A30" s="13" t="s">
        <v>83</v>
      </c>
      <c r="B30" s="13">
        <f>C30-1</f>
        <v>49</v>
      </c>
      <c r="C30" s="13">
        <f>D30-1</f>
        <v>50</v>
      </c>
      <c r="D30" s="48">
        <v>51</v>
      </c>
      <c r="E30" s="13">
        <f>D30+1</f>
        <v>52</v>
      </c>
      <c r="F30" s="13">
        <f>E30+1</f>
        <v>53</v>
      </c>
      <c r="G30" s="13">
        <f>F30+1.5</f>
        <v>54.5</v>
      </c>
      <c r="H30" s="13">
        <f>G30+1.5</f>
        <v>56</v>
      </c>
      <c r="I30" s="27"/>
      <c r="J30" s="36" t="s">
        <v>84</v>
      </c>
      <c r="K30" s="36" t="s">
        <v>77</v>
      </c>
      <c r="L30" s="36"/>
      <c r="M30" s="36"/>
      <c r="N30" s="36"/>
      <c r="O30" s="37"/>
    </row>
    <row r="31" s="1" customFormat="1" ht="16" customHeight="1" spans="1:15">
      <c r="A31" s="19"/>
      <c r="B31" s="20"/>
      <c r="C31" s="20"/>
      <c r="D31" s="52"/>
      <c r="E31" s="20"/>
      <c r="F31" s="20"/>
      <c r="G31" s="20"/>
      <c r="H31" s="20"/>
      <c r="I31" s="40"/>
      <c r="J31" s="41"/>
      <c r="K31" s="41"/>
      <c r="L31" s="42"/>
      <c r="M31" s="41"/>
      <c r="N31" s="41"/>
      <c r="O31" s="43"/>
    </row>
    <row r="32" s="1" customFormat="1" ht="15.6" spans="1:15">
      <c r="A32" s="22" t="s">
        <v>85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="1" customFormat="1" ht="15.6" spans="1:15">
      <c r="A33" s="1" t="s">
        <v>86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="1" customFormat="1" ht="15.6" spans="1:15">
      <c r="A34" s="23"/>
      <c r="B34" s="23"/>
      <c r="C34" s="23"/>
      <c r="D34" s="23"/>
      <c r="E34" s="23"/>
      <c r="F34" s="23"/>
      <c r="G34" s="23"/>
      <c r="H34" s="23"/>
      <c r="I34" s="23"/>
      <c r="J34" s="22" t="s">
        <v>87</v>
      </c>
      <c r="K34" s="44">
        <v>44712</v>
      </c>
      <c r="L34" s="22" t="s">
        <v>88</v>
      </c>
      <c r="M34" s="22"/>
      <c r="N34" s="22" t="s">
        <v>89</v>
      </c>
      <c r="O34" s="1" t="s">
        <v>90</v>
      </c>
    </row>
  </sheetData>
  <mergeCells count="9">
    <mergeCell ref="A1:O1"/>
    <mergeCell ref="B2:C2"/>
    <mergeCell ref="E2:H2"/>
    <mergeCell ref="K2:O2"/>
    <mergeCell ref="B3:H3"/>
    <mergeCell ref="J3:O3"/>
    <mergeCell ref="B17:H17"/>
    <mergeCell ref="A3:A5"/>
    <mergeCell ref="A17:A19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opLeftCell="A7" workbookViewId="0">
      <selection activeCell="A16" sqref="A16:H16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4"/>
      <c r="J2" s="25" t="s">
        <v>22</v>
      </c>
      <c r="K2" s="5" t="s">
        <v>23</v>
      </c>
      <c r="L2" s="5"/>
      <c r="M2" s="5"/>
      <c r="N2" s="5"/>
      <c r="O2" s="26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7"/>
      <c r="J3" s="28" t="s">
        <v>26</v>
      </c>
      <c r="K3" s="28"/>
      <c r="L3" s="28"/>
      <c r="M3" s="28"/>
      <c r="N3" s="28"/>
      <c r="O3" s="29"/>
    </row>
    <row r="4" s="1" customFormat="1" ht="16" customHeight="1" spans="1:15">
      <c r="A4" s="7"/>
      <c r="B4" s="9" t="s">
        <v>27</v>
      </c>
      <c r="C4" s="9" t="s">
        <v>28</v>
      </c>
      <c r="D4" s="45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27"/>
      <c r="J4" s="30"/>
      <c r="K4" s="30"/>
      <c r="L4" s="30"/>
      <c r="M4" s="30"/>
      <c r="N4" s="30"/>
      <c r="O4" s="31"/>
    </row>
    <row r="5" s="1" customFormat="1" ht="16" customHeight="1" spans="1:15">
      <c r="A5" s="7"/>
      <c r="B5" s="11" t="s">
        <v>36</v>
      </c>
      <c r="C5" s="11" t="s">
        <v>37</v>
      </c>
      <c r="D5" s="18" t="s">
        <v>38</v>
      </c>
      <c r="E5" s="11" t="s">
        <v>39</v>
      </c>
      <c r="F5" s="11" t="s">
        <v>67</v>
      </c>
      <c r="G5" s="11" t="s">
        <v>41</v>
      </c>
      <c r="H5" s="11" t="s">
        <v>42</v>
      </c>
      <c r="I5" s="27"/>
      <c r="J5" s="32"/>
      <c r="K5" s="32"/>
      <c r="L5" s="32"/>
      <c r="M5" s="32"/>
      <c r="N5" s="32"/>
      <c r="O5" s="33"/>
    </row>
    <row r="6" s="1" customFormat="1" ht="16" customHeight="1" spans="1:15">
      <c r="A6" s="13" t="s">
        <v>45</v>
      </c>
      <c r="B6" s="14">
        <f>C6-1</f>
        <v>73</v>
      </c>
      <c r="C6" s="14">
        <f>D6-2</f>
        <v>74</v>
      </c>
      <c r="D6" s="14">
        <v>76</v>
      </c>
      <c r="E6" s="14">
        <f>D6+2</f>
        <v>78</v>
      </c>
      <c r="F6" s="14">
        <f>E6+2</f>
        <v>80</v>
      </c>
      <c r="G6" s="14">
        <f>F6+1</f>
        <v>81</v>
      </c>
      <c r="H6" s="14">
        <f>G6+1</f>
        <v>82</v>
      </c>
      <c r="I6" s="27"/>
      <c r="J6" s="34"/>
      <c r="K6" s="34"/>
      <c r="L6" s="34"/>
      <c r="M6" s="34"/>
      <c r="N6" s="34"/>
      <c r="O6" s="35"/>
    </row>
    <row r="7" s="1" customFormat="1" ht="16" customHeight="1" spans="1:15">
      <c r="A7" s="13" t="s">
        <v>49</v>
      </c>
      <c r="B7" s="16">
        <f>C7-1</f>
        <v>71</v>
      </c>
      <c r="C7" s="16">
        <f>D7-2</f>
        <v>72</v>
      </c>
      <c r="D7" s="14">
        <v>74</v>
      </c>
      <c r="E7" s="16">
        <f>D7+2</f>
        <v>76</v>
      </c>
      <c r="F7" s="16">
        <f>E7+2</f>
        <v>78</v>
      </c>
      <c r="G7" s="16">
        <f>F7+1</f>
        <v>79</v>
      </c>
      <c r="H7" s="16">
        <f>G7+1</f>
        <v>80</v>
      </c>
      <c r="I7" s="27"/>
      <c r="J7" s="36"/>
      <c r="K7" s="36"/>
      <c r="L7" s="36"/>
      <c r="M7" s="36"/>
      <c r="N7" s="36"/>
      <c r="O7" s="37"/>
    </row>
    <row r="8" s="1" customFormat="1" ht="16" customHeight="1" spans="1:15">
      <c r="A8" s="13" t="s">
        <v>51</v>
      </c>
      <c r="B8" s="13">
        <f t="shared" ref="B8:B10" si="0">C8-4</f>
        <v>116</v>
      </c>
      <c r="C8" s="13">
        <f t="shared" ref="C8:C10" si="1">D8-4</f>
        <v>120</v>
      </c>
      <c r="D8" s="14">
        <v>124</v>
      </c>
      <c r="E8" s="13">
        <f t="shared" ref="E8:E10" si="2">D8+4</f>
        <v>128</v>
      </c>
      <c r="F8" s="13">
        <f>E8+4</f>
        <v>132</v>
      </c>
      <c r="G8" s="13">
        <f t="shared" ref="G8:G10" si="3">F8+6</f>
        <v>138</v>
      </c>
      <c r="H8" s="13">
        <f>G8+6</f>
        <v>144</v>
      </c>
      <c r="I8" s="27"/>
      <c r="J8" s="36"/>
      <c r="K8" s="36"/>
      <c r="L8" s="36"/>
      <c r="M8" s="36"/>
      <c r="N8" s="36"/>
      <c r="O8" s="37"/>
    </row>
    <row r="9" s="1" customFormat="1" ht="16" customHeight="1" spans="1:15">
      <c r="A9" s="13" t="s">
        <v>54</v>
      </c>
      <c r="B9" s="13">
        <f t="shared" si="0"/>
        <v>112</v>
      </c>
      <c r="C9" s="13">
        <f t="shared" si="1"/>
        <v>116</v>
      </c>
      <c r="D9" s="14">
        <v>120</v>
      </c>
      <c r="E9" s="13">
        <f t="shared" si="2"/>
        <v>124</v>
      </c>
      <c r="F9" s="13">
        <f>E9+5</f>
        <v>129</v>
      </c>
      <c r="G9" s="13">
        <f t="shared" si="3"/>
        <v>135</v>
      </c>
      <c r="H9" s="13">
        <f>G9+7</f>
        <v>142</v>
      </c>
      <c r="I9" s="27"/>
      <c r="J9" s="34"/>
      <c r="K9" s="34"/>
      <c r="L9" s="34"/>
      <c r="M9" s="34"/>
      <c r="N9" s="34"/>
      <c r="O9" s="35"/>
    </row>
    <row r="10" s="1" customFormat="1" ht="16" customHeight="1" spans="1:15">
      <c r="A10" s="13" t="s">
        <v>56</v>
      </c>
      <c r="B10" s="13">
        <f t="shared" si="0"/>
        <v>112</v>
      </c>
      <c r="C10" s="13">
        <f t="shared" si="1"/>
        <v>116</v>
      </c>
      <c r="D10" s="14">
        <v>120</v>
      </c>
      <c r="E10" s="13">
        <f t="shared" si="2"/>
        <v>124</v>
      </c>
      <c r="F10" s="13">
        <f>E10+5</f>
        <v>129</v>
      </c>
      <c r="G10" s="13">
        <f t="shared" si="3"/>
        <v>135</v>
      </c>
      <c r="H10" s="13">
        <f>G10+7</f>
        <v>142</v>
      </c>
      <c r="I10" s="27"/>
      <c r="J10" s="34"/>
      <c r="K10" s="34"/>
      <c r="L10" s="34"/>
      <c r="M10" s="34"/>
      <c r="N10" s="34"/>
      <c r="O10" s="35"/>
    </row>
    <row r="11" s="1" customFormat="1" ht="16" customHeight="1" spans="1:15">
      <c r="A11" s="13" t="s">
        <v>57</v>
      </c>
      <c r="B11" s="13">
        <f>C11-1.2</f>
        <v>48.6</v>
      </c>
      <c r="C11" s="13">
        <f>D11-1.2</f>
        <v>49.8</v>
      </c>
      <c r="D11" s="14">
        <v>51</v>
      </c>
      <c r="E11" s="13">
        <f>D11+1.2</f>
        <v>52.2</v>
      </c>
      <c r="F11" s="13">
        <f>E11+1.2</f>
        <v>53.4</v>
      </c>
      <c r="G11" s="13">
        <f>F11+1.4</f>
        <v>54.8</v>
      </c>
      <c r="H11" s="13">
        <f>G11+1.4</f>
        <v>56.2</v>
      </c>
      <c r="I11" s="27"/>
      <c r="J11" s="34"/>
      <c r="K11" s="34"/>
      <c r="L11" s="34"/>
      <c r="M11" s="34"/>
      <c r="N11" s="34"/>
      <c r="O11" s="35"/>
    </row>
    <row r="12" s="1" customFormat="1" ht="16" customHeight="1" spans="1:15">
      <c r="A12" s="13" t="s">
        <v>58</v>
      </c>
      <c r="B12" s="13">
        <f>C12-0.6</f>
        <v>63.2</v>
      </c>
      <c r="C12" s="13">
        <f>D12-1.2</f>
        <v>63.8</v>
      </c>
      <c r="D12" s="14">
        <v>65</v>
      </c>
      <c r="E12" s="13">
        <f>D12+1.2</f>
        <v>66.2</v>
      </c>
      <c r="F12" s="13">
        <f>E12+1.2</f>
        <v>67.4</v>
      </c>
      <c r="G12" s="13">
        <f>F12+0.6</f>
        <v>68</v>
      </c>
      <c r="H12" s="13">
        <f>G12+0.6</f>
        <v>68.6</v>
      </c>
      <c r="I12" s="27"/>
      <c r="J12" s="34"/>
      <c r="K12" s="34"/>
      <c r="L12" s="34"/>
      <c r="M12" s="34"/>
      <c r="N12" s="34"/>
      <c r="O12" s="35"/>
    </row>
    <row r="13" s="1" customFormat="1" ht="16" customHeight="1" spans="1:15">
      <c r="A13" s="13" t="s">
        <v>60</v>
      </c>
      <c r="B13" s="13">
        <f>C13-0.8</f>
        <v>24.4</v>
      </c>
      <c r="C13" s="13">
        <f>D13-0.8</f>
        <v>25.2</v>
      </c>
      <c r="D13" s="14">
        <v>26</v>
      </c>
      <c r="E13" s="13">
        <f>D13+0.8</f>
        <v>26.8</v>
      </c>
      <c r="F13" s="13">
        <f>E13+0.8</f>
        <v>27.6</v>
      </c>
      <c r="G13" s="13">
        <f>F13+1.3</f>
        <v>28.9</v>
      </c>
      <c r="H13" s="13">
        <f>G13+1.3</f>
        <v>30.2</v>
      </c>
      <c r="I13" s="27"/>
      <c r="J13" s="34"/>
      <c r="K13" s="34"/>
      <c r="L13" s="34"/>
      <c r="M13" s="34"/>
      <c r="N13" s="34"/>
      <c r="O13" s="35"/>
    </row>
    <row r="14" s="1" customFormat="1" ht="16" customHeight="1" spans="1:15">
      <c r="A14" s="13" t="s">
        <v>62</v>
      </c>
      <c r="B14" s="13">
        <f>C14-0.7</f>
        <v>20.6</v>
      </c>
      <c r="C14" s="13">
        <f>D14-0.7</f>
        <v>21.3</v>
      </c>
      <c r="D14" s="14">
        <v>22</v>
      </c>
      <c r="E14" s="13">
        <f>D14+0.7</f>
        <v>22.7</v>
      </c>
      <c r="F14" s="13">
        <f>E14+0.7</f>
        <v>23.4</v>
      </c>
      <c r="G14" s="13">
        <f>F14+1</f>
        <v>24.4</v>
      </c>
      <c r="H14" s="13">
        <f>G14+1</f>
        <v>25.4</v>
      </c>
      <c r="I14" s="27"/>
      <c r="J14" s="34"/>
      <c r="K14" s="34"/>
      <c r="L14" s="34"/>
      <c r="M14" s="34"/>
      <c r="N14" s="34"/>
      <c r="O14" s="35"/>
    </row>
    <row r="15" s="1" customFormat="1" ht="16" customHeight="1" spans="1:15">
      <c r="A15" s="13" t="s">
        <v>63</v>
      </c>
      <c r="B15" s="13">
        <f>C15-0.5</f>
        <v>14.5</v>
      </c>
      <c r="C15" s="13">
        <f>D15-0.5</f>
        <v>15</v>
      </c>
      <c r="D15" s="14">
        <v>15.5</v>
      </c>
      <c r="E15" s="13">
        <f>D15+0.5</f>
        <v>16</v>
      </c>
      <c r="F15" s="13">
        <f>E15+0.5</f>
        <v>16.5</v>
      </c>
      <c r="G15" s="13">
        <f>F15+0.7</f>
        <v>17.2</v>
      </c>
      <c r="H15" s="13">
        <f>G15+0.7</f>
        <v>17.9</v>
      </c>
      <c r="I15" s="27"/>
      <c r="J15" s="34"/>
      <c r="K15" s="34"/>
      <c r="L15" s="34"/>
      <c r="M15" s="34"/>
      <c r="N15" s="34"/>
      <c r="O15" s="35"/>
    </row>
    <row r="16" s="1" customFormat="1" ht="16" customHeight="1" spans="1:15">
      <c r="A16" s="13" t="s">
        <v>64</v>
      </c>
      <c r="B16" s="13">
        <f>C16-1</f>
        <v>55</v>
      </c>
      <c r="C16" s="13">
        <f>D16-1</f>
        <v>56</v>
      </c>
      <c r="D16" s="15">
        <v>57</v>
      </c>
      <c r="E16" s="13">
        <f>D16+1</f>
        <v>58</v>
      </c>
      <c r="F16" s="13">
        <f>E16+1</f>
        <v>59</v>
      </c>
      <c r="G16" s="13">
        <f>F16+1.5</f>
        <v>60.5</v>
      </c>
      <c r="H16" s="13">
        <f>G16+1.5</f>
        <v>62</v>
      </c>
      <c r="I16" s="27"/>
      <c r="J16" s="34"/>
      <c r="K16" s="34"/>
      <c r="L16" s="34"/>
      <c r="M16" s="34"/>
      <c r="N16" s="34"/>
      <c r="O16" s="35"/>
    </row>
    <row r="17" s="1" customFormat="1" ht="16" customHeight="1" spans="1:15">
      <c r="A17" s="7" t="s">
        <v>24</v>
      </c>
      <c r="B17" s="8" t="s">
        <v>65</v>
      </c>
      <c r="C17" s="8"/>
      <c r="D17" s="8"/>
      <c r="E17" s="8"/>
      <c r="F17" s="8"/>
      <c r="G17" s="8"/>
      <c r="H17" s="8"/>
      <c r="I17" s="27"/>
      <c r="J17" s="38"/>
      <c r="K17" s="38"/>
      <c r="L17" s="38"/>
      <c r="M17" s="38"/>
      <c r="N17" s="38"/>
      <c r="O17" s="39"/>
    </row>
    <row r="18" s="1" customFormat="1" ht="16" customHeight="1" spans="1:15">
      <c r="A18" s="7"/>
      <c r="B18" s="9" t="s">
        <v>27</v>
      </c>
      <c r="C18" s="9" t="s">
        <v>28</v>
      </c>
      <c r="D18" s="17" t="s">
        <v>29</v>
      </c>
      <c r="E18" s="9" t="s">
        <v>30</v>
      </c>
      <c r="F18" s="9" t="s">
        <v>31</v>
      </c>
      <c r="G18" s="9" t="s">
        <v>32</v>
      </c>
      <c r="H18" s="9" t="s">
        <v>33</v>
      </c>
      <c r="I18" s="27"/>
      <c r="J18" s="34"/>
      <c r="K18" s="34"/>
      <c r="L18" s="34"/>
      <c r="M18" s="34"/>
      <c r="N18" s="34"/>
      <c r="O18" s="35"/>
    </row>
    <row r="19" s="1" customFormat="1" ht="16" customHeight="1" spans="1:15">
      <c r="A19" s="7"/>
      <c r="B19" s="11" t="s">
        <v>36</v>
      </c>
      <c r="C19" s="11" t="s">
        <v>37</v>
      </c>
      <c r="D19" s="18" t="s">
        <v>38</v>
      </c>
      <c r="E19" s="11" t="s">
        <v>39</v>
      </c>
      <c r="F19" s="11" t="s">
        <v>67</v>
      </c>
      <c r="G19" s="11" t="s">
        <v>41</v>
      </c>
      <c r="H19" s="11" t="s">
        <v>42</v>
      </c>
      <c r="I19" s="27"/>
      <c r="J19" s="34"/>
      <c r="K19" s="34"/>
      <c r="L19" s="34"/>
      <c r="M19" s="34"/>
      <c r="N19" s="34"/>
      <c r="O19" s="35"/>
    </row>
    <row r="20" s="1" customFormat="1" ht="16" customHeight="1" spans="1:15">
      <c r="A20" s="13" t="s">
        <v>45</v>
      </c>
      <c r="B20" s="14">
        <f>C20-1</f>
        <v>68</v>
      </c>
      <c r="C20" s="14">
        <f>D20-2</f>
        <v>69</v>
      </c>
      <c r="D20" s="14">
        <v>71</v>
      </c>
      <c r="E20" s="14">
        <f>D20+2</f>
        <v>73</v>
      </c>
      <c r="F20" s="14">
        <f>E20+2</f>
        <v>75</v>
      </c>
      <c r="G20" s="14">
        <f>F20+1</f>
        <v>76</v>
      </c>
      <c r="H20" s="14">
        <f>G20+1</f>
        <v>77</v>
      </c>
      <c r="I20" s="27"/>
      <c r="J20" s="34"/>
      <c r="K20" s="34"/>
      <c r="L20" s="34"/>
      <c r="M20" s="34"/>
      <c r="N20" s="34"/>
      <c r="O20" s="35"/>
    </row>
    <row r="21" s="1" customFormat="1" ht="16" customHeight="1" spans="1:15">
      <c r="A21" s="13" t="s">
        <v>49</v>
      </c>
      <c r="B21" s="16">
        <f>C21-1</f>
        <v>66</v>
      </c>
      <c r="C21" s="16">
        <f>D21-2</f>
        <v>67</v>
      </c>
      <c r="D21" s="14">
        <v>69</v>
      </c>
      <c r="E21" s="16">
        <f>D21+2</f>
        <v>71</v>
      </c>
      <c r="F21" s="16">
        <f>E21+2</f>
        <v>73</v>
      </c>
      <c r="G21" s="16">
        <f>F21+1</f>
        <v>74</v>
      </c>
      <c r="H21" s="16">
        <f>G21+1</f>
        <v>75</v>
      </c>
      <c r="I21" s="27"/>
      <c r="J21" s="34"/>
      <c r="K21" s="34"/>
      <c r="L21" s="34"/>
      <c r="M21" s="34"/>
      <c r="N21" s="34"/>
      <c r="O21" s="35"/>
    </row>
    <row r="22" s="1" customFormat="1" ht="16" customHeight="1" spans="1:15">
      <c r="A22" s="13" t="s">
        <v>51</v>
      </c>
      <c r="B22" s="13">
        <f t="shared" ref="B22:B24" si="4">C22-4</f>
        <v>106</v>
      </c>
      <c r="C22" s="13">
        <f t="shared" ref="C22:C24" si="5">D22-4</f>
        <v>110</v>
      </c>
      <c r="D22" s="14">
        <v>114</v>
      </c>
      <c r="E22" s="13">
        <f t="shared" ref="E22:E24" si="6">D22+4</f>
        <v>118</v>
      </c>
      <c r="F22" s="13">
        <f>E22+4</f>
        <v>122</v>
      </c>
      <c r="G22" s="13">
        <f t="shared" ref="G22:G24" si="7">F22+6</f>
        <v>128</v>
      </c>
      <c r="H22" s="13">
        <f>G22+6</f>
        <v>134</v>
      </c>
      <c r="I22" s="27"/>
      <c r="J22" s="34"/>
      <c r="K22" s="34"/>
      <c r="L22" s="34"/>
      <c r="M22" s="34"/>
      <c r="N22" s="34"/>
      <c r="O22" s="35"/>
    </row>
    <row r="23" s="1" customFormat="1" ht="16" customHeight="1" spans="1:15">
      <c r="A23" s="13" t="s">
        <v>54</v>
      </c>
      <c r="B23" s="13">
        <f t="shared" si="4"/>
        <v>102</v>
      </c>
      <c r="C23" s="13">
        <f t="shared" si="5"/>
        <v>106</v>
      </c>
      <c r="D23" s="14">
        <v>110</v>
      </c>
      <c r="E23" s="13">
        <f t="shared" si="6"/>
        <v>114</v>
      </c>
      <c r="F23" s="13">
        <f>E23+5</f>
        <v>119</v>
      </c>
      <c r="G23" s="13">
        <f t="shared" si="7"/>
        <v>125</v>
      </c>
      <c r="H23" s="13">
        <f>G23+7</f>
        <v>132</v>
      </c>
      <c r="I23" s="27"/>
      <c r="J23" s="34"/>
      <c r="K23" s="34"/>
      <c r="L23" s="34"/>
      <c r="M23" s="34"/>
      <c r="N23" s="34"/>
      <c r="O23" s="35"/>
    </row>
    <row r="24" s="1" customFormat="1" ht="16" customHeight="1" spans="1:15">
      <c r="A24" s="13" t="s">
        <v>56</v>
      </c>
      <c r="B24" s="13">
        <f t="shared" si="4"/>
        <v>102</v>
      </c>
      <c r="C24" s="13">
        <f t="shared" si="5"/>
        <v>106</v>
      </c>
      <c r="D24" s="14">
        <v>110</v>
      </c>
      <c r="E24" s="13">
        <f t="shared" si="6"/>
        <v>114</v>
      </c>
      <c r="F24" s="13">
        <f>E24+5</f>
        <v>119</v>
      </c>
      <c r="G24" s="13">
        <f t="shared" si="7"/>
        <v>125</v>
      </c>
      <c r="H24" s="13">
        <f>G24+7</f>
        <v>132</v>
      </c>
      <c r="I24" s="27"/>
      <c r="J24" s="34"/>
      <c r="K24" s="34"/>
      <c r="L24" s="34"/>
      <c r="M24" s="34"/>
      <c r="N24" s="34"/>
      <c r="O24" s="35"/>
    </row>
    <row r="25" s="1" customFormat="1" ht="16" customHeight="1" spans="1:15">
      <c r="A25" s="13" t="s">
        <v>57</v>
      </c>
      <c r="B25" s="13">
        <f>C25-1.2</f>
        <v>45.6</v>
      </c>
      <c r="C25" s="13">
        <f>D25-1.2</f>
        <v>46.8</v>
      </c>
      <c r="D25" s="14">
        <v>48</v>
      </c>
      <c r="E25" s="13">
        <f>D25+1.2</f>
        <v>49.2</v>
      </c>
      <c r="F25" s="13">
        <f>E25+1.2</f>
        <v>50.4</v>
      </c>
      <c r="G25" s="13">
        <f>F25+1.4</f>
        <v>51.8</v>
      </c>
      <c r="H25" s="13">
        <f>G25+1.4</f>
        <v>53.2</v>
      </c>
      <c r="I25" s="27"/>
      <c r="J25" s="34"/>
      <c r="K25" s="34"/>
      <c r="L25" s="34"/>
      <c r="M25" s="34"/>
      <c r="N25" s="34"/>
      <c r="O25" s="35"/>
    </row>
    <row r="26" s="1" customFormat="1" ht="16" customHeight="1" spans="1:15">
      <c r="A26" s="13" t="s">
        <v>58</v>
      </c>
      <c r="B26" s="13">
        <f>C26-0.6</f>
        <v>60.2</v>
      </c>
      <c r="C26" s="13">
        <f>D26-1.2</f>
        <v>60.8</v>
      </c>
      <c r="D26" s="14">
        <v>62</v>
      </c>
      <c r="E26" s="13">
        <f>D26+1.2</f>
        <v>63.2</v>
      </c>
      <c r="F26" s="13">
        <f>E26+1.2</f>
        <v>64.4</v>
      </c>
      <c r="G26" s="13">
        <f>F26+0.6</f>
        <v>65</v>
      </c>
      <c r="H26" s="13">
        <f>G26+0.6</f>
        <v>65.6</v>
      </c>
      <c r="I26" s="27"/>
      <c r="J26" s="34"/>
      <c r="K26" s="34"/>
      <c r="L26" s="34"/>
      <c r="M26" s="34"/>
      <c r="N26" s="34"/>
      <c r="O26" s="35"/>
    </row>
    <row r="27" s="1" customFormat="1" ht="16" customHeight="1" spans="1:15">
      <c r="A27" s="13" t="s">
        <v>60</v>
      </c>
      <c r="B27" s="13">
        <f>C27-0.8</f>
        <v>22.4</v>
      </c>
      <c r="C27" s="13">
        <f>D27-0.8</f>
        <v>23.2</v>
      </c>
      <c r="D27" s="14">
        <v>24</v>
      </c>
      <c r="E27" s="13">
        <f>D27+0.8</f>
        <v>24.8</v>
      </c>
      <c r="F27" s="13">
        <f>E27+0.8</f>
        <v>25.6</v>
      </c>
      <c r="G27" s="13">
        <f>F27+1.3</f>
        <v>26.9</v>
      </c>
      <c r="H27" s="13">
        <f>G27+1.3</f>
        <v>28.2</v>
      </c>
      <c r="I27" s="27"/>
      <c r="J27" s="36"/>
      <c r="K27" s="36"/>
      <c r="L27" s="36"/>
      <c r="M27" s="36"/>
      <c r="N27" s="36"/>
      <c r="O27" s="37"/>
    </row>
    <row r="28" s="1" customFormat="1" ht="16" customHeight="1" spans="1:15">
      <c r="A28" s="13" t="s">
        <v>62</v>
      </c>
      <c r="B28" s="13">
        <f>C28-0.7</f>
        <v>17.6</v>
      </c>
      <c r="C28" s="13">
        <f>D28-0.7</f>
        <v>18.3</v>
      </c>
      <c r="D28" s="14">
        <v>19</v>
      </c>
      <c r="E28" s="13">
        <f>D28+0.7</f>
        <v>19.7</v>
      </c>
      <c r="F28" s="13">
        <f>E28+0.7</f>
        <v>20.4</v>
      </c>
      <c r="G28" s="13">
        <f>F28+1</f>
        <v>21.4</v>
      </c>
      <c r="H28" s="13">
        <f>G28+1</f>
        <v>22.4</v>
      </c>
      <c r="I28" s="27"/>
      <c r="J28" s="36"/>
      <c r="K28" s="36"/>
      <c r="L28" s="36"/>
      <c r="M28" s="36"/>
      <c r="N28" s="36"/>
      <c r="O28" s="37"/>
    </row>
    <row r="29" s="1" customFormat="1" ht="16" customHeight="1" spans="1:15">
      <c r="A29" s="13" t="s">
        <v>81</v>
      </c>
      <c r="B29" s="13">
        <f>C29-0.5</f>
        <v>11</v>
      </c>
      <c r="C29" s="13">
        <f>D29-0.5</f>
        <v>11.5</v>
      </c>
      <c r="D29" s="14">
        <v>12</v>
      </c>
      <c r="E29" s="13">
        <f>D29+0.5</f>
        <v>12.5</v>
      </c>
      <c r="F29" s="13">
        <f>E29+0.5</f>
        <v>13</v>
      </c>
      <c r="G29" s="13">
        <f>F29+0.7</f>
        <v>13.7</v>
      </c>
      <c r="H29" s="13">
        <f>G29+0.7</f>
        <v>14.4</v>
      </c>
      <c r="I29" s="27"/>
      <c r="J29" s="36"/>
      <c r="K29" s="36"/>
      <c r="L29" s="36"/>
      <c r="M29" s="36"/>
      <c r="N29" s="36"/>
      <c r="O29" s="37"/>
    </row>
    <row r="30" s="1" customFormat="1" ht="16" customHeight="1" spans="1:15">
      <c r="A30" s="13" t="s">
        <v>83</v>
      </c>
      <c r="B30" s="13">
        <f>C30-1</f>
        <v>49</v>
      </c>
      <c r="C30" s="13">
        <f>D30-1</f>
        <v>50</v>
      </c>
      <c r="D30" s="14">
        <v>51</v>
      </c>
      <c r="E30" s="13">
        <f>D30+1</f>
        <v>52</v>
      </c>
      <c r="F30" s="13">
        <f>E30+1</f>
        <v>53</v>
      </c>
      <c r="G30" s="13">
        <f>F30+1.5</f>
        <v>54.5</v>
      </c>
      <c r="H30" s="13">
        <f>G30+1.5</f>
        <v>56</v>
      </c>
      <c r="I30" s="27"/>
      <c r="J30" s="36"/>
      <c r="K30" s="36"/>
      <c r="L30" s="36"/>
      <c r="M30" s="36"/>
      <c r="N30" s="36"/>
      <c r="O30" s="37"/>
    </row>
    <row r="31" s="1" customFormat="1" ht="16" customHeight="1" spans="1:15">
      <c r="A31" s="19"/>
      <c r="B31" s="20"/>
      <c r="C31" s="20"/>
      <c r="D31" s="21"/>
      <c r="E31" s="20"/>
      <c r="F31" s="20"/>
      <c r="G31" s="20"/>
      <c r="H31" s="20"/>
      <c r="I31" s="40"/>
      <c r="J31" s="41"/>
      <c r="K31" s="41"/>
      <c r="L31" s="42"/>
      <c r="M31" s="41"/>
      <c r="N31" s="41"/>
      <c r="O31" s="43"/>
    </row>
    <row r="32" s="1" customFormat="1" ht="15.6" spans="1:15">
      <c r="A32" s="22" t="s">
        <v>85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="1" customFormat="1" ht="15.6" spans="1:15">
      <c r="A33" s="1" t="s">
        <v>91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="1" customFormat="1" ht="15.6" spans="1:14">
      <c r="A34" s="23"/>
      <c r="B34" s="23"/>
      <c r="C34" s="23"/>
      <c r="D34" s="23"/>
      <c r="E34" s="23"/>
      <c r="F34" s="23"/>
      <c r="G34" s="23"/>
      <c r="H34" s="23"/>
      <c r="I34" s="23"/>
      <c r="J34" s="22" t="s">
        <v>87</v>
      </c>
      <c r="K34" s="44"/>
      <c r="L34" s="22" t="s">
        <v>92</v>
      </c>
      <c r="M34" s="22"/>
      <c r="N34" s="22" t="s">
        <v>89</v>
      </c>
    </row>
  </sheetData>
  <mergeCells count="9">
    <mergeCell ref="A1:O1"/>
    <mergeCell ref="B2:C2"/>
    <mergeCell ref="E2:H2"/>
    <mergeCell ref="K2:O2"/>
    <mergeCell ref="B3:H3"/>
    <mergeCell ref="J3:O3"/>
    <mergeCell ref="B17:H17"/>
    <mergeCell ref="A3:A5"/>
    <mergeCell ref="A17:A19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workbookViewId="0">
      <selection activeCell="K21" sqref="K21:K22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4"/>
      <c r="J2" s="25" t="s">
        <v>22</v>
      </c>
      <c r="K2" s="5" t="s">
        <v>23</v>
      </c>
      <c r="L2" s="5"/>
      <c r="M2" s="5"/>
      <c r="N2" s="5"/>
      <c r="O2" s="26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7"/>
      <c r="J3" s="28" t="s">
        <v>26</v>
      </c>
      <c r="K3" s="28"/>
      <c r="L3" s="28"/>
      <c r="M3" s="28"/>
      <c r="N3" s="28"/>
      <c r="O3" s="29"/>
    </row>
    <row r="4" s="1" customFormat="1" ht="16" customHeight="1" spans="1:15">
      <c r="A4" s="7"/>
      <c r="B4" s="9" t="s">
        <v>27</v>
      </c>
      <c r="C4" s="9" t="s">
        <v>28</v>
      </c>
      <c r="D4" s="10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27"/>
      <c r="J4" s="30"/>
      <c r="K4" s="30"/>
      <c r="L4" s="30"/>
      <c r="M4" s="30"/>
      <c r="N4" s="30"/>
      <c r="O4" s="31"/>
    </row>
    <row r="5" s="1" customFormat="1" ht="16" customHeight="1" spans="1:15">
      <c r="A5" s="7"/>
      <c r="B5" s="11" t="s">
        <v>36</v>
      </c>
      <c r="C5" s="11" t="s">
        <v>37</v>
      </c>
      <c r="D5" s="12" t="s">
        <v>38</v>
      </c>
      <c r="E5" s="11" t="s">
        <v>39</v>
      </c>
      <c r="F5" s="11" t="s">
        <v>67</v>
      </c>
      <c r="G5" s="11" t="s">
        <v>41</v>
      </c>
      <c r="H5" s="11" t="s">
        <v>42</v>
      </c>
      <c r="I5" s="27"/>
      <c r="J5" s="32"/>
      <c r="K5" s="32"/>
      <c r="L5" s="32"/>
      <c r="M5" s="32"/>
      <c r="N5" s="32"/>
      <c r="O5" s="33"/>
    </row>
    <row r="6" s="1" customFormat="1" ht="16" customHeight="1" spans="1:15">
      <c r="A6" s="13" t="s">
        <v>45</v>
      </c>
      <c r="B6" s="14">
        <f>C6-1</f>
        <v>73</v>
      </c>
      <c r="C6" s="14">
        <f>D6-2</f>
        <v>74</v>
      </c>
      <c r="D6" s="15">
        <v>76</v>
      </c>
      <c r="E6" s="14">
        <f>D6+2</f>
        <v>78</v>
      </c>
      <c r="F6" s="14">
        <f>E6+2</f>
        <v>80</v>
      </c>
      <c r="G6" s="14">
        <f>F6+1</f>
        <v>81</v>
      </c>
      <c r="H6" s="14">
        <f>G6+1</f>
        <v>82</v>
      </c>
      <c r="I6" s="27"/>
      <c r="J6" s="34"/>
      <c r="K6" s="34"/>
      <c r="L6" s="34"/>
      <c r="M6" s="34"/>
      <c r="N6" s="34"/>
      <c r="O6" s="35"/>
    </row>
    <row r="7" s="1" customFormat="1" ht="16" customHeight="1" spans="1:15">
      <c r="A7" s="13" t="s">
        <v>49</v>
      </c>
      <c r="B7" s="16">
        <f>C7-1</f>
        <v>71</v>
      </c>
      <c r="C7" s="16">
        <f>D7-2</f>
        <v>72</v>
      </c>
      <c r="D7" s="15">
        <v>74</v>
      </c>
      <c r="E7" s="16">
        <f>D7+2</f>
        <v>76</v>
      </c>
      <c r="F7" s="16">
        <f>E7+2</f>
        <v>78</v>
      </c>
      <c r="G7" s="16">
        <f>F7+1</f>
        <v>79</v>
      </c>
      <c r="H7" s="16">
        <f>G7+1</f>
        <v>80</v>
      </c>
      <c r="I7" s="27"/>
      <c r="J7" s="36"/>
      <c r="K7" s="36"/>
      <c r="L7" s="36"/>
      <c r="M7" s="36"/>
      <c r="N7" s="36"/>
      <c r="O7" s="37"/>
    </row>
    <row r="8" s="1" customFormat="1" ht="16" customHeight="1" spans="1:15">
      <c r="A8" s="13" t="s">
        <v>51</v>
      </c>
      <c r="B8" s="13">
        <f t="shared" ref="B8:B10" si="0">C8-4</f>
        <v>116</v>
      </c>
      <c r="C8" s="13">
        <f t="shared" ref="C8:C10" si="1">D8-4</f>
        <v>120</v>
      </c>
      <c r="D8" s="15">
        <v>124</v>
      </c>
      <c r="E8" s="13">
        <f t="shared" ref="E8:E10" si="2">D8+4</f>
        <v>128</v>
      </c>
      <c r="F8" s="13">
        <f>E8+4</f>
        <v>132</v>
      </c>
      <c r="G8" s="13">
        <f t="shared" ref="G8:G10" si="3">F8+6</f>
        <v>138</v>
      </c>
      <c r="H8" s="13">
        <f>G8+6</f>
        <v>144</v>
      </c>
      <c r="I8" s="27"/>
      <c r="J8" s="36"/>
      <c r="K8" s="36"/>
      <c r="L8" s="36"/>
      <c r="M8" s="36"/>
      <c r="N8" s="36"/>
      <c r="O8" s="37"/>
    </row>
    <row r="9" s="1" customFormat="1" ht="16" customHeight="1" spans="1:15">
      <c r="A9" s="13" t="s">
        <v>54</v>
      </c>
      <c r="B9" s="13">
        <f t="shared" si="0"/>
        <v>112</v>
      </c>
      <c r="C9" s="13">
        <f t="shared" si="1"/>
        <v>116</v>
      </c>
      <c r="D9" s="15">
        <v>120</v>
      </c>
      <c r="E9" s="13">
        <f t="shared" si="2"/>
        <v>124</v>
      </c>
      <c r="F9" s="13">
        <f>E9+5</f>
        <v>129</v>
      </c>
      <c r="G9" s="13">
        <f t="shared" si="3"/>
        <v>135</v>
      </c>
      <c r="H9" s="13">
        <f>G9+7</f>
        <v>142</v>
      </c>
      <c r="I9" s="27"/>
      <c r="J9" s="34"/>
      <c r="K9" s="34"/>
      <c r="L9" s="34"/>
      <c r="M9" s="34"/>
      <c r="N9" s="34"/>
      <c r="O9" s="35"/>
    </row>
    <row r="10" s="1" customFormat="1" ht="16" customHeight="1" spans="1:15">
      <c r="A10" s="13" t="s">
        <v>56</v>
      </c>
      <c r="B10" s="13">
        <f t="shared" si="0"/>
        <v>112</v>
      </c>
      <c r="C10" s="13">
        <f t="shared" si="1"/>
        <v>116</v>
      </c>
      <c r="D10" s="15">
        <v>120</v>
      </c>
      <c r="E10" s="13">
        <f t="shared" si="2"/>
        <v>124</v>
      </c>
      <c r="F10" s="13">
        <f>E10+5</f>
        <v>129</v>
      </c>
      <c r="G10" s="13">
        <f t="shared" si="3"/>
        <v>135</v>
      </c>
      <c r="H10" s="13">
        <f>G10+7</f>
        <v>142</v>
      </c>
      <c r="I10" s="27"/>
      <c r="J10" s="34"/>
      <c r="K10" s="34"/>
      <c r="L10" s="34"/>
      <c r="M10" s="34"/>
      <c r="N10" s="34"/>
      <c r="O10" s="35"/>
    </row>
    <row r="11" s="1" customFormat="1" ht="16" customHeight="1" spans="1:15">
      <c r="A11" s="13" t="s">
        <v>57</v>
      </c>
      <c r="B11" s="13">
        <f>C11-1.2</f>
        <v>48.6</v>
      </c>
      <c r="C11" s="13">
        <f>D11-1.2</f>
        <v>49.8</v>
      </c>
      <c r="D11" s="15">
        <v>51</v>
      </c>
      <c r="E11" s="13">
        <f>D11+1.2</f>
        <v>52.2</v>
      </c>
      <c r="F11" s="13">
        <f>E11+1.2</f>
        <v>53.4</v>
      </c>
      <c r="G11" s="13">
        <f>F11+1.4</f>
        <v>54.8</v>
      </c>
      <c r="H11" s="13">
        <f>G11+1.4</f>
        <v>56.2</v>
      </c>
      <c r="I11" s="27"/>
      <c r="J11" s="34"/>
      <c r="K11" s="34"/>
      <c r="L11" s="34"/>
      <c r="M11" s="34"/>
      <c r="N11" s="34"/>
      <c r="O11" s="35"/>
    </row>
    <row r="12" s="1" customFormat="1" ht="16" customHeight="1" spans="1:15">
      <c r="A12" s="13" t="s">
        <v>58</v>
      </c>
      <c r="B12" s="13">
        <f>C12-0.6</f>
        <v>63.2</v>
      </c>
      <c r="C12" s="13">
        <f>D12-1.2</f>
        <v>63.8</v>
      </c>
      <c r="D12" s="15">
        <v>65</v>
      </c>
      <c r="E12" s="13">
        <f>D12+1.2</f>
        <v>66.2</v>
      </c>
      <c r="F12" s="13">
        <f>E12+1.2</f>
        <v>67.4</v>
      </c>
      <c r="G12" s="13">
        <f>F12+0.6</f>
        <v>68</v>
      </c>
      <c r="H12" s="13">
        <f>G12+0.6</f>
        <v>68.6</v>
      </c>
      <c r="I12" s="27"/>
      <c r="J12" s="34"/>
      <c r="K12" s="34"/>
      <c r="L12" s="34"/>
      <c r="M12" s="34"/>
      <c r="N12" s="34"/>
      <c r="O12" s="35"/>
    </row>
    <row r="13" s="1" customFormat="1" ht="16" customHeight="1" spans="1:15">
      <c r="A13" s="13" t="s">
        <v>60</v>
      </c>
      <c r="B13" s="13">
        <f>C13-0.8</f>
        <v>24.4</v>
      </c>
      <c r="C13" s="13">
        <f>D13-0.8</f>
        <v>25.2</v>
      </c>
      <c r="D13" s="15">
        <v>26</v>
      </c>
      <c r="E13" s="13">
        <f>D13+0.8</f>
        <v>26.8</v>
      </c>
      <c r="F13" s="13">
        <f>E13+0.8</f>
        <v>27.6</v>
      </c>
      <c r="G13" s="13">
        <f>F13+1.3</f>
        <v>28.9</v>
      </c>
      <c r="H13" s="13">
        <f>G13+1.3</f>
        <v>30.2</v>
      </c>
      <c r="I13" s="27"/>
      <c r="J13" s="34"/>
      <c r="K13" s="34"/>
      <c r="L13" s="34"/>
      <c r="M13" s="34"/>
      <c r="N13" s="34"/>
      <c r="O13" s="35"/>
    </row>
    <row r="14" s="1" customFormat="1" ht="16" customHeight="1" spans="1:15">
      <c r="A14" s="13" t="s">
        <v>62</v>
      </c>
      <c r="B14" s="13">
        <f>C14-0.7</f>
        <v>20.6</v>
      </c>
      <c r="C14" s="13">
        <f>D14-0.7</f>
        <v>21.3</v>
      </c>
      <c r="D14" s="15">
        <v>22</v>
      </c>
      <c r="E14" s="13">
        <f>D14+0.7</f>
        <v>22.7</v>
      </c>
      <c r="F14" s="13">
        <f>E14+0.7</f>
        <v>23.4</v>
      </c>
      <c r="G14" s="13">
        <f>F14+1</f>
        <v>24.4</v>
      </c>
      <c r="H14" s="13">
        <f>G14+1</f>
        <v>25.4</v>
      </c>
      <c r="I14" s="27"/>
      <c r="J14" s="34"/>
      <c r="K14" s="34"/>
      <c r="L14" s="34"/>
      <c r="M14" s="34"/>
      <c r="N14" s="34"/>
      <c r="O14" s="35"/>
    </row>
    <row r="15" s="1" customFormat="1" ht="16" customHeight="1" spans="1:15">
      <c r="A15" s="13" t="s">
        <v>63</v>
      </c>
      <c r="B15" s="13">
        <f>C15-0.5</f>
        <v>14.5</v>
      </c>
      <c r="C15" s="13">
        <f>D15-0.5</f>
        <v>15</v>
      </c>
      <c r="D15" s="15">
        <v>15.5</v>
      </c>
      <c r="E15" s="13">
        <f>D15+0.5</f>
        <v>16</v>
      </c>
      <c r="F15" s="13">
        <f>E15+0.5</f>
        <v>16.5</v>
      </c>
      <c r="G15" s="13">
        <f>F15+0.7</f>
        <v>17.2</v>
      </c>
      <c r="H15" s="13">
        <f>G15+0.7</f>
        <v>17.9</v>
      </c>
      <c r="I15" s="27"/>
      <c r="J15" s="34"/>
      <c r="K15" s="34"/>
      <c r="L15" s="34"/>
      <c r="M15" s="34"/>
      <c r="N15" s="34"/>
      <c r="O15" s="35"/>
    </row>
    <row r="16" s="1" customFormat="1" ht="16" customHeight="1" spans="1:15">
      <c r="A16" s="13" t="s">
        <v>64</v>
      </c>
      <c r="B16" s="13">
        <f>C16-1</f>
        <v>55</v>
      </c>
      <c r="C16" s="13">
        <f>D16-1</f>
        <v>56</v>
      </c>
      <c r="D16" s="15">
        <v>57</v>
      </c>
      <c r="E16" s="13">
        <f>D16+1</f>
        <v>58</v>
      </c>
      <c r="F16" s="13">
        <f>E16+1</f>
        <v>59</v>
      </c>
      <c r="G16" s="13">
        <f>F16+1.5</f>
        <v>60.5</v>
      </c>
      <c r="H16" s="13">
        <f>G16+1.5</f>
        <v>62</v>
      </c>
      <c r="I16" s="27"/>
      <c r="J16" s="34"/>
      <c r="K16" s="34"/>
      <c r="L16" s="34"/>
      <c r="M16" s="34"/>
      <c r="N16" s="34"/>
      <c r="O16" s="35"/>
    </row>
    <row r="17" s="1" customFormat="1" ht="16" customHeight="1" spans="1:15">
      <c r="A17" s="7" t="s">
        <v>24</v>
      </c>
      <c r="B17" s="8" t="s">
        <v>65</v>
      </c>
      <c r="C17" s="8"/>
      <c r="D17" s="8"/>
      <c r="E17" s="8"/>
      <c r="F17" s="8"/>
      <c r="G17" s="8"/>
      <c r="H17" s="8"/>
      <c r="I17" s="27"/>
      <c r="J17" s="38"/>
      <c r="K17" s="38"/>
      <c r="L17" s="38"/>
      <c r="M17" s="38"/>
      <c r="N17" s="38"/>
      <c r="O17" s="39"/>
    </row>
    <row r="18" s="1" customFormat="1" ht="16" customHeight="1" spans="1:15">
      <c r="A18" s="7"/>
      <c r="B18" s="9" t="s">
        <v>27</v>
      </c>
      <c r="C18" s="9" t="s">
        <v>28</v>
      </c>
      <c r="D18" s="17" t="s">
        <v>29</v>
      </c>
      <c r="E18" s="9" t="s">
        <v>30</v>
      </c>
      <c r="F18" s="9" t="s">
        <v>31</v>
      </c>
      <c r="G18" s="9" t="s">
        <v>32</v>
      </c>
      <c r="H18" s="9" t="s">
        <v>33</v>
      </c>
      <c r="I18" s="27"/>
      <c r="J18" s="34"/>
      <c r="K18" s="34"/>
      <c r="L18" s="34"/>
      <c r="M18" s="34"/>
      <c r="N18" s="34"/>
      <c r="O18" s="35"/>
    </row>
    <row r="19" s="1" customFormat="1" ht="16" customHeight="1" spans="1:15">
      <c r="A19" s="7"/>
      <c r="B19" s="11" t="s">
        <v>36</v>
      </c>
      <c r="C19" s="11" t="s">
        <v>37</v>
      </c>
      <c r="D19" s="18" t="s">
        <v>38</v>
      </c>
      <c r="E19" s="11" t="s">
        <v>39</v>
      </c>
      <c r="F19" s="11" t="s">
        <v>67</v>
      </c>
      <c r="G19" s="11" t="s">
        <v>41</v>
      </c>
      <c r="H19" s="11" t="s">
        <v>42</v>
      </c>
      <c r="I19" s="27"/>
      <c r="J19" s="34"/>
      <c r="K19" s="34"/>
      <c r="L19" s="34"/>
      <c r="M19" s="34"/>
      <c r="N19" s="34"/>
      <c r="O19" s="35"/>
    </row>
    <row r="20" s="1" customFormat="1" ht="16" customHeight="1" spans="1:15">
      <c r="A20" s="13" t="s">
        <v>45</v>
      </c>
      <c r="B20" s="14">
        <f>C20-1</f>
        <v>68</v>
      </c>
      <c r="C20" s="14">
        <f>D20-2</f>
        <v>69</v>
      </c>
      <c r="D20" s="14">
        <v>71</v>
      </c>
      <c r="E20" s="14">
        <f>D20+2</f>
        <v>73</v>
      </c>
      <c r="F20" s="14">
        <f>E20+2</f>
        <v>75</v>
      </c>
      <c r="G20" s="14">
        <f>F20+1</f>
        <v>76</v>
      </c>
      <c r="H20" s="14">
        <f>G20+1</f>
        <v>77</v>
      </c>
      <c r="I20" s="27"/>
      <c r="J20" s="34"/>
      <c r="K20" s="34"/>
      <c r="L20" s="34"/>
      <c r="M20" s="34"/>
      <c r="N20" s="34"/>
      <c r="O20" s="35"/>
    </row>
    <row r="21" s="1" customFormat="1" ht="16" customHeight="1" spans="1:15">
      <c r="A21" s="13" t="s">
        <v>49</v>
      </c>
      <c r="B21" s="16">
        <f>C21-1</f>
        <v>66</v>
      </c>
      <c r="C21" s="16">
        <f>D21-2</f>
        <v>67</v>
      </c>
      <c r="D21" s="14">
        <v>69</v>
      </c>
      <c r="E21" s="16">
        <f>D21+2</f>
        <v>71</v>
      </c>
      <c r="F21" s="16">
        <f>E21+2</f>
        <v>73</v>
      </c>
      <c r="G21" s="16">
        <f>F21+1</f>
        <v>74</v>
      </c>
      <c r="H21" s="16">
        <f>G21+1</f>
        <v>75</v>
      </c>
      <c r="I21" s="27"/>
      <c r="J21" s="34"/>
      <c r="K21" s="34"/>
      <c r="L21" s="34"/>
      <c r="M21" s="34"/>
      <c r="N21" s="34"/>
      <c r="O21" s="35"/>
    </row>
    <row r="22" s="1" customFormat="1" ht="16" customHeight="1" spans="1:15">
      <c r="A22" s="13" t="s">
        <v>51</v>
      </c>
      <c r="B22" s="13">
        <f t="shared" ref="B22:B24" si="4">C22-4</f>
        <v>106</v>
      </c>
      <c r="C22" s="13">
        <f t="shared" ref="C22:C24" si="5">D22-4</f>
        <v>110</v>
      </c>
      <c r="D22" s="14">
        <v>114</v>
      </c>
      <c r="E22" s="13">
        <f t="shared" ref="E22:E24" si="6">D22+4</f>
        <v>118</v>
      </c>
      <c r="F22" s="13">
        <f>E22+4</f>
        <v>122</v>
      </c>
      <c r="G22" s="13">
        <f t="shared" ref="G22:G24" si="7">F22+6</f>
        <v>128</v>
      </c>
      <c r="H22" s="13">
        <f>G22+6</f>
        <v>134</v>
      </c>
      <c r="I22" s="27"/>
      <c r="J22" s="34"/>
      <c r="K22" s="34"/>
      <c r="L22" s="34"/>
      <c r="M22" s="34"/>
      <c r="N22" s="34"/>
      <c r="O22" s="35"/>
    </row>
    <row r="23" s="1" customFormat="1" ht="16" customHeight="1" spans="1:15">
      <c r="A23" s="13" t="s">
        <v>54</v>
      </c>
      <c r="B23" s="13">
        <f t="shared" si="4"/>
        <v>102</v>
      </c>
      <c r="C23" s="13">
        <f t="shared" si="5"/>
        <v>106</v>
      </c>
      <c r="D23" s="14">
        <v>110</v>
      </c>
      <c r="E23" s="13">
        <f t="shared" si="6"/>
        <v>114</v>
      </c>
      <c r="F23" s="13">
        <f>E23+5</f>
        <v>119</v>
      </c>
      <c r="G23" s="13">
        <f t="shared" si="7"/>
        <v>125</v>
      </c>
      <c r="H23" s="13">
        <f>G23+7</f>
        <v>132</v>
      </c>
      <c r="I23" s="27"/>
      <c r="J23" s="34"/>
      <c r="K23" s="34"/>
      <c r="L23" s="34"/>
      <c r="M23" s="34"/>
      <c r="N23" s="34"/>
      <c r="O23" s="35"/>
    </row>
    <row r="24" s="1" customFormat="1" ht="16" customHeight="1" spans="1:15">
      <c r="A24" s="13" t="s">
        <v>56</v>
      </c>
      <c r="B24" s="13">
        <f t="shared" si="4"/>
        <v>102</v>
      </c>
      <c r="C24" s="13">
        <f t="shared" si="5"/>
        <v>106</v>
      </c>
      <c r="D24" s="14">
        <v>110</v>
      </c>
      <c r="E24" s="13">
        <f t="shared" si="6"/>
        <v>114</v>
      </c>
      <c r="F24" s="13">
        <f>E24+5</f>
        <v>119</v>
      </c>
      <c r="G24" s="13">
        <f t="shared" si="7"/>
        <v>125</v>
      </c>
      <c r="H24" s="13">
        <f>G24+7</f>
        <v>132</v>
      </c>
      <c r="I24" s="27"/>
      <c r="J24" s="34"/>
      <c r="K24" s="34"/>
      <c r="L24" s="34"/>
      <c r="M24" s="34"/>
      <c r="N24" s="34"/>
      <c r="O24" s="35"/>
    </row>
    <row r="25" s="1" customFormat="1" ht="16" customHeight="1" spans="1:15">
      <c r="A25" s="13" t="s">
        <v>57</v>
      </c>
      <c r="B25" s="13">
        <f>C25-1.2</f>
        <v>45.6</v>
      </c>
      <c r="C25" s="13">
        <f>D25-1.2</f>
        <v>46.8</v>
      </c>
      <c r="D25" s="14">
        <v>48</v>
      </c>
      <c r="E25" s="13">
        <f>D25+1.2</f>
        <v>49.2</v>
      </c>
      <c r="F25" s="13">
        <f>E25+1.2</f>
        <v>50.4</v>
      </c>
      <c r="G25" s="13">
        <f>F25+1.4</f>
        <v>51.8</v>
      </c>
      <c r="H25" s="13">
        <f>G25+1.4</f>
        <v>53.2</v>
      </c>
      <c r="I25" s="27"/>
      <c r="J25" s="34"/>
      <c r="K25" s="34"/>
      <c r="L25" s="34"/>
      <c r="M25" s="34"/>
      <c r="N25" s="34"/>
      <c r="O25" s="35"/>
    </row>
    <row r="26" s="1" customFormat="1" ht="16" customHeight="1" spans="1:15">
      <c r="A26" s="13" t="s">
        <v>58</v>
      </c>
      <c r="B26" s="13">
        <f>C26-0.6</f>
        <v>60.2</v>
      </c>
      <c r="C26" s="13">
        <f>D26-1.2</f>
        <v>60.8</v>
      </c>
      <c r="D26" s="14">
        <v>62</v>
      </c>
      <c r="E26" s="13">
        <f>D26+1.2</f>
        <v>63.2</v>
      </c>
      <c r="F26" s="13">
        <f>E26+1.2</f>
        <v>64.4</v>
      </c>
      <c r="G26" s="13">
        <f>F26+0.6</f>
        <v>65</v>
      </c>
      <c r="H26" s="13">
        <f>G26+0.6</f>
        <v>65.6</v>
      </c>
      <c r="I26" s="27"/>
      <c r="J26" s="34"/>
      <c r="K26" s="34"/>
      <c r="L26" s="34"/>
      <c r="M26" s="34"/>
      <c r="N26" s="34"/>
      <c r="O26" s="35"/>
    </row>
    <row r="27" s="1" customFormat="1" ht="16" customHeight="1" spans="1:15">
      <c r="A27" s="13" t="s">
        <v>60</v>
      </c>
      <c r="B27" s="13">
        <f>C27-0.8</f>
        <v>22.4</v>
      </c>
      <c r="C27" s="13">
        <f>D27-0.8</f>
        <v>23.2</v>
      </c>
      <c r="D27" s="14">
        <v>24</v>
      </c>
      <c r="E27" s="13">
        <f>D27+0.8</f>
        <v>24.8</v>
      </c>
      <c r="F27" s="13">
        <f>E27+0.8</f>
        <v>25.6</v>
      </c>
      <c r="G27" s="13">
        <f>F27+1.3</f>
        <v>26.9</v>
      </c>
      <c r="H27" s="13">
        <f>G27+1.3</f>
        <v>28.2</v>
      </c>
      <c r="I27" s="27"/>
      <c r="J27" s="36"/>
      <c r="K27" s="36"/>
      <c r="L27" s="36"/>
      <c r="M27" s="36"/>
      <c r="N27" s="36"/>
      <c r="O27" s="37"/>
    </row>
    <row r="28" s="1" customFormat="1" ht="16" customHeight="1" spans="1:15">
      <c r="A28" s="13" t="s">
        <v>62</v>
      </c>
      <c r="B28" s="13">
        <f>C28-0.7</f>
        <v>17.6</v>
      </c>
      <c r="C28" s="13">
        <f>D28-0.7</f>
        <v>18.3</v>
      </c>
      <c r="D28" s="14">
        <v>19</v>
      </c>
      <c r="E28" s="13">
        <f>D28+0.7</f>
        <v>19.7</v>
      </c>
      <c r="F28" s="13">
        <f>E28+0.7</f>
        <v>20.4</v>
      </c>
      <c r="G28" s="13">
        <f>F28+1</f>
        <v>21.4</v>
      </c>
      <c r="H28" s="13">
        <f>G28+1</f>
        <v>22.4</v>
      </c>
      <c r="I28" s="27"/>
      <c r="J28" s="36"/>
      <c r="K28" s="36"/>
      <c r="L28" s="36"/>
      <c r="M28" s="36"/>
      <c r="N28" s="36"/>
      <c r="O28" s="37"/>
    </row>
    <row r="29" s="1" customFormat="1" ht="16" customHeight="1" spans="1:15">
      <c r="A29" s="13" t="s">
        <v>81</v>
      </c>
      <c r="B29" s="13">
        <f>C29-0.5</f>
        <v>11</v>
      </c>
      <c r="C29" s="13">
        <f>D29-0.5</f>
        <v>11.5</v>
      </c>
      <c r="D29" s="14">
        <v>12</v>
      </c>
      <c r="E29" s="13">
        <f>D29+0.5</f>
        <v>12.5</v>
      </c>
      <c r="F29" s="13">
        <f>E29+0.5</f>
        <v>13</v>
      </c>
      <c r="G29" s="13">
        <f>F29+0.7</f>
        <v>13.7</v>
      </c>
      <c r="H29" s="13">
        <f>G29+0.7</f>
        <v>14.4</v>
      </c>
      <c r="I29" s="27"/>
      <c r="J29" s="36"/>
      <c r="K29" s="36"/>
      <c r="L29" s="36"/>
      <c r="M29" s="36"/>
      <c r="N29" s="36"/>
      <c r="O29" s="37"/>
    </row>
    <row r="30" s="1" customFormat="1" ht="16" customHeight="1" spans="1:15">
      <c r="A30" s="13" t="s">
        <v>83</v>
      </c>
      <c r="B30" s="13">
        <f>C30-1</f>
        <v>49</v>
      </c>
      <c r="C30" s="13">
        <f>D30-1</f>
        <v>50</v>
      </c>
      <c r="D30" s="14">
        <v>51</v>
      </c>
      <c r="E30" s="13">
        <f>D30+1</f>
        <v>52</v>
      </c>
      <c r="F30" s="13">
        <f>E30+1</f>
        <v>53</v>
      </c>
      <c r="G30" s="13">
        <f>F30+1.5</f>
        <v>54.5</v>
      </c>
      <c r="H30" s="13">
        <f>G30+1.5</f>
        <v>56</v>
      </c>
      <c r="I30" s="27"/>
      <c r="J30" s="36"/>
      <c r="K30" s="36"/>
      <c r="L30" s="36"/>
      <c r="M30" s="36"/>
      <c r="N30" s="36"/>
      <c r="O30" s="37"/>
    </row>
    <row r="31" s="1" customFormat="1" ht="16" customHeight="1" spans="1:15">
      <c r="A31" s="19"/>
      <c r="B31" s="20"/>
      <c r="C31" s="20"/>
      <c r="D31" s="21"/>
      <c r="E31" s="20"/>
      <c r="F31" s="20"/>
      <c r="G31" s="20"/>
      <c r="H31" s="20"/>
      <c r="I31" s="40"/>
      <c r="J31" s="41"/>
      <c r="K31" s="41"/>
      <c r="L31" s="42"/>
      <c r="M31" s="41"/>
      <c r="N31" s="41"/>
      <c r="O31" s="43"/>
    </row>
    <row r="32" s="1" customFormat="1" ht="15.6" spans="1:15">
      <c r="A32" s="22" t="s">
        <v>85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="1" customFormat="1" ht="15.6" spans="1:15">
      <c r="A33" s="1" t="s">
        <v>93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="1" customFormat="1" ht="15.6" spans="1:14">
      <c r="A34" s="23"/>
      <c r="B34" s="23"/>
      <c r="C34" s="23"/>
      <c r="D34" s="23"/>
      <c r="E34" s="23"/>
      <c r="F34" s="23"/>
      <c r="G34" s="23"/>
      <c r="H34" s="23"/>
      <c r="I34" s="23"/>
      <c r="J34" s="22" t="s">
        <v>87</v>
      </c>
      <c r="K34" s="44"/>
      <c r="L34" s="22" t="s">
        <v>92</v>
      </c>
      <c r="M34" s="22"/>
      <c r="N34" s="22" t="s">
        <v>89</v>
      </c>
    </row>
  </sheetData>
  <mergeCells count="9">
    <mergeCell ref="A1:O1"/>
    <mergeCell ref="B2:C2"/>
    <mergeCell ref="E2:H2"/>
    <mergeCell ref="K2:O2"/>
    <mergeCell ref="B3:H3"/>
    <mergeCell ref="J3:O3"/>
    <mergeCell ref="B17:H17"/>
    <mergeCell ref="A3:A5"/>
    <mergeCell ref="A17:A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2022-06-08T06:08:13Z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