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EEAK92532\6-5尾期第1批4919件\"/>
    </mc:Choice>
  </mc:AlternateContent>
  <xr:revisionPtr revIDLastSave="0" documentId="13_ncr:1_{1331E4A4-C75C-46E3-8CD4-EEF5E2DC7570}" xr6:coauthVersionLast="47" xr6:coauthVersionMax="47" xr10:uidLastSave="{00000000-0000-0000-0000-000000000000}"/>
  <bookViews>
    <workbookView xWindow="-120" yWindow="-120" windowWidth="20730" windowHeight="111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2" l="1"/>
  <c r="H6" i="12"/>
  <c r="H5" i="12"/>
  <c r="H4" i="12"/>
  <c r="K7" i="8"/>
  <c r="K6" i="8"/>
  <c r="K5" i="8"/>
  <c r="K4" i="8"/>
  <c r="N7" i="7"/>
  <c r="N6" i="7"/>
  <c r="N5" i="7"/>
  <c r="N4" i="7"/>
  <c r="E16" i="6"/>
  <c r="F16" i="6"/>
  <c r="G16" i="6"/>
  <c r="C16" i="6"/>
  <c r="B16" i="6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8" i="13"/>
  <c r="F18" i="13"/>
  <c r="G18" i="13"/>
  <c r="C18" i="13"/>
  <c r="B18" i="13"/>
  <c r="E17" i="13"/>
  <c r="F17" i="13"/>
  <c r="G17" i="13"/>
  <c r="C17" i="13"/>
  <c r="B17" i="13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<sst xmlns="http://schemas.openxmlformats.org/spreadsheetml/2006/main" count="942" uniqueCount="364">
  <si>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</si>
  <si>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</si>
  <si>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</si>
  <si>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</si>
  <si>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</si>
  <si>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</si>
  <si>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</si>
  <si>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</si>
  <si>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</si>
  <si>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</si>
  <si>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</si>
  <si>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</si>
  <si>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</si>
  <si>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</si>
  <si>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</si>
  <si>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</si>
  <si>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</si>
  <si>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</si>
  <si>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</si>
  <si>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</si>
  <si>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</si>
  <si>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</si>
  <si>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</si>
  <si>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</si>
  <si>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</si>
  <si>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</si>
  <si>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</si>
  <si>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</si>
  <si>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</si>
  <si>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</si>
  <si>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</si>
  <si>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</si>
  <si>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</si>
  <si>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</si>
  <si>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</si>
  <si>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</si>
  <si>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</si>
  <si>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</si>
  <si>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</si>
  <si>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</si>
  <si>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</si>
  <si>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</si>
  <si>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</si>
  <si>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</si>
  <si>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</si>
  <si>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</si>
  <si>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</si>
  <si>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</si>
  <si>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</si>
  <si>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</si>
  <si>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</si>
  <si>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</si>
  <si>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</si>
  <si>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</si>
  <si>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旅行外套</t>
  </si>
  <si>
    <t>合同签订方</t>
  </si>
  <si>
    <t>北京喜益祥</t>
  </si>
  <si>
    <t>生产工厂</t>
  </si>
  <si>
    <t>天津探越</t>
  </si>
  <si>
    <t>订单基础信息</t>
  </si>
  <si>
    <t>生产•出货进度</t>
  </si>
  <si>
    <t>指示•确认资料</t>
  </si>
  <si>
    <t>款号</t>
  </si>
  <si>
    <t>TAEEAK92532</t>
  </si>
  <si>
    <t>合同交期</t>
  </si>
  <si>
    <t>6-5/7-21</t>
  </si>
  <si>
    <t>产前确认样</t>
  </si>
  <si>
    <t>有</t>
  </si>
  <si>
    <t>无</t>
  </si>
  <si>
    <t>品名</t>
  </si>
  <si>
    <t>女式旅行外套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</si>
  <si>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</si>
  <si>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</si>
  <si>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</si>
  <si>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</si>
  <si>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</si>
  <si>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</si>
  <si>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</si>
  <si>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</si>
  <si>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</si>
  <si>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</si>
  <si>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</si>
  <si>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</si>
  <si>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</si>
  <si>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</si>
  <si>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</si>
  <si>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</si>
  <si>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</si>
  <si>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</si>
  <si>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</si>
  <si>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</si>
  <si>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</si>
  <si>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</si>
  <si>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</si>
  <si>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</si>
  <si>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</si>
  <si>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</si>
  <si>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</si>
  <si>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</si>
  <si>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</si>
  <si>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</si>
  <si>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</si>
  <si>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</si>
  <si>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</si>
  <si>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</si>
  <si>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</si>
  <si>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</si>
  <si>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</si>
  <si>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</si>
  <si>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</si>
  <si>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</si>
  <si>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</si>
  <si>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</si>
  <si>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</si>
  <si>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</si>
  <si>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</si>
  <si>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</si>
  <si>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</si>
  <si>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</si>
  <si>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</si>
  <si>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冷灰紫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</si>
  <si>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</si>
  <si>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冷灰紫xl/3件。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</si>
  <si>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</si>
  <si>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</si>
  <si>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</si>
  <si>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</si>
  <si>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</si>
  <si>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1.号印外漏.</t>
  </si>
  <si>
    <t>2.包缝线有跳线现象。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</si>
  <si>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</si>
  <si>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</si>
  <si>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</si>
  <si>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</si>
  <si>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</si>
  <si>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</si>
  <si>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</si>
  <si>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</si>
  <si>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</si>
  <si>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</si>
  <si>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</si>
  <si>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</si>
  <si>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</si>
  <si>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</si>
  <si>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</si>
  <si>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</si>
  <si>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</si>
  <si>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</si>
  <si>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</si>
  <si>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冷灰紫洗前XL</t>
  </si>
  <si>
    <t>冷灰紫洗后XL</t>
  </si>
  <si>
    <t>号型</t>
  </si>
  <si>
    <t>150/80B</t>
  </si>
  <si>
    <t>155/84B</t>
  </si>
  <si>
    <t>160/88B</t>
  </si>
  <si>
    <t>165/92B</t>
  </si>
  <si>
    <t>170/96B</t>
  </si>
  <si>
    <t>175/100B</t>
  </si>
  <si>
    <t>后中长</t>
  </si>
  <si>
    <t>前中拉链长</t>
  </si>
  <si>
    <t>胸围</t>
  </si>
  <si>
    <t>+1.5</t>
  </si>
  <si>
    <t>+1</t>
  </si>
  <si>
    <t>腰围</t>
  </si>
  <si>
    <t>摆围</t>
  </si>
  <si>
    <t>-1</t>
  </si>
  <si>
    <t>肩点袖长</t>
  </si>
  <si>
    <t>袖肥/2（参考值）</t>
  </si>
  <si>
    <t>袖肘围/2</t>
  </si>
  <si>
    <t>袖口围/2（平量）</t>
  </si>
  <si>
    <t>袖口高</t>
  </si>
  <si>
    <t>领围</t>
  </si>
  <si>
    <t>领高</t>
  </si>
  <si>
    <t>帽高</t>
  </si>
  <si>
    <t xml:space="preserve">     初期请洗测2-3件，有问题的另加测量数量。</t>
  </si>
  <si>
    <t>验货时间：2022-4-13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</si>
  <si>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</si>
  <si>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</si>
  <si>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</si>
  <si>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</si>
  <si>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</si>
  <si>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</si>
  <si>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</si>
  <si>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</si>
  <si>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</si>
  <si>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</si>
  <si>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齐色、齐号2件，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</si>
  <si>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</si>
  <si>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</si>
  <si>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</si>
  <si>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</si>
  <si>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+0.5√</t>
  </si>
  <si>
    <t>√-0.5</t>
  </si>
  <si>
    <t>+0.8√</t>
  </si>
  <si>
    <t>+1.5√</t>
  </si>
  <si>
    <t>+1√</t>
  </si>
  <si>
    <t>+1.6√</t>
  </si>
  <si>
    <t>-1√</t>
  </si>
  <si>
    <t>+0.7√</t>
  </si>
  <si>
    <t>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</si>
  <si>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</si>
  <si>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</si>
  <si>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</si>
  <si>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</si>
  <si>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</si>
  <si>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</si>
  <si>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</si>
  <si>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</si>
  <si>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</si>
  <si>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</si>
  <si>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</si>
  <si>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</si>
  <si>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</si>
  <si>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</si>
  <si>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</si>
  <si>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</si>
  <si>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</si>
  <si>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</si>
  <si>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</si>
  <si>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</si>
  <si>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</si>
  <si>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</si>
  <si>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</si>
  <si>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</si>
  <si>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</si>
  <si>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</si>
  <si>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</si>
  <si>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</si>
  <si>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</si>
  <si>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</si>
  <si>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</si>
  <si>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</si>
  <si>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</si>
  <si>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</si>
  <si>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</si>
  <si>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</si>
  <si>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齐色齐号各1箱</t>
  </si>
  <si>
    <t>情况说明：</t>
  </si>
  <si>
    <t xml:space="preserve">【问题点描述】  </t>
  </si>
  <si>
    <t>1.包缝线有未包实现象。</t>
  </si>
  <si>
    <t>2.上袖子不圆顺。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</si>
  <si>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</si>
  <si>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</si>
  <si>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</si>
  <si>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</si>
  <si>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</si>
  <si>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</si>
  <si>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</si>
  <si>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</si>
  <si>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</si>
  <si>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XS烟青色</t>
  </si>
  <si>
    <t>S冷灰紫</t>
  </si>
  <si>
    <t>M黑色</t>
  </si>
  <si>
    <t>卵石色L</t>
  </si>
  <si>
    <t>黑色XL</t>
  </si>
  <si>
    <t>卵石色XXL</t>
  </si>
  <si>
    <t>√-0.3</t>
  </si>
  <si>
    <t>√√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</si>
  <si>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</si>
  <si>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</si>
  <si>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</si>
  <si>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</si>
  <si>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</si>
  <si>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</si>
  <si>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</si>
  <si>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</si>
  <si>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</si>
  <si>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</si>
  <si>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</si>
  <si>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</si>
  <si>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</si>
  <si>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</si>
  <si>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</si>
  <si>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</si>
  <si>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</si>
  <si>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FW02410</t>
  </si>
  <si>
    <t>22SS卵石色/M71//</t>
  </si>
  <si>
    <t>浙江得伟</t>
  </si>
  <si>
    <t>YES</t>
  </si>
  <si>
    <t>19SS黑色/E77//19SS黑色</t>
  </si>
  <si>
    <t>22FW冷灰紫/N95//22FW西柚色</t>
  </si>
  <si>
    <t>FW02470</t>
  </si>
  <si>
    <t>15SS玛瑙灰/709//22FW西柚色</t>
  </si>
  <si>
    <t>制表时间：2022-4-20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</si>
  <si>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</si>
  <si>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</si>
  <si>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</si>
  <si>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</si>
  <si>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</si>
  <si>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</si>
  <si>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</si>
  <si>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</si>
  <si>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</si>
  <si>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</si>
  <si>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</si>
  <si>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制表时间：2022-4-8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</si>
  <si>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</si>
  <si>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</si>
  <si>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</si>
  <si>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</si>
  <si>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</si>
  <si>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</si>
  <si>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</si>
  <si>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</si>
  <si>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</si>
  <si>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</si>
  <si>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</si>
  <si>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</si>
  <si>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</si>
  <si>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</si>
  <si>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</si>
  <si>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</si>
  <si>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</si>
  <si>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</si>
  <si>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</si>
  <si>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</si>
  <si>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</si>
  <si>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</si>
  <si>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</si>
  <si>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</si>
  <si>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</si>
  <si>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</si>
  <si>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</si>
  <si>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</si>
  <si>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</si>
  <si>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</si>
  <si>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</si>
  <si>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</si>
  <si>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</si>
  <si>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</si>
  <si>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</si>
  <si>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</si>
  <si>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</si>
  <si>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</si>
  <si>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</si>
  <si>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</si>
  <si>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</si>
  <si>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</si>
  <si>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</si>
  <si>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</si>
  <si>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</si>
  <si>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</si>
  <si>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</si>
  <si>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</si>
  <si>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</si>
  <si>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</si>
  <si>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</si>
  <si>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右肩.左侧后</t>
  </si>
  <si>
    <t xml:space="preserve">TOREAD标准字体转移标（5.5CM） </t>
  </si>
  <si>
    <t xml:space="preserve">视野高周波转移标 </t>
  </si>
  <si>
    <t>洗测2次</t>
  </si>
  <si>
    <t>制表时间：2022-4-12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</si>
  <si>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</si>
  <si>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</si>
  <si>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</si>
  <si>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</si>
  <si>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22SS卵石色/M71</t>
  </si>
  <si>
    <t>19SS黑色/E77</t>
  </si>
  <si>
    <t>22FW冷灰紫/N95</t>
  </si>
  <si>
    <t>15SS玛瑙灰/709</t>
  </si>
  <si>
    <t>制表时间：2022-4-18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</si>
  <si>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</si>
  <si>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期货订单</t>
    <phoneticPr fontId="44" type="noConversion"/>
  </si>
  <si>
    <t>天津探越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</si>
</sst>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仿宋_GB2312"/>
      <charset val="134"/>
    </font>
    <font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8" fillId="0" borderId="0">
      <alignment vertical="center"/>
    </xf>
    <xf numFmtId="0" fontId="18" fillId="0" borderId="0">
      <alignment vertical="center"/>
    </xf>
    <xf numFmtId="0" fontId="18" fillId="0" borderId="0"/>
    <xf numFmtId="0" fontId="38" fillId="0" borderId="0">
      <alignment vertical="center"/>
    </xf>
    <xf numFmtId="0" fontId="40" fillId="0" borderId="0">
      <alignment vertical="center"/>
    </xf>
    <xf numFmtId="0" fontId="37" fillId="0" borderId="0">
      <alignment horizontal="center" vertical="center"/>
    </xf>
    <xf numFmtId="0" fontId="39" fillId="0" borderId="0">
      <alignment horizontal="center" vertical="center"/>
    </xf>
    <xf numFmtId="0" fontId="37" fillId="0" borderId="0">
      <alignment horizontal="center"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0" fontId="9" fillId="0" borderId="13" xfId="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4" borderId="0" xfId="3" applyFont="1" applyFill="1"/>
    <xf numFmtId="0" fontId="12" fillId="4" borderId="15" xfId="2" applyFont="1" applyFill="1" applyBorder="1" applyAlignment="1">
      <alignment horizontal="left" vertical="center"/>
    </xf>
    <xf numFmtId="0" fontId="12" fillId="4" borderId="16" xfId="2" applyFont="1" applyFill="1" applyBorder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/>
    </xf>
    <xf numFmtId="0" fontId="15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2" fillId="4" borderId="16" xfId="2" applyFont="1" applyFill="1" applyBorder="1" applyAlignment="1">
      <alignment horizontal="left" vertical="center"/>
    </xf>
    <xf numFmtId="49" fontId="17" fillId="0" borderId="2" xfId="5" applyNumberFormat="1" applyFont="1" applyFill="1" applyBorder="1" applyAlignment="1">
      <alignment horizontal="center"/>
    </xf>
    <xf numFmtId="0" fontId="18" fillId="0" borderId="0" xfId="2" applyFill="1" applyBorder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8" fillId="0" borderId="0" xfId="2" applyFill="1" applyAlignment="1">
      <alignment horizontal="left" vertical="center"/>
    </xf>
    <xf numFmtId="0" fontId="20" fillId="0" borderId="21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center" vertical="center"/>
    </xf>
    <xf numFmtId="0" fontId="22" fillId="0" borderId="22" xfId="2" applyFont="1" applyFill="1" applyBorder="1" applyAlignment="1">
      <alignment vertical="center"/>
    </xf>
    <xf numFmtId="0" fontId="20" fillId="0" borderId="22" xfId="2" applyFont="1" applyFill="1" applyBorder="1" applyAlignment="1">
      <alignment vertical="center"/>
    </xf>
    <xf numFmtId="0" fontId="20" fillId="0" borderId="23" xfId="2" applyFont="1" applyFill="1" applyBorder="1" applyAlignment="1">
      <alignment vertical="center"/>
    </xf>
    <xf numFmtId="0" fontId="20" fillId="0" borderId="24" xfId="2" applyFont="1" applyFill="1" applyBorder="1" applyAlignment="1">
      <alignment vertical="center"/>
    </xf>
    <xf numFmtId="0" fontId="20" fillId="0" borderId="23" xfId="2" applyFont="1" applyFill="1" applyBorder="1" applyAlignment="1">
      <alignment horizontal="left" vertical="center"/>
    </xf>
    <xf numFmtId="0" fontId="21" fillId="0" borderId="24" xfId="2" applyFont="1" applyFill="1" applyBorder="1" applyAlignment="1">
      <alignment horizontal="right" vertical="center"/>
    </xf>
    <xf numFmtId="0" fontId="20" fillId="0" borderId="24" xfId="2" applyFont="1" applyFill="1" applyBorder="1" applyAlignment="1">
      <alignment horizontal="left" vertical="center"/>
    </xf>
    <xf numFmtId="0" fontId="20" fillId="0" borderId="25" xfId="2" applyFont="1" applyFill="1" applyBorder="1" applyAlignment="1">
      <alignment vertical="center"/>
    </xf>
    <xf numFmtId="0" fontId="20" fillId="0" borderId="26" xfId="2" applyFont="1" applyFill="1" applyBorder="1" applyAlignment="1">
      <alignment vertical="center"/>
    </xf>
    <xf numFmtId="0" fontId="22" fillId="0" borderId="26" xfId="2" applyFont="1" applyFill="1" applyBorder="1" applyAlignment="1">
      <alignment vertical="center"/>
    </xf>
    <xf numFmtId="0" fontId="22" fillId="0" borderId="26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20" fillId="0" borderId="21" xfId="2" applyFont="1" applyFill="1" applyBorder="1" applyAlignment="1">
      <alignment vertical="center"/>
    </xf>
    <xf numFmtId="0" fontId="22" fillId="0" borderId="24" xfId="2" applyFont="1" applyFill="1" applyBorder="1" applyAlignment="1">
      <alignment horizontal="left" vertical="center"/>
    </xf>
    <xf numFmtId="0" fontId="22" fillId="0" borderId="24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left" vertical="center"/>
    </xf>
    <xf numFmtId="0" fontId="20" fillId="0" borderId="25" xfId="2" applyFont="1" applyFill="1" applyBorder="1" applyAlignment="1">
      <alignment horizontal="left" vertical="center"/>
    </xf>
    <xf numFmtId="58" fontId="22" fillId="0" borderId="26" xfId="2" applyNumberFormat="1" applyFont="1" applyFill="1" applyBorder="1" applyAlignment="1">
      <alignment vertical="center"/>
    </xf>
    <xf numFmtId="0" fontId="22" fillId="0" borderId="38" xfId="2" applyFont="1" applyFill="1" applyBorder="1" applyAlignment="1">
      <alignment horizontal="left" vertical="center"/>
    </xf>
    <xf numFmtId="0" fontId="22" fillId="0" borderId="39" xfId="2" applyFont="1" applyFill="1" applyBorder="1" applyAlignment="1">
      <alignment horizontal="left" vertical="center"/>
    </xf>
    <xf numFmtId="0" fontId="0" fillId="4" borderId="0" xfId="4" applyFont="1" applyFill="1">
      <alignment vertical="center"/>
    </xf>
    <xf numFmtId="0" fontId="12" fillId="4" borderId="0" xfId="3" applyFont="1" applyFill="1"/>
    <xf numFmtId="14" fontId="12" fillId="4" borderId="0" xfId="3" applyNumberFormat="1" applyFont="1" applyFill="1"/>
    <xf numFmtId="0" fontId="18" fillId="0" borderId="0" xfId="2" applyFont="1" applyAlignment="1">
      <alignment horizontal="left" vertical="center"/>
    </xf>
    <xf numFmtId="0" fontId="24" fillId="0" borderId="43" xfId="2" applyFont="1" applyBorder="1" applyAlignment="1">
      <alignment horizontal="left" vertical="center"/>
    </xf>
    <xf numFmtId="0" fontId="23" fillId="0" borderId="44" xfId="2" applyFont="1" applyBorder="1" applyAlignment="1">
      <alignment horizontal="left" vertical="center"/>
    </xf>
    <xf numFmtId="0" fontId="23" fillId="0" borderId="21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23" xfId="2" applyFont="1" applyBorder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23" fillId="0" borderId="23" xfId="2" applyFont="1" applyBorder="1" applyAlignment="1">
      <alignment vertical="center"/>
    </xf>
    <xf numFmtId="0" fontId="21" fillId="0" borderId="24" xfId="2" applyFont="1" applyBorder="1" applyAlignment="1">
      <alignment vertical="center"/>
    </xf>
    <xf numFmtId="0" fontId="21" fillId="0" borderId="38" xfId="2" applyFont="1" applyBorder="1" applyAlignment="1">
      <alignment vertical="center"/>
    </xf>
    <xf numFmtId="0" fontId="23" fillId="0" borderId="24" xfId="2" applyFont="1" applyBorder="1" applyAlignment="1">
      <alignment vertical="center"/>
    </xf>
    <xf numFmtId="0" fontId="23" fillId="0" borderId="23" xfId="2" applyFont="1" applyBorder="1" applyAlignment="1">
      <alignment horizontal="center" vertical="center"/>
    </xf>
    <xf numFmtId="0" fontId="18" fillId="0" borderId="24" xfId="2" applyFont="1" applyBorder="1" applyAlignment="1">
      <alignment vertical="center"/>
    </xf>
    <xf numFmtId="0" fontId="21" fillId="0" borderId="23" xfId="2" applyFont="1" applyBorder="1" applyAlignment="1">
      <alignment horizontal="left" vertical="center"/>
    </xf>
    <xf numFmtId="0" fontId="26" fillId="0" borderId="25" xfId="2" applyFont="1" applyBorder="1" applyAlignment="1">
      <alignment vertical="center"/>
    </xf>
    <xf numFmtId="0" fontId="23" fillId="0" borderId="21" xfId="2" applyFont="1" applyBorder="1" applyAlignment="1">
      <alignment vertical="center"/>
    </xf>
    <xf numFmtId="0" fontId="18" fillId="0" borderId="22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18" fillId="0" borderId="22" xfId="2" applyFont="1" applyBorder="1" applyAlignment="1">
      <alignment vertical="center"/>
    </xf>
    <xf numFmtId="0" fontId="23" fillId="0" borderId="22" xfId="2" applyFont="1" applyBorder="1" applyAlignment="1">
      <alignment vertical="center"/>
    </xf>
    <xf numFmtId="0" fontId="18" fillId="0" borderId="24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3" fillId="0" borderId="24" xfId="2" applyFont="1" applyBorder="1" applyAlignment="1">
      <alignment horizontal="center" vertical="center"/>
    </xf>
    <xf numFmtId="0" fontId="24" fillId="0" borderId="45" xfId="2" applyFont="1" applyBorder="1" applyAlignment="1">
      <alignment vertical="center"/>
    </xf>
    <xf numFmtId="0" fontId="24" fillId="0" borderId="46" xfId="2" applyFont="1" applyBorder="1" applyAlignment="1">
      <alignment vertical="center"/>
    </xf>
    <xf numFmtId="0" fontId="21" fillId="0" borderId="46" xfId="2" applyFont="1" applyBorder="1" applyAlignment="1">
      <alignment vertical="center"/>
    </xf>
    <xf numFmtId="58" fontId="18" fillId="0" borderId="46" xfId="2" applyNumberFormat="1" applyFont="1" applyBorder="1" applyAlignment="1">
      <alignment vertical="center"/>
    </xf>
    <xf numFmtId="58" fontId="24" fillId="0" borderId="46" xfId="2" applyNumberFormat="1" applyFont="1" applyBorder="1" applyAlignment="1">
      <alignment vertical="center"/>
    </xf>
    <xf numFmtId="0" fontId="21" fillId="0" borderId="37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9" xfId="3" applyFont="1" applyFill="1" applyBorder="1" applyAlignment="1" applyProtection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54" xfId="4" applyNumberFormat="1" applyFont="1" applyFill="1" applyBorder="1" applyAlignment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  <xf numFmtId="49" fontId="11" fillId="4" borderId="55" xfId="4" applyNumberFormat="1" applyFont="1" applyFill="1" applyBorder="1" applyAlignment="1">
      <alignment horizontal="center" vertical="center"/>
    </xf>
    <xf numFmtId="49" fontId="11" fillId="4" borderId="56" xfId="4" applyNumberFormat="1" applyFont="1" applyFill="1" applyBorder="1" applyAlignment="1">
      <alignment horizontal="center" vertical="center"/>
    </xf>
    <xf numFmtId="49" fontId="12" fillId="4" borderId="56" xfId="4" applyNumberFormat="1" applyFont="1" applyFill="1" applyBorder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23" fillId="0" borderId="48" xfId="2" applyFont="1" applyBorder="1" applyAlignment="1">
      <alignment vertical="center"/>
    </xf>
    <xf numFmtId="0" fontId="18" fillId="0" borderId="49" xfId="2" applyFont="1" applyBorder="1" applyAlignment="1">
      <alignment horizontal="left" vertical="center"/>
    </xf>
    <xf numFmtId="0" fontId="21" fillId="0" borderId="49" xfId="2" applyFont="1" applyBorder="1" applyAlignment="1">
      <alignment horizontal="left" vertical="center"/>
    </xf>
    <xf numFmtId="0" fontId="18" fillId="0" borderId="49" xfId="2" applyFont="1" applyBorder="1" applyAlignment="1">
      <alignment vertical="center"/>
    </xf>
    <xf numFmtId="0" fontId="23" fillId="0" borderId="49" xfId="2" applyFont="1" applyBorder="1" applyAlignment="1">
      <alignment vertical="center"/>
    </xf>
    <xf numFmtId="0" fontId="23" fillId="0" borderId="48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23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28" fillId="0" borderId="58" xfId="2" applyFont="1" applyBorder="1" applyAlignment="1">
      <alignment horizontal="left" vertical="center" wrapText="1"/>
    </xf>
    <xf numFmtId="9" fontId="21" fillId="0" borderId="24" xfId="2" applyNumberFormat="1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shrinkToFit="1"/>
    </xf>
    <xf numFmtId="0" fontId="24" fillId="0" borderId="43" xfId="2" applyFont="1" applyBorder="1" applyAlignment="1">
      <alignment vertical="center"/>
    </xf>
    <xf numFmtId="0" fontId="24" fillId="0" borderId="44" xfId="2" applyFont="1" applyBorder="1" applyAlignment="1">
      <alignment vertical="center"/>
    </xf>
    <xf numFmtId="0" fontId="21" fillId="0" borderId="62" xfId="2" applyFont="1" applyBorder="1" applyAlignment="1">
      <alignment vertical="center"/>
    </xf>
    <xf numFmtId="0" fontId="24" fillId="0" borderId="62" xfId="2" applyFont="1" applyBorder="1" applyAlignment="1">
      <alignment vertical="center"/>
    </xf>
    <xf numFmtId="58" fontId="18" fillId="0" borderId="44" xfId="2" applyNumberFormat="1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0" fontId="21" fillId="0" borderId="53" xfId="2" applyFont="1" applyBorder="1" applyAlignment="1">
      <alignment horizontal="left" vertical="center"/>
    </xf>
    <xf numFmtId="0" fontId="23" fillId="0" borderId="0" xfId="2" applyFont="1" applyBorder="1" applyAlignment="1">
      <alignment vertical="center"/>
    </xf>
    <xf numFmtId="0" fontId="31" fillId="0" borderId="38" xfId="2" applyFont="1" applyBorder="1" applyAlignment="1">
      <alignment horizontal="left" vertical="center" wrapText="1"/>
    </xf>
    <xf numFmtId="0" fontId="31" fillId="0" borderId="38" xfId="2" applyFont="1" applyBorder="1" applyAlignment="1">
      <alignment horizontal="left" vertical="center"/>
    </xf>
    <xf numFmtId="0" fontId="22" fillId="0" borderId="38" xfId="2" applyFont="1" applyBorder="1" applyAlignment="1">
      <alignment horizontal="left" vertical="center"/>
    </xf>
    <xf numFmtId="0" fontId="33" fillId="0" borderId="68" xfId="0" applyFont="1" applyBorder="1"/>
    <xf numFmtId="0" fontId="33" fillId="0" borderId="2" xfId="0" applyFont="1" applyBorder="1"/>
    <xf numFmtId="0" fontId="33" fillId="8" borderId="2" xfId="0" applyFont="1" applyFill="1" applyBorder="1"/>
    <xf numFmtId="0" fontId="0" fillId="0" borderId="68" xfId="0" applyBorder="1"/>
    <xf numFmtId="0" fontId="0" fillId="8" borderId="2" xfId="0" applyFill="1" applyBorder="1"/>
    <xf numFmtId="0" fontId="0" fillId="0" borderId="69" xfId="0" applyBorder="1"/>
    <xf numFmtId="0" fontId="0" fillId="0" borderId="70" xfId="0" applyBorder="1"/>
    <xf numFmtId="0" fontId="0" fillId="8" borderId="70" xfId="0" applyFill="1" applyBorder="1"/>
    <xf numFmtId="0" fontId="0" fillId="9" borderId="0" xfId="0" applyFill="1"/>
    <xf numFmtId="0" fontId="33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34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3" fillId="10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11" borderId="2" xfId="0" applyFont="1" applyFill="1" applyBorder="1" applyAlignment="1">
      <alignment vertical="top" wrapText="1"/>
    </xf>
    <xf numFmtId="0" fontId="0" fillId="11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5" fillId="0" borderId="10" xfId="8" quotePrefix="1" applyFont="1" applyBorder="1" applyAlignment="1">
      <alignment horizontal="center" vertical="center" wrapText="1"/>
    </xf>
    <xf numFmtId="0" fontId="9" fillId="0" borderId="0" xfId="7" quotePrefix="1" applyFont="1" applyBorder="1" applyAlignment="1">
      <alignment horizontal="center" vertical="center" wrapText="1"/>
    </xf>
    <xf numFmtId="0" fontId="5" fillId="0" borderId="11" xfId="8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9" fillId="3" borderId="11" xfId="7" quotePrefix="1" applyFont="1" applyFill="1" applyBorder="1" applyAlignment="1">
      <alignment horizontal="center" vertical="center" wrapText="1"/>
    </xf>
    <xf numFmtId="0" fontId="0" fillId="0" borderId="2" xfId="0" quotePrefix="1" applyBorder="1"/>
    <xf numFmtId="0" fontId="5" fillId="3" borderId="5" xfId="8" quotePrefix="1" applyFont="1" applyFill="1" applyBorder="1" applyAlignment="1">
      <alignment horizontal="center" vertical="center" wrapText="1"/>
    </xf>
    <xf numFmtId="0" fontId="5" fillId="3" borderId="6" xfId="8" quotePrefix="1" applyFont="1" applyFill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8" borderId="7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27" fillId="0" borderId="20" xfId="2" applyFont="1" applyBorder="1" applyAlignment="1">
      <alignment horizontal="center" vertical="top"/>
    </xf>
    <xf numFmtId="0" fontId="21" fillId="0" borderId="44" xfId="2" applyFont="1" applyBorder="1" applyAlignment="1">
      <alignment horizontal="center" vertical="center"/>
    </xf>
    <xf numFmtId="0" fontId="24" fillId="0" borderId="44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0" fontId="21" fillId="0" borderId="24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23" fillId="0" borderId="23" xfId="2" applyFont="1" applyBorder="1" applyAlignment="1">
      <alignment horizontal="left" vertical="center"/>
    </xf>
    <xf numFmtId="0" fontId="23" fillId="0" borderId="24" xfId="2" applyFont="1" applyBorder="1" applyAlignment="1">
      <alignment horizontal="left" vertical="center"/>
    </xf>
    <xf numFmtId="14" fontId="21" fillId="0" borderId="24" xfId="2" applyNumberFormat="1" applyFont="1" applyBorder="1" applyAlignment="1">
      <alignment horizontal="center" vertical="center"/>
    </xf>
    <xf numFmtId="14" fontId="21" fillId="0" borderId="38" xfId="2" applyNumberFormat="1" applyFont="1" applyBorder="1" applyAlignment="1">
      <alignment horizontal="center" vertical="center"/>
    </xf>
    <xf numFmtId="0" fontId="21" fillId="0" borderId="29" xfId="2" applyFont="1" applyBorder="1" applyAlignment="1">
      <alignment horizontal="left" vertical="center"/>
    </xf>
    <xf numFmtId="0" fontId="21" fillId="0" borderId="41" xfId="2" applyFont="1" applyBorder="1" applyAlignment="1">
      <alignment horizontal="left" vertical="center"/>
    </xf>
    <xf numFmtId="0" fontId="21" fillId="0" borderId="26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23" fillId="0" borderId="25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14" fontId="21" fillId="0" borderId="26" xfId="2" applyNumberFormat="1" applyFont="1" applyBorder="1" applyAlignment="1">
      <alignment horizontal="center" vertical="center"/>
    </xf>
    <xf numFmtId="14" fontId="21" fillId="0" borderId="39" xfId="2" applyNumberFormat="1" applyFont="1" applyBorder="1" applyAlignment="1">
      <alignment horizontal="center" vertical="center"/>
    </xf>
    <xf numFmtId="0" fontId="23" fillId="0" borderId="57" xfId="2" applyFont="1" applyBorder="1" applyAlignment="1">
      <alignment horizontal="left" vertical="center"/>
    </xf>
    <xf numFmtId="0" fontId="23" fillId="0" borderId="32" xfId="2" applyFont="1" applyBorder="1" applyAlignment="1">
      <alignment horizontal="left" vertical="center"/>
    </xf>
    <xf numFmtId="0" fontId="23" fillId="0" borderId="63" xfId="2" applyFont="1" applyBorder="1" applyAlignment="1">
      <alignment horizontal="left" vertical="center"/>
    </xf>
    <xf numFmtId="0" fontId="24" fillId="0" borderId="47" xfId="2" applyFont="1" applyBorder="1" applyAlignment="1">
      <alignment horizontal="left" vertical="center"/>
    </xf>
    <xf numFmtId="0" fontId="24" fillId="0" borderId="46" xfId="2" applyFont="1" applyBorder="1" applyAlignment="1">
      <alignment horizontal="left" vertical="center"/>
    </xf>
    <xf numFmtId="0" fontId="24" fillId="0" borderId="52" xfId="2" applyFont="1" applyBorder="1" applyAlignment="1">
      <alignment horizontal="left" vertical="center"/>
    </xf>
    <xf numFmtId="0" fontId="23" fillId="0" borderId="39" xfId="2" applyFont="1" applyBorder="1" applyAlignment="1">
      <alignment horizontal="left" vertical="center"/>
    </xf>
    <xf numFmtId="0" fontId="23" fillId="0" borderId="34" xfId="2" applyFont="1" applyBorder="1" applyAlignment="1">
      <alignment horizontal="left" vertical="center" wrapText="1"/>
    </xf>
    <xf numFmtId="0" fontId="23" fillId="0" borderId="35" xfId="2" applyFont="1" applyBorder="1" applyAlignment="1">
      <alignment horizontal="left" vertical="center" wrapText="1"/>
    </xf>
    <xf numFmtId="0" fontId="23" fillId="0" borderId="42" xfId="2" applyFont="1" applyBorder="1" applyAlignment="1">
      <alignment horizontal="left" vertical="center" wrapText="1"/>
    </xf>
    <xf numFmtId="0" fontId="23" fillId="0" borderId="48" xfId="2" applyFont="1" applyBorder="1" applyAlignment="1">
      <alignment horizontal="left" vertical="center"/>
    </xf>
    <xf numFmtId="0" fontId="23" fillId="0" borderId="49" xfId="2" applyFont="1" applyBorder="1" applyAlignment="1">
      <alignment horizontal="left" vertical="center"/>
    </xf>
    <xf numFmtId="0" fontId="23" fillId="0" borderId="53" xfId="2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9" fontId="21" fillId="0" borderId="33" xfId="2" applyNumberFormat="1" applyFont="1" applyBorder="1" applyAlignment="1">
      <alignment horizontal="left" vertical="center"/>
    </xf>
    <xf numFmtId="9" fontId="21" fillId="0" borderId="28" xfId="2" applyNumberFormat="1" applyFont="1" applyBorder="1" applyAlignment="1">
      <alignment horizontal="left" vertical="center"/>
    </xf>
    <xf numFmtId="9" fontId="21" fillId="0" borderId="40" xfId="2" applyNumberFormat="1" applyFont="1" applyBorder="1" applyAlignment="1">
      <alignment horizontal="left" vertical="center"/>
    </xf>
    <xf numFmtId="9" fontId="21" fillId="0" borderId="34" xfId="2" applyNumberFormat="1" applyFont="1" applyBorder="1" applyAlignment="1">
      <alignment horizontal="left" vertical="center"/>
    </xf>
    <xf numFmtId="9" fontId="21" fillId="0" borderId="35" xfId="2" applyNumberFormat="1" applyFont="1" applyBorder="1" applyAlignment="1">
      <alignment horizontal="left" vertical="center"/>
    </xf>
    <xf numFmtId="9" fontId="21" fillId="0" borderId="42" xfId="2" applyNumberFormat="1" applyFont="1" applyBorder="1" applyAlignment="1">
      <alignment horizontal="left" vertical="center"/>
    </xf>
    <xf numFmtId="0" fontId="20" fillId="0" borderId="48" xfId="2" applyFont="1" applyFill="1" applyBorder="1" applyAlignment="1">
      <alignment horizontal="left" vertical="center"/>
    </xf>
    <xf numFmtId="0" fontId="20" fillId="0" borderId="49" xfId="2" applyFont="1" applyFill="1" applyBorder="1" applyAlignment="1">
      <alignment horizontal="left" vertical="center"/>
    </xf>
    <xf numFmtId="0" fontId="20" fillId="0" borderId="53" xfId="2" applyFont="1" applyFill="1" applyBorder="1" applyAlignment="1">
      <alignment horizontal="left" vertical="center"/>
    </xf>
    <xf numFmtId="0" fontId="20" fillId="0" borderId="23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left" vertical="center"/>
    </xf>
    <xf numFmtId="0" fontId="20" fillId="0" borderId="59" xfId="2" applyFont="1" applyFill="1" applyBorder="1" applyAlignment="1">
      <alignment horizontal="left" vertical="center"/>
    </xf>
    <xf numFmtId="0" fontId="20" fillId="0" borderId="35" xfId="2" applyFont="1" applyFill="1" applyBorder="1" applyAlignment="1">
      <alignment horizontal="left" vertical="center"/>
    </xf>
    <xf numFmtId="0" fontId="20" fillId="0" borderId="42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left" vertical="center"/>
    </xf>
    <xf numFmtId="0" fontId="21" fillId="0" borderId="60" xfId="2" applyFont="1" applyFill="1" applyBorder="1" applyAlignment="1">
      <alignment horizontal="left" vertical="center"/>
    </xf>
    <xf numFmtId="0" fontId="21" fillId="0" borderId="61" xfId="2" applyFont="1" applyFill="1" applyBorder="1" applyAlignment="1">
      <alignment horizontal="left" vertical="center"/>
    </xf>
    <xf numFmtId="0" fontId="21" fillId="0" borderId="64" xfId="2" applyFont="1" applyFill="1" applyBorder="1" applyAlignment="1">
      <alignment horizontal="left" vertical="center"/>
    </xf>
    <xf numFmtId="0" fontId="21" fillId="0" borderId="31" xfId="2" applyFont="1" applyFill="1" applyBorder="1" applyAlignment="1">
      <alignment horizontal="left" vertical="center"/>
    </xf>
    <xf numFmtId="0" fontId="21" fillId="0" borderId="30" xfId="2" applyFont="1" applyFill="1" applyBorder="1" applyAlignment="1">
      <alignment horizontal="left" vertical="center"/>
    </xf>
    <xf numFmtId="0" fontId="21" fillId="0" borderId="41" xfId="2" applyFont="1" applyFill="1" applyBorder="1" applyAlignment="1">
      <alignment horizontal="left" vertical="center"/>
    </xf>
    <xf numFmtId="0" fontId="23" fillId="0" borderId="34" xfId="2" applyFont="1" applyFill="1" applyBorder="1" applyAlignment="1">
      <alignment horizontal="left" vertical="center"/>
    </xf>
    <xf numFmtId="0" fontId="23" fillId="0" borderId="35" xfId="2" applyFont="1" applyFill="1" applyBorder="1" applyAlignment="1">
      <alignment horizontal="left" vertical="center"/>
    </xf>
    <xf numFmtId="0" fontId="23" fillId="0" borderId="42" xfId="2" applyFont="1" applyFill="1" applyBorder="1" applyAlignment="1">
      <alignment horizontal="left" vertical="center"/>
    </xf>
    <xf numFmtId="0" fontId="30" fillId="0" borderId="46" xfId="2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  <xf numFmtId="0" fontId="24" fillId="0" borderId="65" xfId="2" applyFont="1" applyBorder="1" applyAlignment="1">
      <alignment horizontal="center" vertical="center"/>
    </xf>
    <xf numFmtId="0" fontId="21" fillId="0" borderId="62" xfId="2" applyFont="1" applyBorder="1" applyAlignment="1">
      <alignment horizontal="center" vertical="center"/>
    </xf>
    <xf numFmtId="0" fontId="21" fillId="0" borderId="63" xfId="2" applyFont="1" applyBorder="1" applyAlignment="1">
      <alignment horizontal="center" vertical="center"/>
    </xf>
    <xf numFmtId="0" fontId="21" fillId="0" borderId="57" xfId="2" applyFont="1" applyFill="1" applyBorder="1" applyAlignment="1">
      <alignment horizontal="left" vertical="center"/>
    </xf>
    <xf numFmtId="0" fontId="21" fillId="0" borderId="32" xfId="2" applyFont="1" applyFill="1" applyBorder="1" applyAlignment="1">
      <alignment horizontal="left" vertical="center"/>
    </xf>
    <xf numFmtId="0" fontId="21" fillId="0" borderId="63" xfId="2" applyFont="1" applyFill="1" applyBorder="1" applyAlignment="1">
      <alignment horizontal="left" vertical="center"/>
    </xf>
    <xf numFmtId="0" fontId="12" fillId="4" borderId="0" xfId="3" applyFont="1" applyFill="1" applyBorder="1" applyAlignment="1">
      <alignment horizontal="center"/>
    </xf>
    <xf numFmtId="0" fontId="11" fillId="4" borderId="0" xfId="3" applyFont="1" applyFill="1" applyBorder="1" applyAlignment="1">
      <alignment horizontal="center"/>
    </xf>
    <xf numFmtId="0" fontId="11" fillId="4" borderId="16" xfId="2" applyFont="1" applyFill="1" applyBorder="1" applyAlignment="1">
      <alignment horizontal="center" vertical="center"/>
    </xf>
    <xf numFmtId="0" fontId="11" fillId="4" borderId="18" xfId="2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19" xfId="3" applyFont="1" applyFill="1" applyBorder="1" applyAlignment="1" applyProtection="1">
      <alignment horizontal="center" vertical="center"/>
    </xf>
    <xf numFmtId="0" fontId="12" fillId="4" borderId="17" xfId="3" applyFont="1" applyFill="1" applyBorder="1" applyAlignment="1" applyProtection="1">
      <alignment horizontal="center" vertical="center"/>
    </xf>
    <xf numFmtId="0" fontId="11" fillId="4" borderId="16" xfId="3" applyFont="1" applyFill="1" applyBorder="1" applyAlignment="1">
      <alignment horizontal="center"/>
    </xf>
    <xf numFmtId="0" fontId="11" fillId="4" borderId="2" xfId="3" applyFont="1" applyFill="1" applyBorder="1" applyAlignment="1">
      <alignment horizontal="center"/>
    </xf>
    <xf numFmtId="0" fontId="25" fillId="0" borderId="20" xfId="2" applyFont="1" applyBorder="1" applyAlignment="1">
      <alignment horizontal="center" vertical="top"/>
    </xf>
    <xf numFmtId="0" fontId="23" fillId="0" borderId="23" xfId="2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21" fillId="0" borderId="23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3" fillId="0" borderId="0" xfId="2" applyFont="1" applyBorder="1" applyAlignment="1">
      <alignment horizontal="left" vertical="center"/>
    </xf>
    <xf numFmtId="0" fontId="22" fillId="0" borderId="21" xfId="2" applyFont="1" applyBorder="1" applyAlignment="1">
      <alignment horizontal="left" vertical="center"/>
    </xf>
    <xf numFmtId="0" fontId="22" fillId="0" borderId="22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2" fillId="0" borderId="31" xfId="2" applyFont="1" applyBorder="1" applyAlignment="1">
      <alignment horizontal="left" vertical="center"/>
    </xf>
    <xf numFmtId="0" fontId="22" fillId="0" borderId="30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/>
    </xf>
    <xf numFmtId="0" fontId="22" fillId="0" borderId="29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0" fillId="0" borderId="21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left" vertical="center"/>
    </xf>
    <xf numFmtId="0" fontId="20" fillId="0" borderId="37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center" vertical="center"/>
    </xf>
    <xf numFmtId="0" fontId="20" fillId="0" borderId="38" xfId="2" applyFont="1" applyFill="1" applyBorder="1" applyAlignment="1">
      <alignment horizontal="center" vertical="center"/>
    </xf>
    <xf numFmtId="0" fontId="23" fillId="0" borderId="23" xfId="2" applyFont="1" applyFill="1" applyBorder="1" applyAlignment="1">
      <alignment horizontal="left" vertical="center"/>
    </xf>
    <xf numFmtId="0" fontId="21" fillId="0" borderId="24" xfId="2" applyFont="1" applyFill="1" applyBorder="1" applyAlignment="1">
      <alignment horizontal="left" vertical="center"/>
    </xf>
    <xf numFmtId="0" fontId="21" fillId="0" borderId="38" xfId="2" applyFont="1" applyFill="1" applyBorder="1" applyAlignment="1">
      <alignment horizontal="left" vertical="center"/>
    </xf>
    <xf numFmtId="0" fontId="23" fillId="0" borderId="25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23" fillId="0" borderId="39" xfId="2" applyFont="1" applyBorder="1" applyAlignment="1">
      <alignment horizontal="center" vertical="center"/>
    </xf>
    <xf numFmtId="0" fontId="20" fillId="0" borderId="24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24" fillId="0" borderId="0" xfId="2" applyFont="1" applyFill="1" applyBorder="1" applyAlignment="1">
      <alignment horizontal="left" vertical="center"/>
    </xf>
    <xf numFmtId="0" fontId="21" fillId="0" borderId="33" xfId="2" applyFont="1" applyFill="1" applyBorder="1" applyAlignment="1">
      <alignment horizontal="left" vertical="center"/>
    </xf>
    <xf numFmtId="0" fontId="21" fillId="0" borderId="28" xfId="2" applyFont="1" applyFill="1" applyBorder="1" applyAlignment="1">
      <alignment horizontal="left" vertical="center"/>
    </xf>
    <xf numFmtId="0" fontId="21" fillId="0" borderId="40" xfId="2" applyFont="1" applyFill="1" applyBorder="1" applyAlignment="1">
      <alignment horizontal="left" vertical="center"/>
    </xf>
    <xf numFmtId="0" fontId="23" fillId="0" borderId="31" xfId="2" applyFont="1" applyBorder="1" applyAlignment="1">
      <alignment horizontal="left" vertical="center"/>
    </xf>
    <xf numFmtId="0" fontId="23" fillId="0" borderId="30" xfId="2" applyFont="1" applyBorder="1" applyAlignment="1">
      <alignment horizontal="left" vertical="center"/>
    </xf>
    <xf numFmtId="0" fontId="23" fillId="0" borderId="41" xfId="2" applyFont="1" applyBorder="1" applyAlignment="1">
      <alignment horizontal="left" vertical="center"/>
    </xf>
    <xf numFmtId="0" fontId="21" fillId="0" borderId="46" xfId="2" applyFont="1" applyBorder="1" applyAlignment="1">
      <alignment horizontal="center" vertical="center"/>
    </xf>
    <xf numFmtId="0" fontId="24" fillId="0" borderId="46" xfId="2" applyFont="1" applyBorder="1" applyAlignment="1">
      <alignment horizontal="center" vertical="center"/>
    </xf>
    <xf numFmtId="0" fontId="21" fillId="0" borderId="51" xfId="2" applyFont="1" applyBorder="1" applyAlignment="1">
      <alignment horizontal="center" vertical="center"/>
    </xf>
    <xf numFmtId="0" fontId="24" fillId="0" borderId="47" xfId="2" applyFont="1" applyFill="1" applyBorder="1" applyAlignment="1">
      <alignment horizontal="left" vertical="center"/>
    </xf>
    <xf numFmtId="0" fontId="24" fillId="0" borderId="46" xfId="2" applyFont="1" applyFill="1" applyBorder="1" applyAlignment="1">
      <alignment horizontal="left" vertical="center"/>
    </xf>
    <xf numFmtId="0" fontId="24" fillId="0" borderId="52" xfId="2" applyFont="1" applyFill="1" applyBorder="1" applyAlignment="1">
      <alignment horizontal="left" vertical="center"/>
    </xf>
    <xf numFmtId="0" fontId="24" fillId="0" borderId="48" xfId="2" applyFont="1" applyFill="1" applyBorder="1" applyAlignment="1">
      <alignment horizontal="center" vertical="center"/>
    </xf>
    <xf numFmtId="0" fontId="24" fillId="0" borderId="49" xfId="2" applyFont="1" applyFill="1" applyBorder="1" applyAlignment="1">
      <alignment horizontal="center" vertical="center"/>
    </xf>
    <xf numFmtId="0" fontId="24" fillId="0" borderId="53" xfId="2" applyFont="1" applyFill="1" applyBorder="1" applyAlignment="1">
      <alignment horizontal="center" vertical="center"/>
    </xf>
    <xf numFmtId="0" fontId="24" fillId="0" borderId="25" xfId="2" applyFont="1" applyFill="1" applyBorder="1" applyAlignment="1">
      <alignment horizontal="center" vertical="center"/>
    </xf>
    <xf numFmtId="0" fontId="24" fillId="0" borderId="26" xfId="2" applyFont="1" applyFill="1" applyBorder="1" applyAlignment="1">
      <alignment horizontal="center" vertical="center"/>
    </xf>
    <xf numFmtId="0" fontId="24" fillId="0" borderId="39" xfId="2" applyFont="1" applyFill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top"/>
    </xf>
    <xf numFmtId="0" fontId="21" fillId="0" borderId="22" xfId="2" applyFont="1" applyFill="1" applyBorder="1" applyAlignment="1">
      <alignment horizontal="center" vertical="center"/>
    </xf>
    <xf numFmtId="0" fontId="22" fillId="0" borderId="22" xfId="2" applyFont="1" applyFill="1" applyBorder="1" applyAlignment="1">
      <alignment horizontal="center" vertical="center"/>
    </xf>
    <xf numFmtId="0" fontId="22" fillId="0" borderId="37" xfId="2" applyFont="1" applyFill="1" applyBorder="1" applyAlignment="1">
      <alignment horizontal="center" vertical="center"/>
    </xf>
    <xf numFmtId="0" fontId="21" fillId="0" borderId="24" xfId="2" applyFont="1" applyFill="1" applyBorder="1" applyAlignment="1">
      <alignment horizontal="center" vertical="center"/>
    </xf>
    <xf numFmtId="58" fontId="22" fillId="0" borderId="24" xfId="2" applyNumberFormat="1" applyFont="1" applyFill="1" applyBorder="1" applyAlignment="1">
      <alignment horizontal="center" vertical="center"/>
    </xf>
    <xf numFmtId="0" fontId="22" fillId="0" borderId="24" xfId="2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right" vertical="center"/>
    </xf>
    <xf numFmtId="0" fontId="20" fillId="0" borderId="26" xfId="2" applyFont="1" applyFill="1" applyBorder="1" applyAlignment="1">
      <alignment horizontal="left" vertical="center"/>
    </xf>
    <xf numFmtId="0" fontId="20" fillId="0" borderId="27" xfId="2" applyFont="1" applyFill="1" applyBorder="1" applyAlignment="1">
      <alignment horizontal="left" vertical="center"/>
    </xf>
    <xf numFmtId="0" fontId="20" fillId="0" borderId="28" xfId="2" applyFont="1" applyFill="1" applyBorder="1" applyAlignment="1">
      <alignment horizontal="left" vertical="center"/>
    </xf>
    <xf numFmtId="0" fontId="20" fillId="0" borderId="40" xfId="2" applyFont="1" applyFill="1" applyBorder="1" applyAlignment="1">
      <alignment horizontal="left" vertical="center"/>
    </xf>
    <xf numFmtId="0" fontId="22" fillId="0" borderId="29" xfId="2" applyFont="1" applyFill="1" applyBorder="1" applyAlignment="1">
      <alignment horizontal="center" vertical="center"/>
    </xf>
    <xf numFmtId="0" fontId="22" fillId="0" borderId="30" xfId="2" applyFont="1" applyFill="1" applyBorder="1" applyAlignment="1">
      <alignment horizontal="center" vertical="center"/>
    </xf>
    <xf numFmtId="0" fontId="22" fillId="0" borderId="41" xfId="2" applyFont="1" applyFill="1" applyBorder="1" applyAlignment="1">
      <alignment horizontal="center" vertical="center"/>
    </xf>
    <xf numFmtId="0" fontId="23" fillId="0" borderId="31" xfId="2" applyFont="1" applyFill="1" applyBorder="1" applyAlignment="1">
      <alignment horizontal="left" vertical="center"/>
    </xf>
    <xf numFmtId="0" fontId="23" fillId="0" borderId="30" xfId="2" applyFont="1" applyFill="1" applyBorder="1" applyAlignment="1">
      <alignment horizontal="left" vertical="center"/>
    </xf>
    <xf numFmtId="0" fontId="23" fillId="0" borderId="41" xfId="2" applyFont="1" applyFill="1" applyBorder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0" fontId="22" fillId="0" borderId="23" xfId="2" applyFont="1" applyFill="1" applyBorder="1" applyAlignment="1">
      <alignment horizontal="left" vertical="center"/>
    </xf>
    <xf numFmtId="0" fontId="22" fillId="0" borderId="24" xfId="2" applyFont="1" applyFill="1" applyBorder="1" applyAlignment="1">
      <alignment horizontal="left" vertical="center"/>
    </xf>
    <xf numFmtId="0" fontId="22" fillId="0" borderId="38" xfId="2" applyFont="1" applyFill="1" applyBorder="1" applyAlignment="1">
      <alignment horizontal="left" vertical="center"/>
    </xf>
    <xf numFmtId="0" fontId="22" fillId="0" borderId="31" xfId="2" applyFont="1" applyFill="1" applyBorder="1" applyAlignment="1">
      <alignment horizontal="left" vertical="center"/>
    </xf>
    <xf numFmtId="0" fontId="22" fillId="0" borderId="30" xfId="2" applyFont="1" applyFill="1" applyBorder="1" applyAlignment="1">
      <alignment horizontal="left" vertical="center"/>
    </xf>
    <xf numFmtId="0" fontId="22" fillId="0" borderId="41" xfId="2" applyFont="1" applyFill="1" applyBorder="1" applyAlignment="1">
      <alignment horizontal="left" vertical="center"/>
    </xf>
    <xf numFmtId="0" fontId="22" fillId="0" borderId="23" xfId="2" applyFont="1" applyFill="1" applyBorder="1" applyAlignment="1">
      <alignment horizontal="left" vertical="center" wrapText="1"/>
    </xf>
    <xf numFmtId="0" fontId="22" fillId="0" borderId="24" xfId="2" applyFont="1" applyFill="1" applyBorder="1" applyAlignment="1">
      <alignment horizontal="left" vertical="center" wrapText="1"/>
    </xf>
    <xf numFmtId="0" fontId="22" fillId="0" borderId="38" xfId="2" applyFont="1" applyFill="1" applyBorder="1" applyAlignment="1">
      <alignment horizontal="left" vertical="center" wrapText="1"/>
    </xf>
    <xf numFmtId="0" fontId="18" fillId="0" borderId="26" xfId="2" applyFill="1" applyBorder="1" applyAlignment="1">
      <alignment horizontal="center" vertical="center"/>
    </xf>
    <xf numFmtId="0" fontId="18" fillId="0" borderId="39" xfId="2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24" fillId="0" borderId="31" xfId="2" applyFont="1" applyFill="1" applyBorder="1" applyAlignment="1">
      <alignment horizontal="left" vertical="center"/>
    </xf>
    <xf numFmtId="0" fontId="22" fillId="0" borderId="34" xfId="2" applyFont="1" applyFill="1" applyBorder="1" applyAlignment="1">
      <alignment horizontal="left" vertical="center"/>
    </xf>
    <xf numFmtId="0" fontId="22" fillId="0" borderId="35" xfId="2" applyFont="1" applyFill="1" applyBorder="1" applyAlignment="1">
      <alignment horizontal="left" vertical="center"/>
    </xf>
    <xf numFmtId="0" fontId="22" fillId="0" borderId="42" xfId="2" applyFont="1" applyFill="1" applyBorder="1" applyAlignment="1">
      <alignment horizontal="left" vertical="center"/>
    </xf>
    <xf numFmtId="0" fontId="23" fillId="0" borderId="21" xfId="2" applyFont="1" applyFill="1" applyBorder="1" applyAlignment="1">
      <alignment horizontal="left" vertical="center"/>
    </xf>
    <xf numFmtId="0" fontId="23" fillId="0" borderId="22" xfId="2" applyFont="1" applyFill="1" applyBorder="1" applyAlignment="1">
      <alignment horizontal="left" vertical="center"/>
    </xf>
    <xf numFmtId="0" fontId="23" fillId="0" borderId="37" xfId="2" applyFont="1" applyFill="1" applyBorder="1" applyAlignment="1">
      <alignment horizontal="left" vertical="center"/>
    </xf>
    <xf numFmtId="0" fontId="20" fillId="0" borderId="29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left" vertical="center"/>
    </xf>
    <xf numFmtId="0" fontId="22" fillId="0" borderId="26" xfId="2" applyFont="1" applyFill="1" applyBorder="1" applyAlignment="1">
      <alignment horizontal="center" vertical="center"/>
    </xf>
    <xf numFmtId="0" fontId="20" fillId="0" borderId="26" xfId="2" applyFont="1" applyFill="1" applyBorder="1" applyAlignment="1">
      <alignment horizontal="center" vertical="center"/>
    </xf>
    <xf numFmtId="0" fontId="22" fillId="0" borderId="39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9">
    <cellStyle name="S10" xfId="7" xr:uid="{00000000-0005-0000-0000-000037000000}"/>
    <cellStyle name="S13" xfId="6" xr:uid="{00000000-0005-0000-0000-000036000000}"/>
    <cellStyle name="S15" xfId="8" xr:uid="{00000000-0005-0000-0000-000038000000}"/>
    <cellStyle name="常规" xfId="0" builtinId="0"/>
    <cellStyle name="常规 10 10" xfId="5" xr:uid="{00000000-0005-0000-0000-000035000000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3124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26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26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361950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476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3124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397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2044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2044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226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397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381000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381000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381000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381000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381000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381000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381000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381000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381000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381000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381000</xdr:colOff>
      <xdr:row>17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5956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381000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381000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381000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381000</xdr:colOff>
      <xdr:row>17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5956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44" customWidth="1"/>
    <col min="3" max="3" width="10.125" customWidth="1"/>
  </cols>
  <sheetData>
    <row r="1" spans="1:2" ht="21" customHeight="1">
      <c r="A1" s="145"/>
      <c r="B1" s="146" t="s">
        <v>0</v>
      </c>
    </row>
    <row r="2" spans="1:2">
      <c r="A2" s="5">
        <v>1</v>
      </c>
      <c r="B2" s="147" t="s">
        <v>1</v>
      </c>
    </row>
    <row r="3" spans="1:2">
      <c r="A3" s="5">
        <v>2</v>
      </c>
      <c r="B3" s="147" t="s">
        <v>2</v>
      </c>
    </row>
    <row r="4" spans="1:2">
      <c r="A4" s="5">
        <v>3</v>
      </c>
      <c r="B4" s="147" t="s">
        <v>3</v>
      </c>
    </row>
    <row r="5" spans="1:2">
      <c r="A5" s="5">
        <v>4</v>
      </c>
      <c r="B5" s="147" t="s">
        <v>4</v>
      </c>
    </row>
    <row r="6" spans="1:2">
      <c r="A6" s="5">
        <v>5</v>
      </c>
      <c r="B6" s="147" t="s">
        <v>5</v>
      </c>
    </row>
    <row r="7" spans="1:2">
      <c r="A7" s="5">
        <v>6</v>
      </c>
      <c r="B7" s="147" t="s">
        <v>6</v>
      </c>
    </row>
    <row r="8" spans="1:2" s="143" customFormat="1" ht="15" customHeight="1">
      <c r="A8" s="148">
        <v>7</v>
      </c>
      <c r="B8" s="149" t="s">
        <v>7</v>
      </c>
    </row>
    <row r="9" spans="1:2" ht="18.95" customHeight="1">
      <c r="A9" s="145"/>
      <c r="B9" s="150" t="s">
        <v>8</v>
      </c>
    </row>
    <row r="10" spans="1:2" ht="15.95" customHeight="1">
      <c r="A10" s="5">
        <v>1</v>
      </c>
      <c r="B10" s="151" t="s">
        <v>9</v>
      </c>
    </row>
    <row r="11" spans="1:2">
      <c r="A11" s="5">
        <v>2</v>
      </c>
      <c r="B11" s="147" t="s">
        <v>10</v>
      </c>
    </row>
    <row r="12" spans="1:2">
      <c r="A12" s="5">
        <v>3</v>
      </c>
      <c r="B12" s="152" t="s">
        <v>11</v>
      </c>
    </row>
    <row r="13" spans="1:2">
      <c r="A13" s="5">
        <v>4</v>
      </c>
      <c r="B13" s="153" t="s">
        <v>12</v>
      </c>
    </row>
    <row r="14" spans="1:2">
      <c r="A14" s="5">
        <v>5</v>
      </c>
      <c r="B14" s="153" t="s">
        <v>13</v>
      </c>
    </row>
    <row r="15" spans="1:2">
      <c r="A15" s="5">
        <v>6</v>
      </c>
      <c r="B15" s="153" t="s">
        <v>14</v>
      </c>
    </row>
    <row r="16" spans="1:2">
      <c r="A16" s="5">
        <v>7</v>
      </c>
      <c r="B16" s="153" t="s">
        <v>15</v>
      </c>
    </row>
    <row r="17" spans="1:2">
      <c r="A17" s="5">
        <v>8</v>
      </c>
      <c r="B17" s="153" t="s">
        <v>16</v>
      </c>
    </row>
    <row r="18" spans="1:2">
      <c r="A18" s="5">
        <v>9</v>
      </c>
      <c r="B18" s="147" t="s">
        <v>17</v>
      </c>
    </row>
    <row r="19" spans="1:2">
      <c r="A19" s="5"/>
      <c r="B19" s="147"/>
    </row>
    <row r="20" spans="1:2" ht="20.25">
      <c r="A20" s="145"/>
      <c r="B20" s="146" t="s">
        <v>18</v>
      </c>
    </row>
    <row r="21" spans="1:2">
      <c r="A21" s="5">
        <v>1</v>
      </c>
      <c r="B21" s="154" t="s">
        <v>19</v>
      </c>
    </row>
    <row r="22" spans="1:2">
      <c r="A22" s="5">
        <v>2</v>
      </c>
      <c r="B22" s="147" t="s">
        <v>20</v>
      </c>
    </row>
    <row r="23" spans="1:2">
      <c r="A23" s="5">
        <v>3</v>
      </c>
      <c r="B23" s="147" t="s">
        <v>21</v>
      </c>
    </row>
    <row r="24" spans="1:2">
      <c r="A24" s="5">
        <v>4</v>
      </c>
      <c r="B24" s="147" t="s">
        <v>22</v>
      </c>
    </row>
    <row r="25" spans="1:2">
      <c r="A25" s="5">
        <v>5</v>
      </c>
      <c r="B25" s="153" t="s">
        <v>23</v>
      </c>
    </row>
    <row r="26" spans="1:2">
      <c r="A26" s="5">
        <v>6</v>
      </c>
      <c r="B26" s="153" t="s">
        <v>24</v>
      </c>
    </row>
    <row r="27" spans="1:2">
      <c r="A27" s="5">
        <v>7</v>
      </c>
      <c r="B27" s="147" t="s">
        <v>25</v>
      </c>
    </row>
    <row r="28" spans="1:2">
      <c r="A28" s="5"/>
      <c r="B28" s="147"/>
    </row>
    <row r="29" spans="1:2" ht="20.25">
      <c r="A29" s="145"/>
      <c r="B29" s="146" t="s">
        <v>26</v>
      </c>
    </row>
    <row r="30" spans="1:2">
      <c r="A30" s="5">
        <v>1</v>
      </c>
      <c r="B30" s="154" t="s">
        <v>27</v>
      </c>
    </row>
    <row r="31" spans="1:2">
      <c r="A31" s="5">
        <v>2</v>
      </c>
      <c r="B31" s="147" t="s">
        <v>28</v>
      </c>
    </row>
    <row r="32" spans="1:2">
      <c r="A32" s="5">
        <v>3</v>
      </c>
      <c r="B32" s="147" t="s">
        <v>29</v>
      </c>
    </row>
    <row r="33" spans="1:2" ht="28.5">
      <c r="A33" s="5">
        <v>4</v>
      </c>
      <c r="B33" s="147" t="s">
        <v>30</v>
      </c>
    </row>
    <row r="34" spans="1:2">
      <c r="A34" s="5">
        <v>5</v>
      </c>
      <c r="B34" s="147" t="s">
        <v>31</v>
      </c>
    </row>
    <row r="35" spans="1:2">
      <c r="A35" s="5">
        <v>6</v>
      </c>
      <c r="B35" s="147" t="s">
        <v>32</v>
      </c>
    </row>
    <row r="36" spans="1:2">
      <c r="A36" s="5">
        <v>7</v>
      </c>
      <c r="B36" s="147" t="s">
        <v>33</v>
      </c>
    </row>
    <row r="37" spans="1:2">
      <c r="A37" s="5"/>
      <c r="B37" s="147"/>
    </row>
    <row r="39" spans="1:2">
      <c r="A39" s="155" t="s">
        <v>34</v>
      </c>
      <c r="B39" s="156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5" t="s">
        <v>35</v>
      </c>
      <c r="C2" s="166"/>
      <c r="D2" s="166"/>
      <c r="E2" s="166"/>
      <c r="F2" s="166"/>
      <c r="G2" s="166"/>
      <c r="H2" s="166"/>
      <c r="I2" s="167"/>
    </row>
    <row r="3" spans="2:9" ht="27.95" customHeight="1">
      <c r="B3" s="131"/>
      <c r="C3" s="132"/>
      <c r="D3" s="168" t="s">
        <v>36</v>
      </c>
      <c r="E3" s="169"/>
      <c r="F3" s="170" t="s">
        <v>37</v>
      </c>
      <c r="G3" s="171"/>
      <c r="H3" s="168" t="s">
        <v>38</v>
      </c>
      <c r="I3" s="172"/>
    </row>
    <row r="4" spans="2:9" ht="27.95" customHeight="1">
      <c r="B4" s="131" t="s">
        <v>39</v>
      </c>
      <c r="C4" s="132" t="s">
        <v>40</v>
      </c>
      <c r="D4" s="132" t="s">
        <v>41</v>
      </c>
      <c r="E4" s="132" t="s">
        <v>42</v>
      </c>
      <c r="F4" s="133" t="s">
        <v>41</v>
      </c>
      <c r="G4" s="133" t="s">
        <v>42</v>
      </c>
      <c r="H4" s="132" t="s">
        <v>41</v>
      </c>
      <c r="I4" s="140" t="s">
        <v>42</v>
      </c>
    </row>
    <row r="5" spans="2:9" ht="27.95" customHeight="1">
      <c r="B5" s="134" t="s">
        <v>43</v>
      </c>
      <c r="C5" s="5">
        <v>13</v>
      </c>
      <c r="D5" s="5">
        <v>0</v>
      </c>
      <c r="E5" s="5">
        <v>1</v>
      </c>
      <c r="F5" s="135">
        <v>0</v>
      </c>
      <c r="G5" s="135">
        <v>1</v>
      </c>
      <c r="H5" s="5">
        <v>1</v>
      </c>
      <c r="I5" s="141">
        <v>2</v>
      </c>
    </row>
    <row r="6" spans="2:9" ht="27.95" customHeight="1">
      <c r="B6" s="134" t="s">
        <v>44</v>
      </c>
      <c r="C6" s="5">
        <v>20</v>
      </c>
      <c r="D6" s="5">
        <v>0</v>
      </c>
      <c r="E6" s="5">
        <v>1</v>
      </c>
      <c r="F6" s="135">
        <v>1</v>
      </c>
      <c r="G6" s="135">
        <v>2</v>
      </c>
      <c r="H6" s="5">
        <v>2</v>
      </c>
      <c r="I6" s="141">
        <v>3</v>
      </c>
    </row>
    <row r="7" spans="2:9" ht="27.95" customHeight="1">
      <c r="B7" s="134" t="s">
        <v>45</v>
      </c>
      <c r="C7" s="5">
        <v>32</v>
      </c>
      <c r="D7" s="5">
        <v>0</v>
      </c>
      <c r="E7" s="5">
        <v>1</v>
      </c>
      <c r="F7" s="135">
        <v>2</v>
      </c>
      <c r="G7" s="135">
        <v>3</v>
      </c>
      <c r="H7" s="5">
        <v>3</v>
      </c>
      <c r="I7" s="141">
        <v>4</v>
      </c>
    </row>
    <row r="8" spans="2:9" ht="27.95" customHeight="1">
      <c r="B8" s="134" t="s">
        <v>46</v>
      </c>
      <c r="C8" s="5">
        <v>50</v>
      </c>
      <c r="D8" s="5">
        <v>1</v>
      </c>
      <c r="E8" s="5">
        <v>2</v>
      </c>
      <c r="F8" s="135">
        <v>3</v>
      </c>
      <c r="G8" s="135">
        <v>4</v>
      </c>
      <c r="H8" s="5">
        <v>5</v>
      </c>
      <c r="I8" s="141">
        <v>6</v>
      </c>
    </row>
    <row r="9" spans="2:9" ht="27.95" customHeight="1">
      <c r="B9" s="134" t="s">
        <v>47</v>
      </c>
      <c r="C9" s="5">
        <v>80</v>
      </c>
      <c r="D9" s="5">
        <v>2</v>
      </c>
      <c r="E9" s="5">
        <v>3</v>
      </c>
      <c r="F9" s="135">
        <v>5</v>
      </c>
      <c r="G9" s="135">
        <v>6</v>
      </c>
      <c r="H9" s="5">
        <v>7</v>
      </c>
      <c r="I9" s="141">
        <v>8</v>
      </c>
    </row>
    <row r="10" spans="2:9" ht="27.95" customHeight="1">
      <c r="B10" s="134" t="s">
        <v>48</v>
      </c>
      <c r="C10" s="5">
        <v>125</v>
      </c>
      <c r="D10" s="5">
        <v>3</v>
      </c>
      <c r="E10" s="5">
        <v>4</v>
      </c>
      <c r="F10" s="135">
        <v>7</v>
      </c>
      <c r="G10" s="135">
        <v>8</v>
      </c>
      <c r="H10" s="5">
        <v>10</v>
      </c>
      <c r="I10" s="141">
        <v>11</v>
      </c>
    </row>
    <row r="11" spans="2:9" ht="27.95" customHeight="1">
      <c r="B11" s="134" t="s">
        <v>49</v>
      </c>
      <c r="C11" s="5">
        <v>200</v>
      </c>
      <c r="D11" s="5">
        <v>5</v>
      </c>
      <c r="E11" s="5">
        <v>6</v>
      </c>
      <c r="F11" s="135">
        <v>10</v>
      </c>
      <c r="G11" s="135">
        <v>11</v>
      </c>
      <c r="H11" s="5">
        <v>14</v>
      </c>
      <c r="I11" s="141">
        <v>15</v>
      </c>
    </row>
    <row r="12" spans="2:9" ht="27.95" customHeight="1">
      <c r="B12" s="136" t="s">
        <v>50</v>
      </c>
      <c r="C12" s="137">
        <v>315</v>
      </c>
      <c r="D12" s="137">
        <v>7</v>
      </c>
      <c r="E12" s="137">
        <v>8</v>
      </c>
      <c r="F12" s="138">
        <v>14</v>
      </c>
      <c r="G12" s="138">
        <v>15</v>
      </c>
      <c r="H12" s="137">
        <v>21</v>
      </c>
      <c r="I12" s="142">
        <v>22</v>
      </c>
    </row>
    <row r="14" spans="2:9">
      <c r="B14" s="139" t="s">
        <v>51</v>
      </c>
      <c r="C14" s="139"/>
      <c r="D14" s="139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4" sqref="B4:G8"/>
    </sheetView>
  </sheetViews>
  <sheetFormatPr defaultColWidth="10.375" defaultRowHeight="16.5" customHeight="1"/>
  <cols>
    <col min="1" max="1" width="11.125" style="65" customWidth="1"/>
    <col min="2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4.25">
      <c r="A2" s="66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67" t="s">
        <v>57</v>
      </c>
      <c r="I2" s="176" t="s">
        <v>58</v>
      </c>
      <c r="J2" s="176"/>
      <c r="K2" s="177"/>
    </row>
    <row r="3" spans="1:11" ht="14.25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spans="1:11" ht="14.25">
      <c r="A4" s="70" t="s">
        <v>62</v>
      </c>
      <c r="B4" s="184" t="s">
        <v>63</v>
      </c>
      <c r="C4" s="185"/>
      <c r="D4" s="186" t="s">
        <v>64</v>
      </c>
      <c r="E4" s="187"/>
      <c r="F4" s="188" t="s">
        <v>65</v>
      </c>
      <c r="G4" s="189"/>
      <c r="H4" s="186" t="s">
        <v>66</v>
      </c>
      <c r="I4" s="187"/>
      <c r="J4" s="71" t="s">
        <v>67</v>
      </c>
      <c r="K4" s="72" t="s">
        <v>68</v>
      </c>
    </row>
    <row r="5" spans="1:11" ht="14.25">
      <c r="A5" s="73" t="s">
        <v>69</v>
      </c>
      <c r="B5" s="184" t="s">
        <v>70</v>
      </c>
      <c r="C5" s="185"/>
      <c r="D5" s="186" t="s">
        <v>71</v>
      </c>
      <c r="E5" s="187"/>
      <c r="F5" s="188">
        <v>44671</v>
      </c>
      <c r="G5" s="189"/>
      <c r="H5" s="186" t="s">
        <v>72</v>
      </c>
      <c r="I5" s="187"/>
      <c r="J5" s="71" t="s">
        <v>67</v>
      </c>
      <c r="K5" s="72" t="s">
        <v>68</v>
      </c>
    </row>
    <row r="6" spans="1:11" ht="14.25">
      <c r="A6" s="70" t="s">
        <v>73</v>
      </c>
      <c r="B6" s="74">
        <v>4</v>
      </c>
      <c r="C6" s="75">
        <v>6</v>
      </c>
      <c r="D6" s="73" t="s">
        <v>74</v>
      </c>
      <c r="E6" s="76"/>
      <c r="F6" s="188">
        <v>44701</v>
      </c>
      <c r="G6" s="189"/>
      <c r="H6" s="186" t="s">
        <v>75</v>
      </c>
      <c r="I6" s="187"/>
      <c r="J6" s="71" t="s">
        <v>67</v>
      </c>
      <c r="K6" s="72" t="s">
        <v>68</v>
      </c>
    </row>
    <row r="7" spans="1:11" ht="14.25">
      <c r="A7" s="70" t="s">
        <v>76</v>
      </c>
      <c r="B7" s="190">
        <v>5322</v>
      </c>
      <c r="C7" s="191"/>
      <c r="D7" s="73" t="s">
        <v>77</v>
      </c>
      <c r="E7" s="78"/>
      <c r="F7" s="188">
        <v>44711</v>
      </c>
      <c r="G7" s="189"/>
      <c r="H7" s="186" t="s">
        <v>78</v>
      </c>
      <c r="I7" s="187"/>
      <c r="J7" s="71" t="s">
        <v>67</v>
      </c>
      <c r="K7" s="72" t="s">
        <v>68</v>
      </c>
    </row>
    <row r="8" spans="1:11" ht="14.25">
      <c r="A8" s="80" t="s">
        <v>79</v>
      </c>
      <c r="B8" s="192"/>
      <c r="C8" s="193"/>
      <c r="D8" s="194" t="s">
        <v>80</v>
      </c>
      <c r="E8" s="195"/>
      <c r="F8" s="196">
        <v>44714</v>
      </c>
      <c r="G8" s="197"/>
      <c r="H8" s="194" t="s">
        <v>81</v>
      </c>
      <c r="I8" s="195"/>
      <c r="J8" s="87" t="s">
        <v>67</v>
      </c>
      <c r="K8" s="95" t="s">
        <v>68</v>
      </c>
    </row>
    <row r="9" spans="1:11" ht="14.25">
      <c r="A9" s="198" t="s">
        <v>82</v>
      </c>
      <c r="B9" s="199"/>
      <c r="C9" s="199"/>
      <c r="D9" s="199"/>
      <c r="E9" s="199"/>
      <c r="F9" s="199"/>
      <c r="G9" s="199"/>
      <c r="H9" s="199"/>
      <c r="I9" s="199"/>
      <c r="J9" s="199"/>
      <c r="K9" s="200"/>
    </row>
    <row r="10" spans="1:11" ht="14.25">
      <c r="A10" s="201" t="s">
        <v>83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4.25">
      <c r="A11" s="106" t="s">
        <v>84</v>
      </c>
      <c r="B11" s="107" t="s">
        <v>85</v>
      </c>
      <c r="C11" s="108" t="s">
        <v>86</v>
      </c>
      <c r="D11" s="109"/>
      <c r="E11" s="110" t="s">
        <v>87</v>
      </c>
      <c r="F11" s="107" t="s">
        <v>85</v>
      </c>
      <c r="G11" s="108" t="s">
        <v>86</v>
      </c>
      <c r="H11" s="108" t="s">
        <v>88</v>
      </c>
      <c r="I11" s="110" t="s">
        <v>89</v>
      </c>
      <c r="J11" s="107" t="s">
        <v>85</v>
      </c>
      <c r="K11" s="126" t="s">
        <v>86</v>
      </c>
    </row>
    <row r="12" spans="1:11" ht="14.25">
      <c r="A12" s="73" t="s">
        <v>90</v>
      </c>
      <c r="B12" s="86" t="s">
        <v>85</v>
      </c>
      <c r="C12" s="71" t="s">
        <v>86</v>
      </c>
      <c r="D12" s="78"/>
      <c r="E12" s="76" t="s">
        <v>91</v>
      </c>
      <c r="F12" s="86" t="s">
        <v>85</v>
      </c>
      <c r="G12" s="71" t="s">
        <v>86</v>
      </c>
      <c r="H12" s="71" t="s">
        <v>88</v>
      </c>
      <c r="I12" s="76" t="s">
        <v>92</v>
      </c>
      <c r="J12" s="86" t="s">
        <v>85</v>
      </c>
      <c r="K12" s="72" t="s">
        <v>86</v>
      </c>
    </row>
    <row r="13" spans="1:11" ht="14.25">
      <c r="A13" s="73" t="s">
        <v>93</v>
      </c>
      <c r="B13" s="86" t="s">
        <v>85</v>
      </c>
      <c r="C13" s="71" t="s">
        <v>86</v>
      </c>
      <c r="D13" s="78"/>
      <c r="E13" s="76" t="s">
        <v>94</v>
      </c>
      <c r="F13" s="71" t="s">
        <v>95</v>
      </c>
      <c r="G13" s="71" t="s">
        <v>96</v>
      </c>
      <c r="H13" s="71" t="s">
        <v>88</v>
      </c>
      <c r="I13" s="76" t="s">
        <v>97</v>
      </c>
      <c r="J13" s="86" t="s">
        <v>85</v>
      </c>
      <c r="K13" s="72" t="s">
        <v>86</v>
      </c>
    </row>
    <row r="14" spans="1:11" ht="14.25">
      <c r="A14" s="194" t="s">
        <v>98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04"/>
    </row>
    <row r="15" spans="1:11" ht="14.25">
      <c r="A15" s="201" t="s">
        <v>99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4.25">
      <c r="A16" s="111" t="s">
        <v>100</v>
      </c>
      <c r="B16" s="108" t="s">
        <v>95</v>
      </c>
      <c r="C16" s="108" t="s">
        <v>96</v>
      </c>
      <c r="D16" s="112"/>
      <c r="E16" s="113" t="s">
        <v>101</v>
      </c>
      <c r="F16" s="108" t="s">
        <v>95</v>
      </c>
      <c r="G16" s="108" t="s">
        <v>96</v>
      </c>
      <c r="H16" s="114"/>
      <c r="I16" s="113" t="s">
        <v>102</v>
      </c>
      <c r="J16" s="108" t="s">
        <v>95</v>
      </c>
      <c r="K16" s="126" t="s">
        <v>96</v>
      </c>
    </row>
    <row r="17" spans="1:22" ht="16.5" customHeight="1">
      <c r="A17" s="77" t="s">
        <v>103</v>
      </c>
      <c r="B17" s="71" t="s">
        <v>95</v>
      </c>
      <c r="C17" s="71" t="s">
        <v>96</v>
      </c>
      <c r="D17" s="115"/>
      <c r="E17" s="88" t="s">
        <v>104</v>
      </c>
      <c r="F17" s="71" t="s">
        <v>95</v>
      </c>
      <c r="G17" s="71" t="s">
        <v>96</v>
      </c>
      <c r="H17" s="116"/>
      <c r="I17" s="88" t="s">
        <v>105</v>
      </c>
      <c r="J17" s="71" t="s">
        <v>95</v>
      </c>
      <c r="K17" s="72" t="s">
        <v>96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1:22" ht="18" customHeight="1">
      <c r="A18" s="205" t="s">
        <v>106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7"/>
    </row>
    <row r="19" spans="1:22" s="105" customFormat="1" ht="18" customHeight="1">
      <c r="A19" s="201" t="s">
        <v>107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>
      <c r="A20" s="208" t="s">
        <v>108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22" ht="21.75" customHeight="1">
      <c r="A21" s="117" t="s">
        <v>109</v>
      </c>
      <c r="B21" s="88" t="s">
        <v>110</v>
      </c>
      <c r="C21" s="88" t="s">
        <v>111</v>
      </c>
      <c r="D21" s="88" t="s">
        <v>112</v>
      </c>
      <c r="E21" s="88" t="s">
        <v>113</v>
      </c>
      <c r="F21" s="88" t="s">
        <v>114</v>
      </c>
      <c r="G21" s="88" t="s">
        <v>115</v>
      </c>
      <c r="H21" s="88" t="s">
        <v>116</v>
      </c>
      <c r="I21" s="88" t="s">
        <v>117</v>
      </c>
      <c r="J21" s="88" t="s">
        <v>118</v>
      </c>
      <c r="K21" s="96" t="s">
        <v>119</v>
      </c>
    </row>
    <row r="22" spans="1:22" ht="16.5" customHeight="1">
      <c r="A22" s="79" t="s">
        <v>120</v>
      </c>
      <c r="B22" s="118"/>
      <c r="C22" s="119">
        <v>7</v>
      </c>
      <c r="D22" s="119">
        <v>58</v>
      </c>
      <c r="E22" s="119">
        <v>199</v>
      </c>
      <c r="F22" s="119">
        <v>328</v>
      </c>
      <c r="G22" s="119">
        <v>249</v>
      </c>
      <c r="H22" s="119">
        <v>161</v>
      </c>
      <c r="I22" s="118"/>
      <c r="J22" s="118"/>
      <c r="K22" s="128"/>
    </row>
    <row r="23" spans="1:22" ht="16.5" customHeight="1">
      <c r="A23" s="79"/>
      <c r="B23" s="118"/>
      <c r="C23" s="118"/>
      <c r="D23" s="118"/>
      <c r="E23" s="118"/>
      <c r="F23" s="118"/>
      <c r="G23" s="118"/>
      <c r="H23" s="118"/>
      <c r="I23" s="118"/>
      <c r="J23" s="118"/>
      <c r="K23" s="129"/>
    </row>
    <row r="24" spans="1:22" ht="16.5" customHeight="1">
      <c r="A24" s="79"/>
      <c r="B24" s="118"/>
      <c r="C24" s="118"/>
      <c r="D24" s="118"/>
      <c r="E24" s="118"/>
      <c r="F24" s="118"/>
      <c r="G24" s="118"/>
      <c r="H24" s="118"/>
      <c r="I24" s="118"/>
      <c r="J24" s="118"/>
      <c r="K24" s="129"/>
    </row>
    <row r="25" spans="1:22" ht="16.5" customHeight="1">
      <c r="A25" s="79"/>
      <c r="B25" s="118"/>
      <c r="C25" s="118"/>
      <c r="D25" s="118"/>
      <c r="E25" s="118"/>
      <c r="F25" s="118"/>
      <c r="G25" s="118"/>
      <c r="H25" s="118"/>
      <c r="I25" s="118"/>
      <c r="J25" s="118"/>
      <c r="K25" s="130"/>
    </row>
    <row r="26" spans="1:22" ht="16.5" customHeight="1">
      <c r="A26" s="79"/>
      <c r="B26" s="118"/>
      <c r="C26" s="118"/>
      <c r="D26" s="118"/>
      <c r="E26" s="118"/>
      <c r="F26" s="118"/>
      <c r="G26" s="118"/>
      <c r="H26" s="118"/>
      <c r="I26" s="118"/>
      <c r="J26" s="118"/>
      <c r="K26" s="130"/>
    </row>
    <row r="27" spans="1:22" ht="16.5" customHeight="1">
      <c r="A27" s="79"/>
      <c r="B27" s="118"/>
      <c r="C27" s="118"/>
      <c r="D27" s="118"/>
      <c r="E27" s="118"/>
      <c r="F27" s="118"/>
      <c r="G27" s="118"/>
      <c r="H27" s="118"/>
      <c r="I27" s="118"/>
      <c r="J27" s="118"/>
      <c r="K27" s="130"/>
    </row>
    <row r="28" spans="1:22" ht="16.5" customHeight="1">
      <c r="A28" s="79"/>
      <c r="B28" s="118"/>
      <c r="C28" s="118"/>
      <c r="D28" s="118"/>
      <c r="E28" s="118"/>
      <c r="F28" s="118"/>
      <c r="G28" s="118"/>
      <c r="H28" s="118"/>
      <c r="I28" s="118"/>
      <c r="J28" s="118"/>
      <c r="K28" s="130"/>
    </row>
    <row r="29" spans="1:22" ht="18" customHeight="1">
      <c r="A29" s="211" t="s">
        <v>121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22" ht="18.75" customHeight="1">
      <c r="A30" s="214" t="s">
        <v>122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22" ht="18.75" customHeight="1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9"/>
    </row>
    <row r="32" spans="1:22" ht="18" customHeight="1">
      <c r="A32" s="211" t="s">
        <v>123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3"/>
    </row>
    <row r="33" spans="1:11" ht="14.25">
      <c r="A33" s="220" t="s">
        <v>124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4.25">
      <c r="A34" s="223" t="s">
        <v>125</v>
      </c>
      <c r="B34" s="224"/>
      <c r="C34" s="71" t="s">
        <v>67</v>
      </c>
      <c r="D34" s="71" t="s">
        <v>68</v>
      </c>
      <c r="E34" s="225" t="s">
        <v>126</v>
      </c>
      <c r="F34" s="226"/>
      <c r="G34" s="226"/>
      <c r="H34" s="226"/>
      <c r="I34" s="226"/>
      <c r="J34" s="226"/>
      <c r="K34" s="227"/>
    </row>
    <row r="35" spans="1:11" ht="14.25">
      <c r="A35" s="228" t="s">
        <v>127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  <row r="36" spans="1:11" ht="14.25">
      <c r="A36" s="229" t="s">
        <v>128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1"/>
    </row>
    <row r="37" spans="1:11" ht="14.25">
      <c r="A37" s="232" t="s">
        <v>129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ht="14.25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ht="14.25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ht="14.25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ht="14.2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ht="14.25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ht="14.25">
      <c r="A43" s="235" t="s">
        <v>130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ht="14.25">
      <c r="A44" s="201" t="s">
        <v>131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4.25">
      <c r="A45" s="111" t="s">
        <v>132</v>
      </c>
      <c r="B45" s="108" t="s">
        <v>95</v>
      </c>
      <c r="C45" s="108" t="s">
        <v>96</v>
      </c>
      <c r="D45" s="108" t="s">
        <v>88</v>
      </c>
      <c r="E45" s="113" t="s">
        <v>133</v>
      </c>
      <c r="F45" s="108" t="s">
        <v>95</v>
      </c>
      <c r="G45" s="108" t="s">
        <v>96</v>
      </c>
      <c r="H45" s="108" t="s">
        <v>88</v>
      </c>
      <c r="I45" s="113" t="s">
        <v>134</v>
      </c>
      <c r="J45" s="108" t="s">
        <v>95</v>
      </c>
      <c r="K45" s="126" t="s">
        <v>96</v>
      </c>
    </row>
    <row r="46" spans="1:11" ht="14.25">
      <c r="A46" s="77" t="s">
        <v>87</v>
      </c>
      <c r="B46" s="71" t="s">
        <v>95</v>
      </c>
      <c r="C46" s="71" t="s">
        <v>96</v>
      </c>
      <c r="D46" s="71" t="s">
        <v>88</v>
      </c>
      <c r="E46" s="88" t="s">
        <v>94</v>
      </c>
      <c r="F46" s="71" t="s">
        <v>95</v>
      </c>
      <c r="G46" s="71" t="s">
        <v>96</v>
      </c>
      <c r="H46" s="71" t="s">
        <v>88</v>
      </c>
      <c r="I46" s="88" t="s">
        <v>105</v>
      </c>
      <c r="J46" s="71" t="s">
        <v>95</v>
      </c>
      <c r="K46" s="72" t="s">
        <v>96</v>
      </c>
    </row>
    <row r="47" spans="1:11" ht="14.25">
      <c r="A47" s="194" t="s">
        <v>98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04"/>
    </row>
    <row r="48" spans="1:11" ht="14.25">
      <c r="A48" s="228" t="s">
        <v>135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</row>
    <row r="49" spans="1:11" ht="14.25">
      <c r="A49" s="229"/>
      <c r="B49" s="230"/>
      <c r="C49" s="230"/>
      <c r="D49" s="230"/>
      <c r="E49" s="230"/>
      <c r="F49" s="230"/>
      <c r="G49" s="230"/>
      <c r="H49" s="230"/>
      <c r="I49" s="230"/>
      <c r="J49" s="230"/>
      <c r="K49" s="231"/>
    </row>
    <row r="50" spans="1:11" ht="14.25">
      <c r="A50" s="120" t="s">
        <v>136</v>
      </c>
      <c r="B50" s="238" t="s">
        <v>137</v>
      </c>
      <c r="C50" s="238"/>
      <c r="D50" s="121" t="s">
        <v>138</v>
      </c>
      <c r="E50" s="122" t="s">
        <v>139</v>
      </c>
      <c r="F50" s="123" t="s">
        <v>140</v>
      </c>
      <c r="G50" s="124"/>
      <c r="H50" s="239" t="s">
        <v>141</v>
      </c>
      <c r="I50" s="240"/>
      <c r="J50" s="241"/>
      <c r="K50" s="242"/>
    </row>
    <row r="51" spans="1:11" ht="14.25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</row>
    <row r="52" spans="1:11" ht="14.25">
      <c r="A52" s="243"/>
      <c r="B52" s="244"/>
      <c r="C52" s="244"/>
      <c r="D52" s="244"/>
      <c r="E52" s="244"/>
      <c r="F52" s="244"/>
      <c r="G52" s="244"/>
      <c r="H52" s="244"/>
      <c r="I52" s="244"/>
      <c r="J52" s="244"/>
      <c r="K52" s="245"/>
    </row>
    <row r="53" spans="1:11" ht="14.25">
      <c r="A53" s="120" t="s">
        <v>136</v>
      </c>
      <c r="B53" s="238" t="s">
        <v>137</v>
      </c>
      <c r="C53" s="238"/>
      <c r="D53" s="121" t="s">
        <v>138</v>
      </c>
      <c r="E53" s="125" t="s">
        <v>142</v>
      </c>
      <c r="F53" s="123" t="s">
        <v>143</v>
      </c>
      <c r="G53" s="124"/>
      <c r="H53" s="239" t="s">
        <v>141</v>
      </c>
      <c r="I53" s="240"/>
      <c r="J53" s="241" t="s">
        <v>144</v>
      </c>
      <c r="K53" s="24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A3" workbookViewId="0">
      <selection sqref="A1:N20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10" width="19.125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46" t="s">
        <v>145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9.1" customHeight="1">
      <c r="A2" s="21" t="s">
        <v>62</v>
      </c>
      <c r="B2" s="248" t="s">
        <v>63</v>
      </c>
      <c r="C2" s="248"/>
      <c r="D2" s="22" t="s">
        <v>69</v>
      </c>
      <c r="E2" s="248" t="s">
        <v>70</v>
      </c>
      <c r="F2" s="248"/>
      <c r="G2" s="248"/>
      <c r="H2" s="254"/>
      <c r="I2" s="32" t="s">
        <v>57</v>
      </c>
      <c r="J2" s="248" t="s">
        <v>58</v>
      </c>
      <c r="K2" s="248"/>
      <c r="L2" s="248"/>
      <c r="M2" s="248"/>
      <c r="N2" s="249"/>
    </row>
    <row r="3" spans="1:14" ht="29.1" customHeight="1">
      <c r="A3" s="253" t="s">
        <v>146</v>
      </c>
      <c r="B3" s="250" t="s">
        <v>147</v>
      </c>
      <c r="C3" s="250"/>
      <c r="D3" s="250"/>
      <c r="E3" s="250"/>
      <c r="F3" s="250"/>
      <c r="G3" s="250"/>
      <c r="H3" s="255"/>
      <c r="I3" s="251" t="s">
        <v>148</v>
      </c>
      <c r="J3" s="251"/>
      <c r="K3" s="251"/>
      <c r="L3" s="251"/>
      <c r="M3" s="251"/>
      <c r="N3" s="252"/>
    </row>
    <row r="4" spans="1:14" ht="29.1" customHeight="1">
      <c r="A4" s="253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55"/>
      <c r="I4" s="97" t="s">
        <v>149</v>
      </c>
      <c r="J4" s="97" t="s">
        <v>150</v>
      </c>
      <c r="K4" s="97"/>
      <c r="L4" s="97"/>
      <c r="M4" s="97"/>
      <c r="N4" s="98"/>
    </row>
    <row r="5" spans="1:14" ht="29.1" customHeight="1">
      <c r="A5" s="24" t="s">
        <v>151</v>
      </c>
      <c r="B5" s="23" t="s">
        <v>152</v>
      </c>
      <c r="C5" s="23" t="s">
        <v>153</v>
      </c>
      <c r="D5" s="23" t="s">
        <v>154</v>
      </c>
      <c r="E5" s="23" t="s">
        <v>155</v>
      </c>
      <c r="F5" s="23" t="s">
        <v>156</v>
      </c>
      <c r="G5" s="23" t="s">
        <v>157</v>
      </c>
      <c r="H5" s="255"/>
      <c r="I5" s="23" t="s">
        <v>156</v>
      </c>
      <c r="J5" s="23" t="s">
        <v>156</v>
      </c>
      <c r="K5" s="99"/>
      <c r="L5" s="99"/>
      <c r="M5" s="99"/>
      <c r="N5" s="100"/>
    </row>
    <row r="6" spans="1:14" ht="29.1" customHeight="1">
      <c r="A6" s="25" t="s">
        <v>158</v>
      </c>
      <c r="B6" s="26">
        <f t="shared" ref="B6:B11" si="0">C6-1</f>
        <v>59</v>
      </c>
      <c r="C6" s="26">
        <f>D6-2</f>
        <v>60</v>
      </c>
      <c r="D6" s="27">
        <v>62</v>
      </c>
      <c r="E6" s="26">
        <f>D6+2</f>
        <v>64</v>
      </c>
      <c r="F6" s="26">
        <f>E6+2</f>
        <v>66</v>
      </c>
      <c r="G6" s="26">
        <f>F6+1</f>
        <v>67</v>
      </c>
      <c r="H6" s="255"/>
      <c r="I6" s="33"/>
      <c r="J6" s="33"/>
      <c r="K6" s="101"/>
      <c r="L6" s="101"/>
      <c r="M6" s="101"/>
      <c r="N6" s="102"/>
    </row>
    <row r="7" spans="1:14" ht="29.1" customHeight="1">
      <c r="A7" s="28" t="s">
        <v>159</v>
      </c>
      <c r="B7" s="29">
        <f t="shared" si="0"/>
        <v>60</v>
      </c>
      <c r="C7" s="29">
        <f>D7-2</f>
        <v>61</v>
      </c>
      <c r="D7" s="30">
        <v>63</v>
      </c>
      <c r="E7" s="29">
        <f>D7+2</f>
        <v>65</v>
      </c>
      <c r="F7" s="29">
        <f>E7+2</f>
        <v>67</v>
      </c>
      <c r="G7" s="29">
        <f>F7+1</f>
        <v>68</v>
      </c>
      <c r="H7" s="255"/>
      <c r="I7" s="33"/>
      <c r="J7" s="33"/>
      <c r="K7" s="101"/>
      <c r="L7" s="101"/>
      <c r="M7" s="101"/>
      <c r="N7" s="103"/>
    </row>
    <row r="8" spans="1:14" ht="29.1" customHeight="1">
      <c r="A8" s="25" t="s">
        <v>160</v>
      </c>
      <c r="B8" s="26">
        <f t="shared" ref="B8:B10" si="1">C8-4</f>
        <v>92</v>
      </c>
      <c r="C8" s="26">
        <f t="shared" ref="C8:C10" si="2">D8-4</f>
        <v>96</v>
      </c>
      <c r="D8" s="27">
        <v>100</v>
      </c>
      <c r="E8" s="26">
        <f t="shared" ref="E8:E10" si="3">D8+4</f>
        <v>104</v>
      </c>
      <c r="F8" s="26">
        <f>E8+4</f>
        <v>108</v>
      </c>
      <c r="G8" s="26">
        <f t="shared" ref="G8:G10" si="4">F8+6</f>
        <v>114</v>
      </c>
      <c r="H8" s="255"/>
      <c r="I8" s="33" t="s">
        <v>161</v>
      </c>
      <c r="J8" s="33" t="s">
        <v>162</v>
      </c>
      <c r="K8" s="99"/>
      <c r="L8" s="99"/>
      <c r="M8" s="99"/>
      <c r="N8" s="104"/>
    </row>
    <row r="9" spans="1:14" ht="29.1" customHeight="1">
      <c r="A9" s="25" t="s">
        <v>163</v>
      </c>
      <c r="B9" s="26">
        <f t="shared" si="1"/>
        <v>-8</v>
      </c>
      <c r="C9" s="26">
        <f t="shared" si="2"/>
        <v>-4</v>
      </c>
      <c r="D9" s="27">
        <v>0</v>
      </c>
      <c r="E9" s="26">
        <f t="shared" si="3"/>
        <v>4</v>
      </c>
      <c r="F9" s="26">
        <f>E9+5</f>
        <v>9</v>
      </c>
      <c r="G9" s="26">
        <f t="shared" si="4"/>
        <v>15</v>
      </c>
      <c r="H9" s="255"/>
      <c r="I9" s="33"/>
      <c r="J9" s="33"/>
      <c r="K9" s="101"/>
      <c r="L9" s="101"/>
      <c r="M9" s="101"/>
      <c r="N9" s="103"/>
    </row>
    <row r="10" spans="1:14" ht="29.1" customHeight="1">
      <c r="A10" s="25" t="s">
        <v>164</v>
      </c>
      <c r="B10" s="26">
        <f t="shared" si="1"/>
        <v>97</v>
      </c>
      <c r="C10" s="26">
        <f t="shared" si="2"/>
        <v>101</v>
      </c>
      <c r="D10" s="27">
        <v>105</v>
      </c>
      <c r="E10" s="26">
        <f t="shared" si="3"/>
        <v>109</v>
      </c>
      <c r="F10" s="26">
        <f>E10+5</f>
        <v>114</v>
      </c>
      <c r="G10" s="26">
        <f t="shared" si="4"/>
        <v>120</v>
      </c>
      <c r="H10" s="255"/>
      <c r="I10" s="33" t="s">
        <v>165</v>
      </c>
      <c r="J10" s="33" t="s">
        <v>165</v>
      </c>
      <c r="K10" s="101"/>
      <c r="L10" s="101"/>
      <c r="M10" s="101"/>
      <c r="N10" s="103"/>
    </row>
    <row r="11" spans="1:14" ht="29.1" customHeight="1">
      <c r="A11" s="25" t="s">
        <v>166</v>
      </c>
      <c r="B11" s="26">
        <f t="shared" si="0"/>
        <v>58.5</v>
      </c>
      <c r="C11" s="26">
        <f>D11-1.5</f>
        <v>59.5</v>
      </c>
      <c r="D11" s="27">
        <v>61</v>
      </c>
      <c r="E11" s="26">
        <f>D11+1.5</f>
        <v>62.5</v>
      </c>
      <c r="F11" s="26">
        <f>E11+1.5</f>
        <v>64</v>
      </c>
      <c r="G11" s="26">
        <f>F11+1.1</f>
        <v>65.099999999999994</v>
      </c>
      <c r="H11" s="255"/>
      <c r="I11" s="33"/>
      <c r="J11" s="33"/>
      <c r="K11" s="101"/>
      <c r="L11" s="101"/>
      <c r="M11" s="101"/>
      <c r="N11" s="103"/>
    </row>
    <row r="12" spans="1:14" ht="29.1" customHeight="1">
      <c r="A12" s="25" t="s">
        <v>167</v>
      </c>
      <c r="B12" s="26">
        <f>C12-0.8</f>
        <v>18.399999999999999</v>
      </c>
      <c r="C12" s="26">
        <f>D12-0.8</f>
        <v>19.2</v>
      </c>
      <c r="D12" s="31">
        <v>20</v>
      </c>
      <c r="E12" s="26">
        <f>D12+0.8</f>
        <v>20.8</v>
      </c>
      <c r="F12" s="26">
        <f>E12+0.8</f>
        <v>21.6</v>
      </c>
      <c r="G12" s="26">
        <f>F12+1.3</f>
        <v>22.900000000000002</v>
      </c>
      <c r="H12" s="255"/>
      <c r="I12" s="33"/>
      <c r="J12" s="33"/>
      <c r="K12" s="101"/>
      <c r="L12" s="101"/>
      <c r="M12" s="101"/>
      <c r="N12" s="103"/>
    </row>
    <row r="13" spans="1:14" ht="29.1" customHeight="1">
      <c r="A13" s="25" t="s">
        <v>168</v>
      </c>
      <c r="B13" s="26">
        <f>C13-0.7</f>
        <v>-1.4</v>
      </c>
      <c r="C13" s="26">
        <f>D13-0.7</f>
        <v>-0.7</v>
      </c>
      <c r="D13" s="27">
        <v>0</v>
      </c>
      <c r="E13" s="26">
        <f>D13+0.7</f>
        <v>0.7</v>
      </c>
      <c r="F13" s="26">
        <f>E13+0.7</f>
        <v>1.4</v>
      </c>
      <c r="G13" s="26">
        <f>F13+1</f>
        <v>2.4</v>
      </c>
      <c r="H13" s="255"/>
      <c r="I13" s="33"/>
      <c r="J13" s="33"/>
      <c r="K13" s="101"/>
      <c r="L13" s="101"/>
      <c r="M13" s="101"/>
      <c r="N13" s="103"/>
    </row>
    <row r="14" spans="1:14" ht="29.1" customHeight="1">
      <c r="A14" s="25" t="s">
        <v>169</v>
      </c>
      <c r="B14" s="26">
        <f>C14-0.5</f>
        <v>9</v>
      </c>
      <c r="C14" s="26">
        <f>D14-0.5</f>
        <v>9.5</v>
      </c>
      <c r="D14" s="27">
        <v>10</v>
      </c>
      <c r="E14" s="26">
        <f>D14+0.5</f>
        <v>10.5</v>
      </c>
      <c r="F14" s="26">
        <f>E14+0.5</f>
        <v>11</v>
      </c>
      <c r="G14" s="26">
        <f>F14+0.7</f>
        <v>11.7</v>
      </c>
      <c r="H14" s="255"/>
      <c r="I14" s="33"/>
      <c r="J14" s="33"/>
      <c r="K14" s="101"/>
      <c r="L14" s="101"/>
      <c r="M14" s="101"/>
      <c r="N14" s="103"/>
    </row>
    <row r="15" spans="1:14" ht="29.1" customHeight="1">
      <c r="A15" s="25" t="s">
        <v>170</v>
      </c>
      <c r="B15" s="26">
        <f>C15-0.5</f>
        <v>5</v>
      </c>
      <c r="C15" s="26">
        <f>D15-0.5</f>
        <v>5.5</v>
      </c>
      <c r="D15" s="27">
        <v>6</v>
      </c>
      <c r="E15" s="26">
        <f>D15+0.5</f>
        <v>6.5</v>
      </c>
      <c r="F15" s="26">
        <f>E15+0.5</f>
        <v>7</v>
      </c>
      <c r="G15" s="26">
        <f>F15+0.7</f>
        <v>7.7</v>
      </c>
      <c r="H15" s="255"/>
      <c r="I15" s="33"/>
      <c r="J15" s="33"/>
      <c r="K15" s="101"/>
      <c r="L15" s="101"/>
      <c r="M15" s="101"/>
      <c r="N15" s="103"/>
    </row>
    <row r="16" spans="1:14" ht="29.1" customHeight="1">
      <c r="A16" s="25" t="s">
        <v>171</v>
      </c>
      <c r="B16" s="26">
        <f>C16-1</f>
        <v>53</v>
      </c>
      <c r="C16" s="26">
        <f>D16-1</f>
        <v>54</v>
      </c>
      <c r="D16" s="27">
        <v>55</v>
      </c>
      <c r="E16" s="26">
        <f>D16+1</f>
        <v>56</v>
      </c>
      <c r="F16" s="26">
        <f>E16+1</f>
        <v>57</v>
      </c>
      <c r="G16" s="26">
        <f>F16+1.5</f>
        <v>58.5</v>
      </c>
      <c r="H16" s="255"/>
      <c r="I16" s="33" t="s">
        <v>162</v>
      </c>
      <c r="J16" s="33" t="s">
        <v>162</v>
      </c>
      <c r="K16" s="101"/>
      <c r="L16" s="101"/>
      <c r="M16" s="101"/>
      <c r="N16" s="103"/>
    </row>
    <row r="17" spans="1:14" ht="29.1" customHeight="1">
      <c r="A17" s="25" t="s">
        <v>172</v>
      </c>
      <c r="B17" s="26">
        <f>C17</f>
        <v>8</v>
      </c>
      <c r="C17" s="26">
        <f>D17</f>
        <v>8</v>
      </c>
      <c r="D17" s="27">
        <v>8</v>
      </c>
      <c r="E17" s="26">
        <f t="shared" ref="E17:G17" si="5">D17</f>
        <v>8</v>
      </c>
      <c r="F17" s="26">
        <f t="shared" si="5"/>
        <v>8</v>
      </c>
      <c r="G17" s="26">
        <f t="shared" si="5"/>
        <v>8</v>
      </c>
      <c r="H17" s="255"/>
      <c r="I17" s="33"/>
      <c r="J17" s="33"/>
      <c r="K17" s="101"/>
      <c r="L17" s="101"/>
      <c r="M17" s="101"/>
      <c r="N17" s="103"/>
    </row>
    <row r="18" spans="1:14" ht="29.1" customHeight="1">
      <c r="A18" s="25" t="s">
        <v>173</v>
      </c>
      <c r="B18" s="26">
        <f>C18-0.5</f>
        <v>35</v>
      </c>
      <c r="C18" s="26">
        <f>D18-0.5</f>
        <v>35.5</v>
      </c>
      <c r="D18" s="27">
        <v>36</v>
      </c>
      <c r="E18" s="26">
        <f>D18+0.5</f>
        <v>36.5</v>
      </c>
      <c r="F18" s="26">
        <f>E18+0.5</f>
        <v>37</v>
      </c>
      <c r="G18" s="26">
        <f>F18+0.5</f>
        <v>37.5</v>
      </c>
      <c r="H18" s="255"/>
      <c r="I18" s="33"/>
      <c r="J18" s="33"/>
      <c r="K18" s="101"/>
      <c r="L18" s="101"/>
      <c r="M18" s="101"/>
      <c r="N18" s="103"/>
    </row>
    <row r="19" spans="1:14" ht="14.25">
      <c r="A19" s="20" t="s">
        <v>174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14.25">
      <c r="A20" s="62"/>
      <c r="B20" s="62"/>
      <c r="C20" s="62"/>
      <c r="D20" s="62"/>
      <c r="E20" s="62"/>
      <c r="F20" s="62"/>
      <c r="G20" s="62"/>
      <c r="H20" s="62"/>
      <c r="I20" s="63" t="s">
        <v>175</v>
      </c>
      <c r="J20" s="64"/>
      <c r="K20" s="63" t="s">
        <v>176</v>
      </c>
      <c r="L20" s="63"/>
      <c r="M20" s="63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4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Normal="100" workbookViewId="0">
      <selection activeCell="B7" sqref="B7:C7"/>
    </sheetView>
  </sheetViews>
  <sheetFormatPr defaultColWidth="10" defaultRowHeight="16.5" customHeight="1"/>
  <cols>
    <col min="1" max="1" width="10.875" style="65" customWidth="1"/>
    <col min="2" max="16384" width="10" style="65"/>
  </cols>
  <sheetData>
    <row r="1" spans="1:11" ht="22.5" customHeight="1">
      <c r="A1" s="256" t="s">
        <v>178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7.25" customHeight="1">
      <c r="A2" s="66" t="s">
        <v>53</v>
      </c>
      <c r="B2" s="174"/>
      <c r="C2" s="174"/>
      <c r="D2" s="175" t="s">
        <v>55</v>
      </c>
      <c r="E2" s="175"/>
      <c r="F2" s="174"/>
      <c r="G2" s="174"/>
      <c r="H2" s="67" t="s">
        <v>57</v>
      </c>
      <c r="I2" s="176"/>
      <c r="J2" s="176"/>
      <c r="K2" s="177"/>
    </row>
    <row r="3" spans="1:11" ht="16.5" customHeight="1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spans="1:11" ht="16.5" customHeight="1">
      <c r="A4" s="70" t="s">
        <v>62</v>
      </c>
      <c r="B4" s="184" t="s">
        <v>63</v>
      </c>
      <c r="C4" s="185"/>
      <c r="D4" s="186" t="s">
        <v>64</v>
      </c>
      <c r="E4" s="187"/>
      <c r="F4" s="188" t="s">
        <v>65</v>
      </c>
      <c r="G4" s="189"/>
      <c r="H4" s="186" t="s">
        <v>179</v>
      </c>
      <c r="I4" s="187"/>
      <c r="J4" s="71" t="s">
        <v>67</v>
      </c>
      <c r="K4" s="72" t="s">
        <v>68</v>
      </c>
    </row>
    <row r="5" spans="1:11" ht="16.5" customHeight="1">
      <c r="A5" s="73" t="s">
        <v>69</v>
      </c>
      <c r="B5" s="184" t="s">
        <v>70</v>
      </c>
      <c r="C5" s="185"/>
      <c r="D5" s="186" t="s">
        <v>71</v>
      </c>
      <c r="E5" s="187"/>
      <c r="F5" s="188">
        <v>44671</v>
      </c>
      <c r="G5" s="189"/>
      <c r="H5" s="186" t="s">
        <v>180</v>
      </c>
      <c r="I5" s="187"/>
      <c r="J5" s="71" t="s">
        <v>67</v>
      </c>
      <c r="K5" s="72" t="s">
        <v>68</v>
      </c>
    </row>
    <row r="6" spans="1:11" ht="16.5" customHeight="1">
      <c r="A6" s="70" t="s">
        <v>73</v>
      </c>
      <c r="B6" s="74">
        <v>4</v>
      </c>
      <c r="C6" s="75">
        <v>6</v>
      </c>
      <c r="D6" s="73" t="s">
        <v>74</v>
      </c>
      <c r="E6" s="76"/>
      <c r="F6" s="188">
        <v>44701</v>
      </c>
      <c r="G6" s="189"/>
      <c r="H6" s="257" t="s">
        <v>181</v>
      </c>
      <c r="I6" s="258"/>
      <c r="J6" s="258"/>
      <c r="K6" s="259"/>
    </row>
    <row r="7" spans="1:11" ht="16.5" customHeight="1">
      <c r="A7" s="70" t="s">
        <v>76</v>
      </c>
      <c r="B7" s="190">
        <v>5532</v>
      </c>
      <c r="C7" s="191"/>
      <c r="D7" s="73" t="s">
        <v>77</v>
      </c>
      <c r="E7" s="78"/>
      <c r="F7" s="188">
        <v>44711</v>
      </c>
      <c r="G7" s="189"/>
      <c r="H7" s="260"/>
      <c r="I7" s="184"/>
      <c r="J7" s="184"/>
      <c r="K7" s="185"/>
    </row>
    <row r="8" spans="1:11" ht="16.5" customHeight="1">
      <c r="A8" s="80" t="s">
        <v>79</v>
      </c>
      <c r="B8" s="192"/>
      <c r="C8" s="193"/>
      <c r="D8" s="194" t="s">
        <v>80</v>
      </c>
      <c r="E8" s="195"/>
      <c r="F8" s="196">
        <v>44714</v>
      </c>
      <c r="G8" s="197"/>
      <c r="H8" s="194"/>
      <c r="I8" s="195"/>
      <c r="J8" s="195"/>
      <c r="K8" s="204"/>
    </row>
    <row r="9" spans="1:11" ht="16.5" customHeight="1">
      <c r="A9" s="261" t="s">
        <v>182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0" spans="1:11" ht="16.5" customHeight="1">
      <c r="A10" s="81" t="s">
        <v>84</v>
      </c>
      <c r="B10" s="82" t="s">
        <v>85</v>
      </c>
      <c r="C10" s="83" t="s">
        <v>86</v>
      </c>
      <c r="D10" s="84"/>
      <c r="E10" s="85" t="s">
        <v>89</v>
      </c>
      <c r="F10" s="82" t="s">
        <v>85</v>
      </c>
      <c r="G10" s="83" t="s">
        <v>86</v>
      </c>
      <c r="H10" s="82"/>
      <c r="I10" s="85" t="s">
        <v>87</v>
      </c>
      <c r="J10" s="82" t="s">
        <v>85</v>
      </c>
      <c r="K10" s="94" t="s">
        <v>86</v>
      </c>
    </row>
    <row r="11" spans="1:11" ht="16.5" customHeight="1">
      <c r="A11" s="73" t="s">
        <v>90</v>
      </c>
      <c r="B11" s="86" t="s">
        <v>85</v>
      </c>
      <c r="C11" s="71" t="s">
        <v>86</v>
      </c>
      <c r="D11" s="78"/>
      <c r="E11" s="76" t="s">
        <v>92</v>
      </c>
      <c r="F11" s="86" t="s">
        <v>85</v>
      </c>
      <c r="G11" s="71" t="s">
        <v>86</v>
      </c>
      <c r="H11" s="86"/>
      <c r="I11" s="76" t="s">
        <v>97</v>
      </c>
      <c r="J11" s="86" t="s">
        <v>85</v>
      </c>
      <c r="K11" s="72" t="s">
        <v>86</v>
      </c>
    </row>
    <row r="12" spans="1:11" ht="16.5" customHeight="1">
      <c r="A12" s="194" t="s">
        <v>126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04"/>
    </row>
    <row r="13" spans="1:11" ht="16.5" customHeight="1">
      <c r="A13" s="262" t="s">
        <v>183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</row>
    <row r="14" spans="1:11" ht="16.5" customHeight="1">
      <c r="A14" s="263" t="s">
        <v>184</v>
      </c>
      <c r="B14" s="264"/>
      <c r="C14" s="264"/>
      <c r="D14" s="264"/>
      <c r="E14" s="264"/>
      <c r="F14" s="264"/>
      <c r="G14" s="264"/>
      <c r="H14" s="264"/>
      <c r="I14" s="265"/>
      <c r="J14" s="265"/>
      <c r="K14" s="266"/>
    </row>
    <row r="15" spans="1:11" ht="16.5" customHeight="1">
      <c r="A15" s="267"/>
      <c r="B15" s="268"/>
      <c r="C15" s="268"/>
      <c r="D15" s="269"/>
      <c r="E15" s="270"/>
      <c r="F15" s="268"/>
      <c r="G15" s="268"/>
      <c r="H15" s="269"/>
      <c r="I15" s="271"/>
      <c r="J15" s="272"/>
      <c r="K15" s="273"/>
    </row>
    <row r="16" spans="1:11" ht="16.5" customHeight="1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 ht="16.5" customHeight="1">
      <c r="A17" s="262" t="s">
        <v>185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</row>
    <row r="18" spans="1:11" ht="16.5" customHeight="1">
      <c r="A18" s="263" t="s">
        <v>186</v>
      </c>
      <c r="B18" s="264"/>
      <c r="C18" s="264"/>
      <c r="D18" s="264"/>
      <c r="E18" s="264"/>
      <c r="F18" s="264"/>
      <c r="G18" s="264"/>
      <c r="H18" s="264"/>
      <c r="I18" s="265"/>
      <c r="J18" s="265"/>
      <c r="K18" s="266"/>
    </row>
    <row r="19" spans="1:11" ht="16.5" customHeight="1">
      <c r="A19" s="267"/>
      <c r="B19" s="268"/>
      <c r="C19" s="268"/>
      <c r="D19" s="269"/>
      <c r="E19" s="270"/>
      <c r="F19" s="268"/>
      <c r="G19" s="268"/>
      <c r="H19" s="269"/>
      <c r="I19" s="271"/>
      <c r="J19" s="272"/>
      <c r="K19" s="273"/>
    </row>
    <row r="20" spans="1:11" ht="16.5" customHeight="1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6"/>
    </row>
    <row r="21" spans="1:11" ht="16.5" customHeight="1">
      <c r="A21" s="277" t="s">
        <v>123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</row>
    <row r="22" spans="1:11" ht="16.5" customHeight="1">
      <c r="A22" s="278" t="s">
        <v>124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80"/>
    </row>
    <row r="23" spans="1:11" ht="16.5" customHeight="1">
      <c r="A23" s="223" t="s">
        <v>125</v>
      </c>
      <c r="B23" s="224"/>
      <c r="C23" s="71" t="s">
        <v>67</v>
      </c>
      <c r="D23" s="71" t="s">
        <v>68</v>
      </c>
      <c r="E23" s="281"/>
      <c r="F23" s="281"/>
      <c r="G23" s="281"/>
      <c r="H23" s="281"/>
      <c r="I23" s="281"/>
      <c r="J23" s="281"/>
      <c r="K23" s="282"/>
    </row>
    <row r="24" spans="1:11" ht="16.5" customHeight="1">
      <c r="A24" s="283" t="s">
        <v>187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5"/>
    </row>
    <row r="25" spans="1:11" ht="16.5" customHeight="1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16.5" customHeight="1">
      <c r="A26" s="261" t="s">
        <v>131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spans="1:11" ht="16.5" customHeight="1">
      <c r="A27" s="68" t="s">
        <v>132</v>
      </c>
      <c r="B27" s="83" t="s">
        <v>95</v>
      </c>
      <c r="C27" s="83" t="s">
        <v>96</v>
      </c>
      <c r="D27" s="83" t="s">
        <v>88</v>
      </c>
      <c r="E27" s="69" t="s">
        <v>133</v>
      </c>
      <c r="F27" s="83" t="s">
        <v>95</v>
      </c>
      <c r="G27" s="83" t="s">
        <v>96</v>
      </c>
      <c r="H27" s="83" t="s">
        <v>88</v>
      </c>
      <c r="I27" s="69" t="s">
        <v>134</v>
      </c>
      <c r="J27" s="83" t="s">
        <v>95</v>
      </c>
      <c r="K27" s="94" t="s">
        <v>96</v>
      </c>
    </row>
    <row r="28" spans="1:11" ht="16.5" customHeight="1">
      <c r="A28" s="77" t="s">
        <v>87</v>
      </c>
      <c r="B28" s="71" t="s">
        <v>95</v>
      </c>
      <c r="C28" s="71" t="s">
        <v>96</v>
      </c>
      <c r="D28" s="71" t="s">
        <v>88</v>
      </c>
      <c r="E28" s="88" t="s">
        <v>94</v>
      </c>
      <c r="F28" s="71" t="s">
        <v>95</v>
      </c>
      <c r="G28" s="71" t="s">
        <v>96</v>
      </c>
      <c r="H28" s="71" t="s">
        <v>88</v>
      </c>
      <c r="I28" s="88" t="s">
        <v>105</v>
      </c>
      <c r="J28" s="71" t="s">
        <v>95</v>
      </c>
      <c r="K28" s="72" t="s">
        <v>96</v>
      </c>
    </row>
    <row r="29" spans="1:11" ht="16.5" customHeight="1">
      <c r="A29" s="186" t="s">
        <v>98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90"/>
    </row>
    <row r="30" spans="1:11" ht="16.5" customHeight="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11" ht="16.5" customHeight="1">
      <c r="A31" s="291" t="s">
        <v>188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spans="1:11" ht="17.25" customHeight="1">
      <c r="A32" s="292"/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1" ht="17.25" customHeight="1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7.25" customHeight="1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4"/>
    </row>
    <row r="35" spans="1:11" ht="17.25" customHeight="1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34"/>
    </row>
    <row r="36" spans="1:11" ht="17.25" customHeight="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 ht="17.25" customHeight="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ht="17.25" customHeight="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ht="17.25" customHeight="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ht="17.25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ht="17.2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ht="17.25" customHeight="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ht="17.25" customHeight="1">
      <c r="A43" s="235" t="s">
        <v>130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ht="16.5" customHeight="1">
      <c r="A44" s="291" t="s">
        <v>189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</row>
    <row r="45" spans="1:11" ht="18" customHeight="1">
      <c r="A45" s="295" t="s">
        <v>126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7"/>
    </row>
    <row r="46" spans="1:11" ht="18" customHeight="1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297"/>
    </row>
    <row r="47" spans="1:11" ht="18" customHeight="1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21" customHeight="1">
      <c r="A48" s="89" t="s">
        <v>136</v>
      </c>
      <c r="B48" s="298" t="s">
        <v>137</v>
      </c>
      <c r="C48" s="298"/>
      <c r="D48" s="90" t="s">
        <v>138</v>
      </c>
      <c r="E48" s="91"/>
      <c r="F48" s="90" t="s">
        <v>140</v>
      </c>
      <c r="G48" s="92"/>
      <c r="H48" s="299" t="s">
        <v>141</v>
      </c>
      <c r="I48" s="299"/>
      <c r="J48" s="298"/>
      <c r="K48" s="300"/>
    </row>
    <row r="49" spans="1:11" ht="16.5" customHeight="1">
      <c r="A49" s="301" t="s">
        <v>190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03"/>
    </row>
    <row r="50" spans="1:11" ht="16.5" customHeight="1">
      <c r="A50" s="304"/>
      <c r="B50" s="305"/>
      <c r="C50" s="305"/>
      <c r="D50" s="305"/>
      <c r="E50" s="305"/>
      <c r="F50" s="305"/>
      <c r="G50" s="305"/>
      <c r="H50" s="305"/>
      <c r="I50" s="305"/>
      <c r="J50" s="305"/>
      <c r="K50" s="306"/>
    </row>
    <row r="51" spans="1:11" ht="16.5" customHeight="1">
      <c r="A51" s="307"/>
      <c r="B51" s="308"/>
      <c r="C51" s="308"/>
      <c r="D51" s="308"/>
      <c r="E51" s="308"/>
      <c r="F51" s="308"/>
      <c r="G51" s="308"/>
      <c r="H51" s="308"/>
      <c r="I51" s="308"/>
      <c r="J51" s="308"/>
      <c r="K51" s="309"/>
    </row>
    <row r="52" spans="1:11" ht="21" customHeight="1">
      <c r="A52" s="89" t="s">
        <v>136</v>
      </c>
      <c r="B52" s="298" t="s">
        <v>137</v>
      </c>
      <c r="C52" s="298"/>
      <c r="D52" s="90" t="s">
        <v>138</v>
      </c>
      <c r="E52" s="90"/>
      <c r="F52" s="90" t="s">
        <v>140</v>
      </c>
      <c r="G52" s="93">
        <v>44706</v>
      </c>
      <c r="H52" s="299" t="s">
        <v>141</v>
      </c>
      <c r="I52" s="299"/>
      <c r="J52" s="310" t="s">
        <v>144</v>
      </c>
      <c r="K52" s="311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workbookViewId="0">
      <selection activeCell="J15" sqref="J15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14" width="10.25" style="20" customWidth="1"/>
    <col min="15" max="16384" width="9" style="20"/>
  </cols>
  <sheetData>
    <row r="1" spans="1:14" ht="30" customHeight="1">
      <c r="A1" s="246" t="s">
        <v>145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9.1" customHeight="1">
      <c r="A2" s="21" t="s">
        <v>62</v>
      </c>
      <c r="B2" s="248" t="s">
        <v>63</v>
      </c>
      <c r="C2" s="248"/>
      <c r="D2" s="22" t="s">
        <v>69</v>
      </c>
      <c r="E2" s="248" t="s">
        <v>70</v>
      </c>
      <c r="F2" s="248"/>
      <c r="G2" s="248"/>
      <c r="H2" s="254"/>
      <c r="I2" s="32" t="s">
        <v>57</v>
      </c>
      <c r="J2" s="248" t="s">
        <v>58</v>
      </c>
      <c r="K2" s="248"/>
      <c r="L2" s="248"/>
      <c r="M2" s="248"/>
      <c r="N2" s="249"/>
    </row>
    <row r="3" spans="1:14" ht="17.100000000000001" customHeight="1">
      <c r="A3" s="253" t="s">
        <v>146</v>
      </c>
      <c r="B3" s="250" t="s">
        <v>147</v>
      </c>
      <c r="C3" s="250"/>
      <c r="D3" s="250"/>
      <c r="E3" s="250"/>
      <c r="F3" s="250"/>
      <c r="G3" s="250"/>
      <c r="H3" s="255"/>
      <c r="I3" s="251" t="s">
        <v>148</v>
      </c>
      <c r="J3" s="251"/>
      <c r="K3" s="251"/>
      <c r="L3" s="251"/>
      <c r="M3" s="251"/>
      <c r="N3" s="252"/>
    </row>
    <row r="4" spans="1:14" ht="17.100000000000001" customHeight="1">
      <c r="A4" s="253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55"/>
      <c r="I4" s="23" t="s">
        <v>111</v>
      </c>
      <c r="J4" s="23" t="s">
        <v>112</v>
      </c>
      <c r="K4" s="23" t="s">
        <v>113</v>
      </c>
      <c r="L4" s="23" t="s">
        <v>114</v>
      </c>
      <c r="M4" s="23" t="s">
        <v>115</v>
      </c>
      <c r="N4" s="23" t="s">
        <v>116</v>
      </c>
    </row>
    <row r="5" spans="1:14" ht="17.100000000000001" customHeight="1">
      <c r="A5" s="24" t="s">
        <v>151</v>
      </c>
      <c r="B5" s="23" t="s">
        <v>152</v>
      </c>
      <c r="C5" s="23" t="s">
        <v>153</v>
      </c>
      <c r="D5" s="23" t="s">
        <v>154</v>
      </c>
      <c r="E5" s="23" t="s">
        <v>155</v>
      </c>
      <c r="F5" s="23" t="s">
        <v>156</v>
      </c>
      <c r="G5" s="23" t="s">
        <v>157</v>
      </c>
      <c r="H5" s="255"/>
      <c r="I5" s="23" t="s">
        <v>152</v>
      </c>
      <c r="J5" s="23" t="s">
        <v>153</v>
      </c>
      <c r="K5" s="23" t="s">
        <v>154</v>
      </c>
      <c r="L5" s="23" t="s">
        <v>155</v>
      </c>
      <c r="M5" s="23" t="s">
        <v>156</v>
      </c>
      <c r="N5" s="23" t="s">
        <v>157</v>
      </c>
    </row>
    <row r="6" spans="1:14" ht="17.100000000000001" customHeight="1">
      <c r="A6" s="25" t="s">
        <v>158</v>
      </c>
      <c r="B6" s="26">
        <f t="shared" ref="B6:B9" si="0">C6-1</f>
        <v>59</v>
      </c>
      <c r="C6" s="26">
        <f>D6-2</f>
        <v>60</v>
      </c>
      <c r="D6" s="27">
        <v>62</v>
      </c>
      <c r="E6" s="26">
        <f>D6+2</f>
        <v>64</v>
      </c>
      <c r="F6" s="26">
        <f>E6+2</f>
        <v>66</v>
      </c>
      <c r="G6" s="26">
        <f>F6+1</f>
        <v>67</v>
      </c>
      <c r="H6" s="255"/>
      <c r="I6" s="33" t="s">
        <v>191</v>
      </c>
      <c r="J6" s="33" t="s">
        <v>192</v>
      </c>
      <c r="K6" s="33" t="s">
        <v>193</v>
      </c>
      <c r="L6" s="33" t="s">
        <v>192</v>
      </c>
      <c r="M6" s="33" t="s">
        <v>191</v>
      </c>
      <c r="N6" s="33" t="s">
        <v>192</v>
      </c>
    </row>
    <row r="7" spans="1:14" ht="17.100000000000001" customHeight="1">
      <c r="A7" s="25" t="s">
        <v>160</v>
      </c>
      <c r="B7" s="26">
        <f t="shared" ref="B7:B8" si="1">C7-4</f>
        <v>92</v>
      </c>
      <c r="C7" s="26">
        <f t="shared" ref="C7:C8" si="2">D7-4</f>
        <v>96</v>
      </c>
      <c r="D7" s="27">
        <v>100</v>
      </c>
      <c r="E7" s="26">
        <f t="shared" ref="E7:E8" si="3">D7+4</f>
        <v>104</v>
      </c>
      <c r="F7" s="26">
        <f>E7+4</f>
        <v>108</v>
      </c>
      <c r="G7" s="26">
        <f t="shared" ref="G7:G8" si="4">F7+6</f>
        <v>114</v>
      </c>
      <c r="H7" s="255"/>
      <c r="I7" s="33" t="s">
        <v>194</v>
      </c>
      <c r="J7" s="33" t="s">
        <v>195</v>
      </c>
      <c r="K7" s="33" t="s">
        <v>196</v>
      </c>
      <c r="L7" s="33" t="s">
        <v>195</v>
      </c>
      <c r="M7" s="33" t="s">
        <v>194</v>
      </c>
      <c r="N7" s="33" t="s">
        <v>195</v>
      </c>
    </row>
    <row r="8" spans="1:14" ht="17.100000000000001" customHeight="1">
      <c r="A8" s="25" t="s">
        <v>164</v>
      </c>
      <c r="B8" s="26">
        <f t="shared" si="1"/>
        <v>97</v>
      </c>
      <c r="C8" s="26">
        <f t="shared" si="2"/>
        <v>101</v>
      </c>
      <c r="D8" s="27">
        <v>105</v>
      </c>
      <c r="E8" s="26">
        <f t="shared" si="3"/>
        <v>109</v>
      </c>
      <c r="F8" s="26">
        <f>E8+5</f>
        <v>114</v>
      </c>
      <c r="G8" s="26">
        <f t="shared" si="4"/>
        <v>120</v>
      </c>
      <c r="H8" s="255"/>
      <c r="I8" s="33" t="s">
        <v>197</v>
      </c>
      <c r="J8" s="33" t="s">
        <v>197</v>
      </c>
      <c r="K8" s="33" t="s">
        <v>197</v>
      </c>
      <c r="L8" s="33" t="s">
        <v>197</v>
      </c>
      <c r="M8" s="33" t="s">
        <v>197</v>
      </c>
      <c r="N8" s="33" t="s">
        <v>197</v>
      </c>
    </row>
    <row r="9" spans="1:14" ht="17.100000000000001" customHeight="1">
      <c r="A9" s="25" t="s">
        <v>166</v>
      </c>
      <c r="B9" s="26">
        <f t="shared" si="0"/>
        <v>58.5</v>
      </c>
      <c r="C9" s="26">
        <f>D9-1.5</f>
        <v>59.5</v>
      </c>
      <c r="D9" s="27">
        <v>61</v>
      </c>
      <c r="E9" s="26">
        <f>D9+1.5</f>
        <v>62.5</v>
      </c>
      <c r="F9" s="26">
        <f>E9+1.5</f>
        <v>64</v>
      </c>
      <c r="G9" s="26">
        <f>F9+1.1</f>
        <v>65.099999999999994</v>
      </c>
      <c r="H9" s="255"/>
      <c r="I9" s="33" t="s">
        <v>191</v>
      </c>
      <c r="J9" s="33" t="s">
        <v>197</v>
      </c>
      <c r="K9" s="33" t="s">
        <v>198</v>
      </c>
      <c r="L9" s="33" t="s">
        <v>197</v>
      </c>
      <c r="M9" s="33" t="s">
        <v>191</v>
      </c>
      <c r="N9" s="33" t="s">
        <v>197</v>
      </c>
    </row>
    <row r="10" spans="1:14" ht="17.100000000000001" customHeight="1">
      <c r="A10" s="25" t="s">
        <v>167</v>
      </c>
      <c r="B10" s="26">
        <f>C10-0.8</f>
        <v>18.399999999999999</v>
      </c>
      <c r="C10" s="26">
        <f>D10-0.8</f>
        <v>19.2</v>
      </c>
      <c r="D10" s="31">
        <v>20</v>
      </c>
      <c r="E10" s="26">
        <f>D10+0.8</f>
        <v>20.8</v>
      </c>
      <c r="F10" s="26">
        <f>E10+0.8</f>
        <v>21.6</v>
      </c>
      <c r="G10" s="26">
        <f>F10+1.3</f>
        <v>22.900000000000002</v>
      </c>
      <c r="H10" s="255"/>
      <c r="I10" s="33" t="s">
        <v>194</v>
      </c>
      <c r="J10" s="33" t="s">
        <v>197</v>
      </c>
      <c r="K10" s="33" t="s">
        <v>195</v>
      </c>
      <c r="L10" s="33" t="s">
        <v>197</v>
      </c>
      <c r="M10" s="33" t="s">
        <v>194</v>
      </c>
      <c r="N10" s="33" t="s">
        <v>197</v>
      </c>
    </row>
    <row r="11" spans="1:14" ht="17.100000000000001" customHeight="1">
      <c r="A11" s="25" t="s">
        <v>169</v>
      </c>
      <c r="B11" s="26">
        <f t="shared" ref="B11" si="5">C11-0.5</f>
        <v>9</v>
      </c>
      <c r="C11" s="26">
        <f t="shared" ref="C11" si="6">D11-0.5</f>
        <v>9.5</v>
      </c>
      <c r="D11" s="27">
        <v>10</v>
      </c>
      <c r="E11" s="26">
        <f t="shared" ref="E11" si="7">D11+0.5</f>
        <v>10.5</v>
      </c>
      <c r="F11" s="26">
        <f t="shared" ref="F11" si="8">E11+0.5</f>
        <v>11</v>
      </c>
      <c r="G11" s="26">
        <f>F11+0.7</f>
        <v>11.7</v>
      </c>
      <c r="H11" s="255"/>
      <c r="I11" s="33" t="s">
        <v>199</v>
      </c>
      <c r="J11" s="33" t="s">
        <v>199</v>
      </c>
      <c r="K11" s="33" t="s">
        <v>199</v>
      </c>
      <c r="L11" s="33" t="s">
        <v>199</v>
      </c>
      <c r="M11" s="33" t="s">
        <v>199</v>
      </c>
      <c r="N11" s="33" t="s">
        <v>199</v>
      </c>
    </row>
    <row r="12" spans="1:14" ht="17.25">
      <c r="A12" s="25" t="s">
        <v>171</v>
      </c>
      <c r="B12" s="26">
        <f>C12-1</f>
        <v>53</v>
      </c>
      <c r="C12" s="26">
        <f>D12-1</f>
        <v>54</v>
      </c>
      <c r="D12" s="27">
        <v>55</v>
      </c>
      <c r="E12" s="26">
        <f>D12+1</f>
        <v>56</v>
      </c>
      <c r="F12" s="26">
        <f>E12+1</f>
        <v>57</v>
      </c>
      <c r="G12" s="26">
        <f>F12+1.5</f>
        <v>58.5</v>
      </c>
      <c r="H12" s="255"/>
      <c r="I12" s="33" t="s">
        <v>162</v>
      </c>
      <c r="J12" s="33" t="s">
        <v>162</v>
      </c>
      <c r="K12" s="33" t="s">
        <v>162</v>
      </c>
      <c r="L12" s="33" t="s">
        <v>162</v>
      </c>
      <c r="M12" s="33" t="s">
        <v>162</v>
      </c>
      <c r="N12" s="33" t="s">
        <v>162</v>
      </c>
    </row>
    <row r="13" spans="1:14" ht="17.25">
      <c r="A13" s="25"/>
      <c r="B13" s="26"/>
      <c r="C13" s="26"/>
      <c r="D13" s="27"/>
      <c r="E13" s="26"/>
      <c r="F13" s="26"/>
      <c r="G13" s="26"/>
      <c r="H13" s="255"/>
      <c r="I13" s="33"/>
      <c r="J13" s="33"/>
      <c r="K13" s="33"/>
      <c r="L13" s="33"/>
      <c r="M13" s="33"/>
      <c r="N13" s="33"/>
    </row>
    <row r="14" spans="1:14" ht="17.25">
      <c r="A14" s="25"/>
      <c r="B14" s="26"/>
      <c r="C14" s="26"/>
      <c r="D14" s="27"/>
      <c r="E14" s="26"/>
      <c r="F14" s="26"/>
      <c r="G14" s="26"/>
      <c r="H14" s="255"/>
      <c r="I14" s="33"/>
      <c r="J14" s="33"/>
      <c r="K14" s="33"/>
      <c r="L14" s="33"/>
      <c r="M14" s="33"/>
      <c r="N14" s="33"/>
    </row>
    <row r="15" spans="1:14" ht="26.1" customHeight="1">
      <c r="A15" s="20" t="s">
        <v>174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ht="26.1" customHeight="1">
      <c r="A16" s="62"/>
      <c r="B16" s="62"/>
      <c r="C16" s="62"/>
      <c r="D16" s="62"/>
      <c r="E16" s="62"/>
      <c r="F16" s="62"/>
      <c r="G16" s="62"/>
      <c r="H16" s="62"/>
      <c r="I16" s="63" t="s">
        <v>175</v>
      </c>
      <c r="J16" s="64"/>
      <c r="K16" s="63" t="s">
        <v>176</v>
      </c>
      <c r="L16" s="63"/>
      <c r="M16" s="63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4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Normal="100" workbookViewId="0">
      <selection activeCell="A20" sqref="A20:K20"/>
    </sheetView>
  </sheetViews>
  <sheetFormatPr defaultColWidth="10.125" defaultRowHeight="14.25"/>
  <cols>
    <col min="1" max="1" width="9.625" style="36" customWidth="1"/>
    <col min="2" max="2" width="11.125" style="36" customWidth="1"/>
    <col min="3" max="3" width="9.125" style="36" customWidth="1"/>
    <col min="4" max="4" width="9.5" style="36" customWidth="1"/>
    <col min="5" max="5" width="9.125" style="36" customWidth="1"/>
    <col min="6" max="6" width="10.375" style="36" customWidth="1"/>
    <col min="7" max="7" width="9.5" style="36" customWidth="1"/>
    <col min="8" max="8" width="9.125" style="36" customWidth="1"/>
    <col min="9" max="9" width="8.125" style="36" customWidth="1"/>
    <col min="10" max="10" width="10.5" style="36" customWidth="1"/>
    <col min="11" max="11" width="12.125" style="36" customWidth="1"/>
    <col min="12" max="16384" width="10.125" style="36"/>
  </cols>
  <sheetData>
    <row r="1" spans="1:11" ht="25.5">
      <c r="A1" s="312" t="s">
        <v>200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>
      <c r="A2" s="37" t="s">
        <v>53</v>
      </c>
      <c r="B2" s="313" t="s">
        <v>362</v>
      </c>
      <c r="C2" s="313"/>
      <c r="D2" s="38" t="s">
        <v>62</v>
      </c>
      <c r="E2" s="39" t="s">
        <v>63</v>
      </c>
      <c r="F2" s="40" t="s">
        <v>201</v>
      </c>
      <c r="G2" s="314" t="s">
        <v>70</v>
      </c>
      <c r="H2" s="314"/>
      <c r="I2" s="57" t="s">
        <v>57</v>
      </c>
      <c r="J2" s="314" t="s">
        <v>363</v>
      </c>
      <c r="K2" s="315"/>
    </row>
    <row r="3" spans="1:11">
      <c r="A3" s="41" t="s">
        <v>76</v>
      </c>
      <c r="B3" s="316">
        <v>5322</v>
      </c>
      <c r="C3" s="316"/>
      <c r="D3" s="42" t="s">
        <v>202</v>
      </c>
      <c r="E3" s="317">
        <v>44717</v>
      </c>
      <c r="F3" s="318"/>
      <c r="G3" s="318"/>
      <c r="H3" s="281" t="s">
        <v>203</v>
      </c>
      <c r="I3" s="281"/>
      <c r="J3" s="281"/>
      <c r="K3" s="282"/>
    </row>
    <row r="4" spans="1:11">
      <c r="A4" s="43" t="s">
        <v>73</v>
      </c>
      <c r="B4" s="44">
        <v>4</v>
      </c>
      <c r="C4" s="44">
        <v>6</v>
      </c>
      <c r="D4" s="45" t="s">
        <v>204</v>
      </c>
      <c r="E4" s="318"/>
      <c r="F4" s="318"/>
      <c r="G4" s="318"/>
      <c r="H4" s="224" t="s">
        <v>205</v>
      </c>
      <c r="I4" s="224"/>
      <c r="J4" s="54" t="s">
        <v>67</v>
      </c>
      <c r="K4" s="60" t="s">
        <v>68</v>
      </c>
    </row>
    <row r="5" spans="1:11">
      <c r="A5" s="43" t="s">
        <v>206</v>
      </c>
      <c r="B5" s="316">
        <v>1</v>
      </c>
      <c r="C5" s="316"/>
      <c r="D5" s="42" t="s">
        <v>207</v>
      </c>
      <c r="E5" s="42" t="s">
        <v>208</v>
      </c>
      <c r="F5" s="42" t="s">
        <v>209</v>
      </c>
      <c r="G5" s="42" t="s">
        <v>210</v>
      </c>
      <c r="H5" s="224" t="s">
        <v>211</v>
      </c>
      <c r="I5" s="224"/>
      <c r="J5" s="54" t="s">
        <v>67</v>
      </c>
      <c r="K5" s="60" t="s">
        <v>68</v>
      </c>
    </row>
    <row r="6" spans="1:11">
      <c r="A6" s="46" t="s">
        <v>212</v>
      </c>
      <c r="B6" s="319">
        <v>125</v>
      </c>
      <c r="C6" s="319"/>
      <c r="D6" s="47" t="s">
        <v>213</v>
      </c>
      <c r="E6" s="48"/>
      <c r="F6" s="49">
        <v>2563</v>
      </c>
      <c r="G6" s="47"/>
      <c r="H6" s="320" t="s">
        <v>214</v>
      </c>
      <c r="I6" s="320"/>
      <c r="J6" s="49" t="s">
        <v>67</v>
      </c>
      <c r="K6" s="61" t="s">
        <v>68</v>
      </c>
    </row>
    <row r="7" spans="1:11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>
      <c r="A8" s="53" t="s">
        <v>215</v>
      </c>
      <c r="B8" s="40" t="s">
        <v>216</v>
      </c>
      <c r="C8" s="40" t="s">
        <v>217</v>
      </c>
      <c r="D8" s="40" t="s">
        <v>218</v>
      </c>
      <c r="E8" s="40" t="s">
        <v>219</v>
      </c>
      <c r="F8" s="40" t="s">
        <v>220</v>
      </c>
      <c r="G8" s="321" t="s">
        <v>79</v>
      </c>
      <c r="H8" s="322"/>
      <c r="I8" s="322"/>
      <c r="J8" s="322"/>
      <c r="K8" s="323"/>
    </row>
    <row r="9" spans="1:11">
      <c r="A9" s="223" t="s">
        <v>221</v>
      </c>
      <c r="B9" s="224"/>
      <c r="C9" s="54" t="s">
        <v>67</v>
      </c>
      <c r="D9" s="54" t="s">
        <v>68</v>
      </c>
      <c r="E9" s="42" t="s">
        <v>222</v>
      </c>
      <c r="F9" s="55" t="s">
        <v>223</v>
      </c>
      <c r="G9" s="324"/>
      <c r="H9" s="325"/>
      <c r="I9" s="325"/>
      <c r="J9" s="325"/>
      <c r="K9" s="326"/>
    </row>
    <row r="10" spans="1:11">
      <c r="A10" s="223" t="s">
        <v>224</v>
      </c>
      <c r="B10" s="224"/>
      <c r="C10" s="54" t="s">
        <v>67</v>
      </c>
      <c r="D10" s="54" t="s">
        <v>68</v>
      </c>
      <c r="E10" s="42" t="s">
        <v>225</v>
      </c>
      <c r="F10" s="55" t="s">
        <v>226</v>
      </c>
      <c r="G10" s="324" t="s">
        <v>227</v>
      </c>
      <c r="H10" s="325"/>
      <c r="I10" s="325"/>
      <c r="J10" s="325"/>
      <c r="K10" s="326"/>
    </row>
    <row r="11" spans="1:11">
      <c r="A11" s="327" t="s">
        <v>182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9"/>
    </row>
    <row r="12" spans="1:11">
      <c r="A12" s="41" t="s">
        <v>89</v>
      </c>
      <c r="B12" s="54" t="s">
        <v>85</v>
      </c>
      <c r="C12" s="54" t="s">
        <v>86</v>
      </c>
      <c r="D12" s="55"/>
      <c r="E12" s="42" t="s">
        <v>87</v>
      </c>
      <c r="F12" s="54" t="s">
        <v>85</v>
      </c>
      <c r="G12" s="54" t="s">
        <v>86</v>
      </c>
      <c r="H12" s="54"/>
      <c r="I12" s="42" t="s">
        <v>228</v>
      </c>
      <c r="J12" s="54" t="s">
        <v>85</v>
      </c>
      <c r="K12" s="60" t="s">
        <v>86</v>
      </c>
    </row>
    <row r="13" spans="1:11">
      <c r="A13" s="41" t="s">
        <v>92</v>
      </c>
      <c r="B13" s="54" t="s">
        <v>85</v>
      </c>
      <c r="C13" s="54" t="s">
        <v>86</v>
      </c>
      <c r="D13" s="55"/>
      <c r="E13" s="42" t="s">
        <v>97</v>
      </c>
      <c r="F13" s="54" t="s">
        <v>85</v>
      </c>
      <c r="G13" s="54" t="s">
        <v>86</v>
      </c>
      <c r="H13" s="54"/>
      <c r="I13" s="42" t="s">
        <v>229</v>
      </c>
      <c r="J13" s="54" t="s">
        <v>85</v>
      </c>
      <c r="K13" s="60" t="s">
        <v>86</v>
      </c>
    </row>
    <row r="14" spans="1:11">
      <c r="A14" s="46" t="s">
        <v>230</v>
      </c>
      <c r="B14" s="49" t="s">
        <v>85</v>
      </c>
      <c r="C14" s="49" t="s">
        <v>86</v>
      </c>
      <c r="D14" s="48"/>
      <c r="E14" s="47" t="s">
        <v>231</v>
      </c>
      <c r="F14" s="49" t="s">
        <v>85</v>
      </c>
      <c r="G14" s="49" t="s">
        <v>86</v>
      </c>
      <c r="H14" s="49"/>
      <c r="I14" s="47" t="s">
        <v>232</v>
      </c>
      <c r="J14" s="49" t="s">
        <v>85</v>
      </c>
      <c r="K14" s="61" t="s">
        <v>86</v>
      </c>
    </row>
    <row r="15" spans="1:11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4" customFormat="1">
      <c r="A16" s="278" t="s">
        <v>233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>
      <c r="A17" s="223" t="s">
        <v>234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30"/>
    </row>
    <row r="18" spans="1:11">
      <c r="A18" s="223" t="s">
        <v>235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30"/>
    </row>
    <row r="19" spans="1:11">
      <c r="A19" s="331" t="s">
        <v>236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3"/>
    </row>
    <row r="20" spans="1:1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>
      <c r="A21" s="334"/>
      <c r="B21" s="335"/>
      <c r="C21" s="335"/>
      <c r="D21" s="335"/>
      <c r="E21" s="335"/>
      <c r="F21" s="335"/>
      <c r="G21" s="335"/>
      <c r="H21" s="335"/>
      <c r="I21" s="335"/>
      <c r="J21" s="335"/>
      <c r="K21" s="336"/>
    </row>
    <row r="22" spans="1:11">
      <c r="A22" s="334"/>
      <c r="B22" s="335"/>
      <c r="C22" s="335"/>
      <c r="D22" s="335"/>
      <c r="E22" s="335"/>
      <c r="F22" s="335"/>
      <c r="G22" s="335"/>
      <c r="H22" s="335"/>
      <c r="I22" s="335"/>
      <c r="J22" s="335"/>
      <c r="K22" s="336"/>
    </row>
    <row r="23" spans="1:11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>
      <c r="A24" s="223" t="s">
        <v>125</v>
      </c>
      <c r="B24" s="224"/>
      <c r="C24" s="54" t="s">
        <v>67</v>
      </c>
      <c r="D24" s="54" t="s">
        <v>68</v>
      </c>
      <c r="E24" s="281"/>
      <c r="F24" s="281"/>
      <c r="G24" s="281"/>
      <c r="H24" s="281"/>
      <c r="I24" s="281"/>
      <c r="J24" s="281"/>
      <c r="K24" s="282"/>
    </row>
    <row r="25" spans="1:11">
      <c r="A25" s="58" t="s">
        <v>237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>
      <c r="A27" s="343" t="s">
        <v>238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3"/>
    </row>
    <row r="28" spans="1:11">
      <c r="A28" s="344" t="s">
        <v>239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6"/>
    </row>
    <row r="29" spans="1:11">
      <c r="A29" s="344" t="s">
        <v>240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6"/>
    </row>
    <row r="30" spans="1:1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3" ht="23.1" customHeigh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3" ht="23.1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335"/>
      <c r="K34" s="336"/>
    </row>
    <row r="35" spans="1:13" ht="23.1" customHeight="1">
      <c r="A35" s="347"/>
      <c r="B35" s="335"/>
      <c r="C35" s="335"/>
      <c r="D35" s="335"/>
      <c r="E35" s="335"/>
      <c r="F35" s="335"/>
      <c r="G35" s="335"/>
      <c r="H35" s="335"/>
      <c r="I35" s="335"/>
      <c r="J35" s="335"/>
      <c r="K35" s="336"/>
    </row>
    <row r="36" spans="1:13" ht="23.1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3" ht="18.75" customHeight="1">
      <c r="A37" s="351" t="s">
        <v>241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3" s="35" customFormat="1" ht="18.75" customHeight="1">
      <c r="A38" s="223" t="s">
        <v>242</v>
      </c>
      <c r="B38" s="224"/>
      <c r="C38" s="224"/>
      <c r="D38" s="281" t="s">
        <v>243</v>
      </c>
      <c r="E38" s="281"/>
      <c r="F38" s="354" t="s">
        <v>244</v>
      </c>
      <c r="G38" s="355"/>
      <c r="H38" s="224" t="s">
        <v>245</v>
      </c>
      <c r="I38" s="224"/>
      <c r="J38" s="224" t="s">
        <v>246</v>
      </c>
      <c r="K38" s="330"/>
    </row>
    <row r="39" spans="1:13" ht="18.75" customHeight="1">
      <c r="A39" s="43" t="s">
        <v>126</v>
      </c>
      <c r="B39" s="224" t="s">
        <v>247</v>
      </c>
      <c r="C39" s="224"/>
      <c r="D39" s="224"/>
      <c r="E39" s="224"/>
      <c r="F39" s="224"/>
      <c r="G39" s="224"/>
      <c r="H39" s="224"/>
      <c r="I39" s="224"/>
      <c r="J39" s="224"/>
      <c r="K39" s="330"/>
      <c r="M39" s="35"/>
    </row>
    <row r="40" spans="1:13" ht="30.95" customHeight="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330"/>
    </row>
    <row r="41" spans="1:13" ht="18.75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330"/>
    </row>
    <row r="42" spans="1:13" ht="32.1" customHeight="1">
      <c r="A42" s="46" t="s">
        <v>136</v>
      </c>
      <c r="B42" s="356" t="s">
        <v>248</v>
      </c>
      <c r="C42" s="356"/>
      <c r="D42" s="47" t="s">
        <v>249</v>
      </c>
      <c r="E42" s="48"/>
      <c r="F42" s="47" t="s">
        <v>140</v>
      </c>
      <c r="G42" s="59">
        <v>44719</v>
      </c>
      <c r="H42" s="357" t="s">
        <v>141</v>
      </c>
      <c r="I42" s="357"/>
      <c r="J42" s="356" t="s">
        <v>144</v>
      </c>
      <c r="K42" s="35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7" workbookViewId="0">
      <selection activeCell="I17" sqref="I17:N18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15" width="10" style="20" customWidth="1"/>
    <col min="16" max="16384" width="9" style="20"/>
  </cols>
  <sheetData>
    <row r="1" spans="1:14" ht="30" customHeight="1">
      <c r="A1" s="246" t="s">
        <v>145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9.1" customHeight="1">
      <c r="A2" s="21" t="s">
        <v>62</v>
      </c>
      <c r="B2" s="248" t="s">
        <v>63</v>
      </c>
      <c r="C2" s="248"/>
      <c r="D2" s="22" t="s">
        <v>69</v>
      </c>
      <c r="E2" s="248" t="s">
        <v>70</v>
      </c>
      <c r="F2" s="248"/>
      <c r="G2" s="248"/>
      <c r="H2" s="254"/>
      <c r="I2" s="32" t="s">
        <v>57</v>
      </c>
      <c r="J2" s="248" t="s">
        <v>58</v>
      </c>
      <c r="K2" s="248"/>
      <c r="L2" s="248"/>
      <c r="M2" s="248"/>
      <c r="N2" s="249"/>
    </row>
    <row r="3" spans="1:14" ht="29.1" customHeight="1">
      <c r="A3" s="253" t="s">
        <v>146</v>
      </c>
      <c r="B3" s="250" t="s">
        <v>147</v>
      </c>
      <c r="C3" s="250"/>
      <c r="D3" s="250"/>
      <c r="E3" s="250"/>
      <c r="F3" s="250"/>
      <c r="G3" s="250"/>
      <c r="H3" s="255"/>
      <c r="I3" s="251" t="s">
        <v>148</v>
      </c>
      <c r="J3" s="251"/>
      <c r="K3" s="251"/>
      <c r="L3" s="251"/>
      <c r="M3" s="251"/>
      <c r="N3" s="252"/>
    </row>
    <row r="4" spans="1:14" ht="29.1" customHeight="1">
      <c r="A4" s="253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55"/>
      <c r="I4" s="23" t="s">
        <v>250</v>
      </c>
      <c r="J4" s="23" t="s">
        <v>251</v>
      </c>
      <c r="K4" s="23" t="s">
        <v>252</v>
      </c>
      <c r="L4" s="23" t="s">
        <v>253</v>
      </c>
      <c r="M4" s="23" t="s">
        <v>254</v>
      </c>
      <c r="N4" s="23" t="s">
        <v>255</v>
      </c>
    </row>
    <row r="5" spans="1:14" ht="29.1" customHeight="1">
      <c r="A5" s="24" t="s">
        <v>151</v>
      </c>
      <c r="B5" s="23" t="s">
        <v>152</v>
      </c>
      <c r="C5" s="23" t="s">
        <v>153</v>
      </c>
      <c r="D5" s="23" t="s">
        <v>154</v>
      </c>
      <c r="E5" s="23" t="s">
        <v>155</v>
      </c>
      <c r="F5" s="23" t="s">
        <v>156</v>
      </c>
      <c r="G5" s="23" t="s">
        <v>157</v>
      </c>
      <c r="H5" s="255"/>
      <c r="I5" s="23" t="s">
        <v>152</v>
      </c>
      <c r="J5" s="23" t="s">
        <v>153</v>
      </c>
      <c r="K5" s="23" t="s">
        <v>154</v>
      </c>
      <c r="L5" s="23" t="s">
        <v>155</v>
      </c>
      <c r="M5" s="23" t="s">
        <v>156</v>
      </c>
      <c r="N5" s="23" t="s">
        <v>157</v>
      </c>
    </row>
    <row r="6" spans="1:14" ht="29.1" customHeight="1">
      <c r="A6" s="25" t="s">
        <v>158</v>
      </c>
      <c r="B6" s="26">
        <f t="shared" ref="B6:B11" si="0">C6-1</f>
        <v>59</v>
      </c>
      <c r="C6" s="26">
        <f>D6-2</f>
        <v>60</v>
      </c>
      <c r="D6" s="27">
        <v>62</v>
      </c>
      <c r="E6" s="26">
        <f>D6+2</f>
        <v>64</v>
      </c>
      <c r="F6" s="26">
        <f>E6+2</f>
        <v>66</v>
      </c>
      <c r="G6" s="26">
        <f>F6+1</f>
        <v>67</v>
      </c>
      <c r="H6" s="255"/>
      <c r="I6" s="33" t="s">
        <v>191</v>
      </c>
      <c r="J6" s="33" t="s">
        <v>192</v>
      </c>
      <c r="K6" s="33" t="s">
        <v>193</v>
      </c>
      <c r="L6" s="33" t="s">
        <v>192</v>
      </c>
      <c r="M6" s="33" t="s">
        <v>191</v>
      </c>
      <c r="N6" s="33" t="s">
        <v>192</v>
      </c>
    </row>
    <row r="7" spans="1:14" ht="29.1" customHeight="1">
      <c r="A7" s="28" t="s">
        <v>159</v>
      </c>
      <c r="B7" s="29">
        <f t="shared" si="0"/>
        <v>60</v>
      </c>
      <c r="C7" s="29">
        <f>D7-2</f>
        <v>61</v>
      </c>
      <c r="D7" s="30">
        <v>63</v>
      </c>
      <c r="E7" s="29">
        <f>D7+2</f>
        <v>65</v>
      </c>
      <c r="F7" s="29">
        <f>E7+2</f>
        <v>67</v>
      </c>
      <c r="G7" s="29">
        <f>F7+1</f>
        <v>68</v>
      </c>
      <c r="H7" s="255"/>
      <c r="I7" s="33"/>
      <c r="J7" s="33"/>
      <c r="K7" s="33"/>
      <c r="L7" s="33"/>
      <c r="M7" s="33"/>
      <c r="N7" s="33"/>
    </row>
    <row r="8" spans="1:14" ht="29.1" customHeight="1">
      <c r="A8" s="25" t="s">
        <v>160</v>
      </c>
      <c r="B8" s="26">
        <f t="shared" ref="B8:B10" si="1">C8-4</f>
        <v>92</v>
      </c>
      <c r="C8" s="26">
        <f t="shared" ref="C8:C10" si="2">D8-4</f>
        <v>96</v>
      </c>
      <c r="D8" s="27">
        <v>100</v>
      </c>
      <c r="E8" s="26">
        <f t="shared" ref="E8:E10" si="3">D8+4</f>
        <v>104</v>
      </c>
      <c r="F8" s="26">
        <f>E8+4</f>
        <v>108</v>
      </c>
      <c r="G8" s="26">
        <f t="shared" ref="G8:G10" si="4">F8+6</f>
        <v>114</v>
      </c>
      <c r="H8" s="255"/>
      <c r="I8" s="33" t="s">
        <v>194</v>
      </c>
      <c r="J8" s="33" t="s">
        <v>195</v>
      </c>
      <c r="K8" s="33" t="s">
        <v>196</v>
      </c>
      <c r="L8" s="33" t="s">
        <v>195</v>
      </c>
      <c r="M8" s="33" t="s">
        <v>194</v>
      </c>
      <c r="N8" s="33" t="s">
        <v>195</v>
      </c>
    </row>
    <row r="9" spans="1:14" ht="29.1" customHeight="1">
      <c r="A9" s="25" t="s">
        <v>163</v>
      </c>
      <c r="B9" s="26">
        <f t="shared" si="1"/>
        <v>-8</v>
      </c>
      <c r="C9" s="26">
        <f t="shared" si="2"/>
        <v>-4</v>
      </c>
      <c r="D9" s="27">
        <v>0</v>
      </c>
      <c r="E9" s="26">
        <f t="shared" si="3"/>
        <v>4</v>
      </c>
      <c r="F9" s="26">
        <f>E9+5</f>
        <v>9</v>
      </c>
      <c r="G9" s="26">
        <f t="shared" si="4"/>
        <v>15</v>
      </c>
      <c r="H9" s="255"/>
      <c r="I9" s="33" t="s">
        <v>199</v>
      </c>
      <c r="J9" s="33" t="s">
        <v>199</v>
      </c>
      <c r="K9" s="33" t="s">
        <v>199</v>
      </c>
      <c r="L9" s="33" t="s">
        <v>199</v>
      </c>
      <c r="M9" s="33" t="s">
        <v>199</v>
      </c>
      <c r="N9" s="33" t="s">
        <v>199</v>
      </c>
    </row>
    <row r="10" spans="1:14" ht="29.1" customHeight="1">
      <c r="A10" s="25" t="s">
        <v>164</v>
      </c>
      <c r="B10" s="26">
        <f t="shared" si="1"/>
        <v>97</v>
      </c>
      <c r="C10" s="26">
        <f t="shared" si="2"/>
        <v>101</v>
      </c>
      <c r="D10" s="27">
        <v>105</v>
      </c>
      <c r="E10" s="26">
        <f t="shared" si="3"/>
        <v>109</v>
      </c>
      <c r="F10" s="26">
        <f>E10+5</f>
        <v>114</v>
      </c>
      <c r="G10" s="26">
        <f t="shared" si="4"/>
        <v>120</v>
      </c>
      <c r="H10" s="255"/>
      <c r="I10" s="33" t="s">
        <v>197</v>
      </c>
      <c r="J10" s="33" t="s">
        <v>197</v>
      </c>
      <c r="K10" s="33" t="s">
        <v>197</v>
      </c>
      <c r="L10" s="33" t="s">
        <v>197</v>
      </c>
      <c r="M10" s="33" t="s">
        <v>197</v>
      </c>
      <c r="N10" s="33" t="s">
        <v>197</v>
      </c>
    </row>
    <row r="11" spans="1:14" ht="29.1" customHeight="1">
      <c r="A11" s="25" t="s">
        <v>166</v>
      </c>
      <c r="B11" s="26">
        <f t="shared" si="0"/>
        <v>58.5</v>
      </c>
      <c r="C11" s="26">
        <f>D11-1.5</f>
        <v>59.5</v>
      </c>
      <c r="D11" s="27">
        <v>61</v>
      </c>
      <c r="E11" s="26">
        <f>D11+1.5</f>
        <v>62.5</v>
      </c>
      <c r="F11" s="26">
        <f>E11+1.5</f>
        <v>64</v>
      </c>
      <c r="G11" s="26">
        <f>F11+1.1</f>
        <v>65.099999999999994</v>
      </c>
      <c r="H11" s="255"/>
      <c r="I11" s="33" t="s">
        <v>191</v>
      </c>
      <c r="J11" s="33" t="s">
        <v>197</v>
      </c>
      <c r="K11" s="33" t="s">
        <v>198</v>
      </c>
      <c r="L11" s="33" t="s">
        <v>197</v>
      </c>
      <c r="M11" s="33" t="s">
        <v>191</v>
      </c>
      <c r="N11" s="33" t="s">
        <v>197</v>
      </c>
    </row>
    <row r="12" spans="1:14" ht="29.1" customHeight="1">
      <c r="A12" s="25" t="s">
        <v>167</v>
      </c>
      <c r="B12" s="26">
        <f>C12-0.8</f>
        <v>18.399999999999999</v>
      </c>
      <c r="C12" s="26">
        <f>D12-0.8</f>
        <v>19.2</v>
      </c>
      <c r="D12" s="31">
        <v>20</v>
      </c>
      <c r="E12" s="26">
        <f>D12+0.8</f>
        <v>20.8</v>
      </c>
      <c r="F12" s="26">
        <f>E12+0.8</f>
        <v>21.6</v>
      </c>
      <c r="G12" s="26">
        <f>F12+1.3</f>
        <v>22.900000000000002</v>
      </c>
      <c r="H12" s="255"/>
      <c r="I12" s="33" t="s">
        <v>194</v>
      </c>
      <c r="J12" s="33" t="s">
        <v>197</v>
      </c>
      <c r="K12" s="33" t="s">
        <v>195</v>
      </c>
      <c r="L12" s="33" t="s">
        <v>197</v>
      </c>
      <c r="M12" s="33" t="s">
        <v>194</v>
      </c>
      <c r="N12" s="33" t="s">
        <v>197</v>
      </c>
    </row>
    <row r="13" spans="1:14" ht="29.1" customHeight="1">
      <c r="A13" s="25" t="s">
        <v>168</v>
      </c>
      <c r="B13" s="26">
        <f>C13-0.7</f>
        <v>-1.4</v>
      </c>
      <c r="C13" s="26">
        <f>D13-0.7</f>
        <v>-0.7</v>
      </c>
      <c r="D13" s="27">
        <v>0</v>
      </c>
      <c r="E13" s="26">
        <f>D13+0.7</f>
        <v>0.7</v>
      </c>
      <c r="F13" s="26">
        <f>E13+0.7</f>
        <v>1.4</v>
      </c>
      <c r="G13" s="26">
        <f>F13+1</f>
        <v>2.4</v>
      </c>
      <c r="H13" s="255"/>
      <c r="I13" s="33" t="s">
        <v>199</v>
      </c>
      <c r="J13" s="33" t="s">
        <v>199</v>
      </c>
      <c r="K13" s="33" t="s">
        <v>199</v>
      </c>
      <c r="L13" s="33" t="s">
        <v>199</v>
      </c>
      <c r="M13" s="33" t="s">
        <v>199</v>
      </c>
      <c r="N13" s="33" t="s">
        <v>199</v>
      </c>
    </row>
    <row r="14" spans="1:14" ht="29.1" customHeight="1">
      <c r="A14" s="25" t="s">
        <v>169</v>
      </c>
      <c r="B14" s="26">
        <f t="shared" ref="B14:B18" si="5">C14-0.5</f>
        <v>9</v>
      </c>
      <c r="C14" s="26">
        <f t="shared" ref="C14:C18" si="6">D14-0.5</f>
        <v>9.5</v>
      </c>
      <c r="D14" s="27">
        <v>10</v>
      </c>
      <c r="E14" s="26">
        <f t="shared" ref="E14:E18" si="7">D14+0.5</f>
        <v>10.5</v>
      </c>
      <c r="F14" s="26">
        <f t="shared" ref="F14:F18" si="8">E14+0.5</f>
        <v>11</v>
      </c>
      <c r="G14" s="26">
        <f>F14+0.7</f>
        <v>11.7</v>
      </c>
      <c r="H14" s="255"/>
      <c r="I14" s="33" t="s">
        <v>199</v>
      </c>
      <c r="J14" s="33" t="s">
        <v>256</v>
      </c>
      <c r="K14" s="33" t="s">
        <v>192</v>
      </c>
      <c r="L14" s="33" t="s">
        <v>257</v>
      </c>
      <c r="M14" s="33" t="s">
        <v>257</v>
      </c>
      <c r="N14" s="33" t="s">
        <v>257</v>
      </c>
    </row>
    <row r="15" spans="1:14" ht="29.1" customHeight="1">
      <c r="A15" s="25" t="s">
        <v>170</v>
      </c>
      <c r="B15" s="26">
        <f t="shared" si="5"/>
        <v>5</v>
      </c>
      <c r="C15" s="26">
        <f t="shared" si="6"/>
        <v>5.5</v>
      </c>
      <c r="D15" s="27">
        <v>6</v>
      </c>
      <c r="E15" s="26">
        <f t="shared" si="7"/>
        <v>6.5</v>
      </c>
      <c r="F15" s="26">
        <f t="shared" si="8"/>
        <v>7</v>
      </c>
      <c r="G15" s="26">
        <f>F15+0.7</f>
        <v>7.7</v>
      </c>
      <c r="H15" s="255"/>
      <c r="I15" s="33"/>
      <c r="J15" s="33"/>
      <c r="K15" s="33"/>
      <c r="L15" s="33"/>
      <c r="M15" s="33"/>
      <c r="N15" s="33"/>
    </row>
    <row r="16" spans="1:14" ht="17.25">
      <c r="A16" s="25" t="s">
        <v>171</v>
      </c>
      <c r="B16" s="26">
        <f>C16-1</f>
        <v>53</v>
      </c>
      <c r="C16" s="26">
        <f>D16-1</f>
        <v>54</v>
      </c>
      <c r="D16" s="27">
        <v>55</v>
      </c>
      <c r="E16" s="26">
        <f>D16+1</f>
        <v>56</v>
      </c>
      <c r="F16" s="26">
        <f>E16+1</f>
        <v>57</v>
      </c>
      <c r="G16" s="26">
        <f>F16+1.5</f>
        <v>58.5</v>
      </c>
      <c r="H16" s="255"/>
      <c r="I16" s="33" t="s">
        <v>162</v>
      </c>
      <c r="J16" s="33" t="s">
        <v>162</v>
      </c>
      <c r="K16" s="33" t="s">
        <v>162</v>
      </c>
      <c r="L16" s="33" t="s">
        <v>162</v>
      </c>
      <c r="M16" s="33" t="s">
        <v>162</v>
      </c>
      <c r="N16" s="33" t="s">
        <v>162</v>
      </c>
    </row>
    <row r="17" spans="1:14" ht="17.25">
      <c r="A17" s="25"/>
      <c r="B17" s="26"/>
      <c r="C17" s="26"/>
      <c r="D17" s="27"/>
      <c r="E17" s="26"/>
      <c r="F17" s="26"/>
      <c r="G17" s="26"/>
      <c r="H17" s="255"/>
      <c r="I17" s="33"/>
      <c r="J17" s="33"/>
      <c r="K17" s="33"/>
      <c r="L17" s="33"/>
      <c r="M17" s="33"/>
      <c r="N17" s="33"/>
    </row>
    <row r="18" spans="1:14" ht="17.25">
      <c r="A18" s="25"/>
      <c r="B18" s="26"/>
      <c r="C18" s="26"/>
      <c r="D18" s="27"/>
      <c r="E18" s="26"/>
      <c r="F18" s="26"/>
      <c r="G18" s="26"/>
      <c r="H18" s="255"/>
      <c r="I18" s="33"/>
      <c r="J18" s="33"/>
      <c r="K18" s="33"/>
      <c r="L18" s="33"/>
      <c r="M18" s="33"/>
      <c r="N18" s="33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4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"/>
    </sheetView>
  </sheetViews>
  <sheetFormatPr defaultColWidth="9" defaultRowHeight="14.25"/>
  <cols>
    <col min="1" max="1" width="7" customWidth="1"/>
    <col min="2" max="2" width="12.125" style="19" customWidth="1"/>
    <col min="3" max="3" width="12.875" style="19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9" t="s">
        <v>258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>
      <c r="A2" s="370" t="s">
        <v>259</v>
      </c>
      <c r="B2" s="371" t="s">
        <v>260</v>
      </c>
      <c r="C2" s="371" t="s">
        <v>261</v>
      </c>
      <c r="D2" s="371" t="s">
        <v>262</v>
      </c>
      <c r="E2" s="371" t="s">
        <v>263</v>
      </c>
      <c r="F2" s="371" t="s">
        <v>264</v>
      </c>
      <c r="G2" s="371" t="s">
        <v>265</v>
      </c>
      <c r="H2" s="371" t="s">
        <v>266</v>
      </c>
      <c r="I2" s="3" t="s">
        <v>267</v>
      </c>
      <c r="J2" s="3" t="s">
        <v>268</v>
      </c>
      <c r="K2" s="3" t="s">
        <v>269</v>
      </c>
      <c r="L2" s="3" t="s">
        <v>270</v>
      </c>
      <c r="M2" s="3" t="s">
        <v>271</v>
      </c>
      <c r="N2" s="371" t="s">
        <v>272</v>
      </c>
      <c r="O2" s="371" t="s">
        <v>273</v>
      </c>
    </row>
    <row r="3" spans="1:15" s="1" customFormat="1" ht="16.5">
      <c r="A3" s="370"/>
      <c r="B3" s="372"/>
      <c r="C3" s="372"/>
      <c r="D3" s="372"/>
      <c r="E3" s="372"/>
      <c r="F3" s="372"/>
      <c r="G3" s="372"/>
      <c r="H3" s="372"/>
      <c r="I3" s="3" t="s">
        <v>274</v>
      </c>
      <c r="J3" s="3" t="s">
        <v>274</v>
      </c>
      <c r="K3" s="3" t="s">
        <v>274</v>
      </c>
      <c r="L3" s="3" t="s">
        <v>274</v>
      </c>
      <c r="M3" s="3" t="s">
        <v>274</v>
      </c>
      <c r="N3" s="372"/>
      <c r="O3" s="372"/>
    </row>
    <row r="4" spans="1:15" ht="21">
      <c r="A4" s="5">
        <v>1</v>
      </c>
      <c r="B4" s="6">
        <v>36</v>
      </c>
      <c r="C4" s="6" t="s">
        <v>275</v>
      </c>
      <c r="D4" s="157" t="s">
        <v>276</v>
      </c>
      <c r="E4" s="6" t="s">
        <v>63</v>
      </c>
      <c r="F4" s="158" t="s">
        <v>277</v>
      </c>
      <c r="G4" s="6" t="s">
        <v>67</v>
      </c>
      <c r="H4" s="6" t="s">
        <v>67</v>
      </c>
      <c r="I4" s="6">
        <v>3</v>
      </c>
      <c r="J4" s="6">
        <v>2</v>
      </c>
      <c r="K4" s="6">
        <v>2</v>
      </c>
      <c r="L4" s="6">
        <v>4</v>
      </c>
      <c r="M4" s="6">
        <v>3</v>
      </c>
      <c r="N4" s="6">
        <f t="shared" ref="N4:N7" si="0">SUM(I4:M4)</f>
        <v>14</v>
      </c>
      <c r="O4" s="6" t="s">
        <v>278</v>
      </c>
    </row>
    <row r="5" spans="1:15" ht="31.5">
      <c r="A5" s="5">
        <v>2</v>
      </c>
      <c r="B5" s="6">
        <v>1102</v>
      </c>
      <c r="C5" s="6" t="s">
        <v>275</v>
      </c>
      <c r="D5" s="159" t="s">
        <v>279</v>
      </c>
      <c r="E5" s="6" t="s">
        <v>63</v>
      </c>
      <c r="F5" s="158" t="s">
        <v>277</v>
      </c>
      <c r="G5" s="6" t="s">
        <v>67</v>
      </c>
      <c r="H5" s="6" t="s">
        <v>67</v>
      </c>
      <c r="I5" s="6">
        <v>4</v>
      </c>
      <c r="J5" s="6">
        <v>2</v>
      </c>
      <c r="K5" s="6">
        <v>2</v>
      </c>
      <c r="L5" s="6">
        <v>3</v>
      </c>
      <c r="M5" s="6">
        <v>3</v>
      </c>
      <c r="N5" s="6">
        <f t="shared" si="0"/>
        <v>14</v>
      </c>
      <c r="O5" s="6" t="s">
        <v>278</v>
      </c>
    </row>
    <row r="6" spans="1:15" ht="31.5">
      <c r="A6" s="5">
        <v>3</v>
      </c>
      <c r="B6" s="6">
        <v>1106</v>
      </c>
      <c r="C6" s="6" t="s">
        <v>275</v>
      </c>
      <c r="D6" s="157" t="s">
        <v>280</v>
      </c>
      <c r="E6" s="6" t="s">
        <v>63</v>
      </c>
      <c r="F6" s="158" t="s">
        <v>277</v>
      </c>
      <c r="G6" s="6" t="s">
        <v>67</v>
      </c>
      <c r="H6" s="6" t="s">
        <v>67</v>
      </c>
      <c r="I6" s="6">
        <v>2</v>
      </c>
      <c r="J6" s="6">
        <v>3</v>
      </c>
      <c r="K6" s="6">
        <v>2</v>
      </c>
      <c r="L6" s="6">
        <v>4</v>
      </c>
      <c r="M6" s="6">
        <v>2</v>
      </c>
      <c r="N6" s="6">
        <f t="shared" si="0"/>
        <v>13</v>
      </c>
      <c r="O6" s="6" t="s">
        <v>278</v>
      </c>
    </row>
    <row r="7" spans="1:15" ht="31.5">
      <c r="A7" s="5">
        <v>4</v>
      </c>
      <c r="B7" s="6">
        <v>1110</v>
      </c>
      <c r="C7" s="6" t="s">
        <v>281</v>
      </c>
      <c r="D7" s="159" t="s">
        <v>282</v>
      </c>
      <c r="E7" s="6" t="s">
        <v>63</v>
      </c>
      <c r="F7" s="158" t="s">
        <v>277</v>
      </c>
      <c r="G7" s="6" t="s">
        <v>67</v>
      </c>
      <c r="H7" s="6" t="s">
        <v>67</v>
      </c>
      <c r="I7" s="6">
        <v>3</v>
      </c>
      <c r="J7" s="6">
        <v>2</v>
      </c>
      <c r="K7" s="6">
        <v>3</v>
      </c>
      <c r="L7" s="6">
        <v>2</v>
      </c>
      <c r="M7" s="6">
        <v>2</v>
      </c>
      <c r="N7" s="6">
        <f t="shared" si="0"/>
        <v>12</v>
      </c>
      <c r="O7" s="6" t="s">
        <v>278</v>
      </c>
    </row>
    <row r="8" spans="1:15">
      <c r="A8" s="5"/>
      <c r="B8" s="6"/>
      <c r="C8" s="6"/>
      <c r="D8" s="16"/>
      <c r="E8" s="6"/>
      <c r="F8" s="10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17"/>
      <c r="E9" s="6"/>
      <c r="F9" s="18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60" t="s">
        <v>283</v>
      </c>
      <c r="B12" s="361"/>
      <c r="C12" s="361"/>
      <c r="D12" s="362"/>
      <c r="E12" s="363"/>
      <c r="F12" s="364"/>
      <c r="G12" s="364"/>
      <c r="H12" s="364"/>
      <c r="I12" s="365"/>
      <c r="J12" s="360" t="s">
        <v>284</v>
      </c>
      <c r="K12" s="366"/>
      <c r="L12" s="366"/>
      <c r="M12" s="362"/>
      <c r="N12" s="7"/>
      <c r="O12" s="9"/>
    </row>
    <row r="13" spans="1:15" ht="16.5">
      <c r="A13" s="367" t="s">
        <v>285</v>
      </c>
      <c r="B13" s="368"/>
      <c r="C13" s="368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6" sqref="B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9" t="s">
        <v>286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>
      <c r="A2" s="370" t="s">
        <v>259</v>
      </c>
      <c r="B2" s="371" t="s">
        <v>264</v>
      </c>
      <c r="C2" s="371" t="s">
        <v>260</v>
      </c>
      <c r="D2" s="371" t="s">
        <v>261</v>
      </c>
      <c r="E2" s="371" t="s">
        <v>262</v>
      </c>
      <c r="F2" s="371" t="s">
        <v>263</v>
      </c>
      <c r="G2" s="370" t="s">
        <v>287</v>
      </c>
      <c r="H2" s="370"/>
      <c r="I2" s="370" t="s">
        <v>288</v>
      </c>
      <c r="J2" s="370"/>
      <c r="K2" s="376" t="s">
        <v>289</v>
      </c>
      <c r="L2" s="378" t="s">
        <v>290</v>
      </c>
      <c r="M2" s="380" t="s">
        <v>291</v>
      </c>
    </row>
    <row r="3" spans="1:13" s="1" customFormat="1" ht="16.5">
      <c r="A3" s="370"/>
      <c r="B3" s="372"/>
      <c r="C3" s="372"/>
      <c r="D3" s="372"/>
      <c r="E3" s="372"/>
      <c r="F3" s="372"/>
      <c r="G3" s="3" t="s">
        <v>292</v>
      </c>
      <c r="H3" s="3" t="s">
        <v>293</v>
      </c>
      <c r="I3" s="3" t="s">
        <v>292</v>
      </c>
      <c r="J3" s="3" t="s">
        <v>293</v>
      </c>
      <c r="K3" s="377"/>
      <c r="L3" s="379"/>
      <c r="M3" s="381"/>
    </row>
    <row r="4" spans="1:13" ht="21">
      <c r="A4" s="5">
        <v>1</v>
      </c>
      <c r="B4" s="158" t="s">
        <v>277</v>
      </c>
      <c r="C4" s="6">
        <v>36</v>
      </c>
      <c r="D4" s="6" t="s">
        <v>275</v>
      </c>
      <c r="E4" s="157" t="s">
        <v>276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7" si="0">SUM(G4:J4)</f>
        <v>1.2</v>
      </c>
      <c r="L4" s="6" t="s">
        <v>294</v>
      </c>
      <c r="M4" s="6" t="s">
        <v>278</v>
      </c>
    </row>
    <row r="5" spans="1:13" ht="21">
      <c r="A5" s="5">
        <v>2</v>
      </c>
      <c r="B5" s="158" t="s">
        <v>277</v>
      </c>
      <c r="C5" s="6">
        <v>1102</v>
      </c>
      <c r="D5" s="6" t="s">
        <v>275</v>
      </c>
      <c r="E5" s="159" t="s">
        <v>279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294</v>
      </c>
      <c r="M5" s="6" t="s">
        <v>278</v>
      </c>
    </row>
    <row r="6" spans="1:13" ht="31.5">
      <c r="A6" s="5">
        <v>3</v>
      </c>
      <c r="B6" s="158" t="s">
        <v>277</v>
      </c>
      <c r="C6" s="6">
        <v>1106</v>
      </c>
      <c r="D6" s="6" t="s">
        <v>275</v>
      </c>
      <c r="E6" s="157" t="s">
        <v>280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294</v>
      </c>
      <c r="M6" s="6" t="s">
        <v>278</v>
      </c>
    </row>
    <row r="7" spans="1:13" ht="31.5">
      <c r="A7" s="5">
        <v>4</v>
      </c>
      <c r="B7" s="158" t="s">
        <v>277</v>
      </c>
      <c r="C7" s="6">
        <v>1110</v>
      </c>
      <c r="D7" s="6" t="s">
        <v>281</v>
      </c>
      <c r="E7" s="159" t="s">
        <v>282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294</v>
      </c>
      <c r="M7" s="6" t="s">
        <v>278</v>
      </c>
    </row>
    <row r="8" spans="1:13">
      <c r="A8" s="5"/>
      <c r="B8" s="10"/>
      <c r="C8" s="6"/>
      <c r="D8" s="6"/>
      <c r="E8" s="16"/>
      <c r="F8" s="6"/>
      <c r="G8" s="6"/>
      <c r="H8" s="6"/>
      <c r="I8" s="6"/>
      <c r="J8" s="6"/>
      <c r="K8" s="5"/>
      <c r="L8" s="6"/>
      <c r="M8" s="5"/>
    </row>
    <row r="9" spans="1:13">
      <c r="A9" s="5"/>
      <c r="B9" s="18"/>
      <c r="C9" s="6"/>
      <c r="D9" s="6"/>
      <c r="E9" s="17"/>
      <c r="F9" s="6"/>
      <c r="G9" s="6"/>
      <c r="H9" s="6"/>
      <c r="I9" s="6"/>
      <c r="J9" s="6"/>
      <c r="K9" s="5"/>
      <c r="L9" s="6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0" t="s">
        <v>295</v>
      </c>
      <c r="B12" s="366"/>
      <c r="C12" s="366"/>
      <c r="D12" s="366"/>
      <c r="E12" s="362"/>
      <c r="F12" s="363"/>
      <c r="G12" s="365"/>
      <c r="H12" s="360" t="s">
        <v>296</v>
      </c>
      <c r="I12" s="366"/>
      <c r="J12" s="366"/>
      <c r="K12" s="362"/>
      <c r="L12" s="373"/>
      <c r="M12" s="374"/>
    </row>
    <row r="13" spans="1:13" ht="16.5">
      <c r="A13" s="375" t="s">
        <v>297</v>
      </c>
      <c r="B13" s="375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9" t="s">
        <v>298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5.95" customHeight="1">
      <c r="A2" s="371" t="s">
        <v>299</v>
      </c>
      <c r="B2" s="371" t="s">
        <v>264</v>
      </c>
      <c r="C2" s="371" t="s">
        <v>260</v>
      </c>
      <c r="D2" s="371" t="s">
        <v>261</v>
      </c>
      <c r="E2" s="371" t="s">
        <v>262</v>
      </c>
      <c r="F2" s="371" t="s">
        <v>263</v>
      </c>
      <c r="G2" s="382" t="s">
        <v>300</v>
      </c>
      <c r="H2" s="383"/>
      <c r="I2" s="384"/>
      <c r="J2" s="382" t="s">
        <v>301</v>
      </c>
      <c r="K2" s="383"/>
      <c r="L2" s="384"/>
      <c r="M2" s="382" t="s">
        <v>302</v>
      </c>
      <c r="N2" s="383"/>
      <c r="O2" s="384"/>
      <c r="P2" s="382" t="s">
        <v>303</v>
      </c>
      <c r="Q2" s="383"/>
      <c r="R2" s="384"/>
      <c r="S2" s="383" t="s">
        <v>304</v>
      </c>
      <c r="T2" s="383"/>
      <c r="U2" s="384"/>
      <c r="V2" s="393" t="s">
        <v>305</v>
      </c>
      <c r="W2" s="393" t="s">
        <v>273</v>
      </c>
    </row>
    <row r="3" spans="1:23" s="1" customFormat="1" ht="16.5">
      <c r="A3" s="372"/>
      <c r="B3" s="390"/>
      <c r="C3" s="390"/>
      <c r="D3" s="390"/>
      <c r="E3" s="390"/>
      <c r="F3" s="390"/>
      <c r="G3" s="3" t="s">
        <v>306</v>
      </c>
      <c r="H3" s="3" t="s">
        <v>69</v>
      </c>
      <c r="I3" s="3" t="s">
        <v>264</v>
      </c>
      <c r="J3" s="3" t="s">
        <v>306</v>
      </c>
      <c r="K3" s="3" t="s">
        <v>69</v>
      </c>
      <c r="L3" s="3" t="s">
        <v>264</v>
      </c>
      <c r="M3" s="3" t="s">
        <v>306</v>
      </c>
      <c r="N3" s="3" t="s">
        <v>69</v>
      </c>
      <c r="O3" s="3" t="s">
        <v>264</v>
      </c>
      <c r="P3" s="3" t="s">
        <v>306</v>
      </c>
      <c r="Q3" s="3" t="s">
        <v>69</v>
      </c>
      <c r="R3" s="3" t="s">
        <v>264</v>
      </c>
      <c r="S3" s="3" t="s">
        <v>306</v>
      </c>
      <c r="T3" s="3" t="s">
        <v>69</v>
      </c>
      <c r="U3" s="3" t="s">
        <v>264</v>
      </c>
      <c r="V3" s="394"/>
      <c r="W3" s="394"/>
    </row>
    <row r="4" spans="1:23" ht="21">
      <c r="A4" s="385" t="s">
        <v>307</v>
      </c>
      <c r="B4" s="391" t="s">
        <v>277</v>
      </c>
      <c r="C4" s="6">
        <v>36</v>
      </c>
      <c r="D4" s="6" t="s">
        <v>275</v>
      </c>
      <c r="E4" s="157" t="s">
        <v>276</v>
      </c>
      <c r="F4" s="388" t="s">
        <v>63</v>
      </c>
      <c r="G4" s="160" t="s">
        <v>308</v>
      </c>
      <c r="H4" s="160" t="s">
        <v>309</v>
      </c>
      <c r="I4" s="160" t="s">
        <v>310</v>
      </c>
      <c r="J4" s="160" t="s">
        <v>311</v>
      </c>
      <c r="K4" s="6" t="s">
        <v>312</v>
      </c>
      <c r="L4" s="160" t="s">
        <v>313</v>
      </c>
      <c r="M4" s="160" t="s">
        <v>314</v>
      </c>
      <c r="N4" s="160" t="s">
        <v>315</v>
      </c>
      <c r="O4" s="160" t="s">
        <v>316</v>
      </c>
      <c r="P4" s="6"/>
      <c r="Q4" s="6"/>
      <c r="R4" s="6"/>
      <c r="S4" s="6"/>
      <c r="T4" s="6"/>
      <c r="U4" s="6"/>
      <c r="V4" s="6"/>
      <c r="W4" s="6"/>
    </row>
    <row r="5" spans="1:23" ht="21">
      <c r="A5" s="386"/>
      <c r="B5" s="392"/>
      <c r="C5" s="6">
        <v>1102</v>
      </c>
      <c r="D5" s="6" t="s">
        <v>275</v>
      </c>
      <c r="E5" s="159" t="s">
        <v>279</v>
      </c>
      <c r="F5" s="392"/>
      <c r="G5" s="382" t="s">
        <v>317</v>
      </c>
      <c r="H5" s="383"/>
      <c r="I5" s="384"/>
      <c r="J5" s="382" t="s">
        <v>318</v>
      </c>
      <c r="K5" s="383"/>
      <c r="L5" s="384"/>
      <c r="M5" s="382" t="s">
        <v>319</v>
      </c>
      <c r="N5" s="383"/>
      <c r="O5" s="384"/>
      <c r="P5" s="382" t="s">
        <v>320</v>
      </c>
      <c r="Q5" s="383"/>
      <c r="R5" s="384"/>
      <c r="S5" s="383" t="s">
        <v>321</v>
      </c>
      <c r="T5" s="383"/>
      <c r="U5" s="384"/>
      <c r="V5" s="6"/>
      <c r="W5" s="6"/>
    </row>
    <row r="6" spans="1:23" ht="31.5">
      <c r="A6" s="386"/>
      <c r="B6" s="392"/>
      <c r="C6" s="6">
        <v>1106</v>
      </c>
      <c r="D6" s="6" t="s">
        <v>275</v>
      </c>
      <c r="E6" s="157" t="s">
        <v>280</v>
      </c>
      <c r="F6" s="392"/>
      <c r="G6" s="3" t="s">
        <v>306</v>
      </c>
      <c r="H6" s="3" t="s">
        <v>69</v>
      </c>
      <c r="I6" s="3" t="s">
        <v>264</v>
      </c>
      <c r="J6" s="3" t="s">
        <v>306</v>
      </c>
      <c r="K6" s="3" t="s">
        <v>69</v>
      </c>
      <c r="L6" s="3" t="s">
        <v>264</v>
      </c>
      <c r="M6" s="3" t="s">
        <v>306</v>
      </c>
      <c r="N6" s="3" t="s">
        <v>69</v>
      </c>
      <c r="O6" s="3" t="s">
        <v>264</v>
      </c>
      <c r="P6" s="3" t="s">
        <v>306</v>
      </c>
      <c r="Q6" s="3" t="s">
        <v>69</v>
      </c>
      <c r="R6" s="3" t="s">
        <v>264</v>
      </c>
      <c r="S6" s="3" t="s">
        <v>306</v>
      </c>
      <c r="T6" s="3" t="s">
        <v>69</v>
      </c>
      <c r="U6" s="3" t="s">
        <v>264</v>
      </c>
      <c r="V6" s="6"/>
      <c r="W6" s="6"/>
    </row>
    <row r="7" spans="1:23" ht="31.5">
      <c r="A7" s="387"/>
      <c r="B7" s="389"/>
      <c r="C7" s="6">
        <v>1110</v>
      </c>
      <c r="D7" s="6" t="s">
        <v>281</v>
      </c>
      <c r="E7" s="159" t="s">
        <v>282</v>
      </c>
      <c r="F7" s="389"/>
      <c r="G7" s="6" t="s">
        <v>322</v>
      </c>
      <c r="H7" s="6" t="s">
        <v>323</v>
      </c>
      <c r="I7" s="6" t="s">
        <v>324</v>
      </c>
      <c r="J7" s="6" t="s">
        <v>325</v>
      </c>
      <c r="K7" s="6" t="s">
        <v>326</v>
      </c>
      <c r="L7" s="6" t="s">
        <v>324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8"/>
      <c r="B8" s="388"/>
      <c r="C8" s="6"/>
      <c r="D8" s="6"/>
      <c r="E8" s="16"/>
      <c r="F8" s="38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9"/>
      <c r="B9" s="389"/>
      <c r="C9" s="6"/>
      <c r="D9" s="6"/>
      <c r="E9" s="17"/>
      <c r="F9" s="38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8" t="s">
        <v>327</v>
      </c>
      <c r="B10" s="388"/>
      <c r="C10" s="388"/>
      <c r="D10" s="388"/>
      <c r="E10" s="388"/>
      <c r="F10" s="38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9"/>
      <c r="B11" s="389"/>
      <c r="C11" s="389"/>
      <c r="D11" s="389"/>
      <c r="E11" s="389"/>
      <c r="F11" s="38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8" t="s">
        <v>328</v>
      </c>
      <c r="B12" s="388"/>
      <c r="C12" s="388"/>
      <c r="D12" s="388"/>
      <c r="E12" s="388"/>
      <c r="F12" s="38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9"/>
      <c r="B13" s="389"/>
      <c r="C13" s="389"/>
      <c r="D13" s="389"/>
      <c r="E13" s="389"/>
      <c r="F13" s="38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8" t="s">
        <v>329</v>
      </c>
      <c r="B14" s="388"/>
      <c r="C14" s="388"/>
      <c r="D14" s="388"/>
      <c r="E14" s="388"/>
      <c r="F14" s="38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9"/>
      <c r="B15" s="389"/>
      <c r="C15" s="389"/>
      <c r="D15" s="389"/>
      <c r="E15" s="389"/>
      <c r="F15" s="38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0" t="s">
        <v>330</v>
      </c>
      <c r="B17" s="366"/>
      <c r="C17" s="366"/>
      <c r="D17" s="366"/>
      <c r="E17" s="362"/>
      <c r="F17" s="363"/>
      <c r="G17" s="365"/>
      <c r="H17" s="15"/>
      <c r="I17" s="15"/>
      <c r="J17" s="360" t="s">
        <v>296</v>
      </c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2"/>
      <c r="V17" s="7"/>
      <c r="W17" s="9"/>
    </row>
    <row r="18" spans="1:23" ht="16.5">
      <c r="A18" s="367" t="s">
        <v>331</v>
      </c>
      <c r="B18" s="367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</row>
  </sheetData>
  <mergeCells count="47"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4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9" t="s">
        <v>332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>
      <c r="A2" s="11" t="s">
        <v>333</v>
      </c>
      <c r="B2" s="12" t="s">
        <v>260</v>
      </c>
      <c r="C2" s="12" t="s">
        <v>261</v>
      </c>
      <c r="D2" s="12" t="s">
        <v>262</v>
      </c>
      <c r="E2" s="12" t="s">
        <v>263</v>
      </c>
      <c r="F2" s="12" t="s">
        <v>264</v>
      </c>
      <c r="G2" s="11" t="s">
        <v>334</v>
      </c>
      <c r="H2" s="11" t="s">
        <v>335</v>
      </c>
      <c r="I2" s="11" t="s">
        <v>336</v>
      </c>
      <c r="J2" s="11" t="s">
        <v>335</v>
      </c>
      <c r="K2" s="11" t="s">
        <v>337</v>
      </c>
      <c r="L2" s="11" t="s">
        <v>335</v>
      </c>
      <c r="M2" s="12" t="s">
        <v>305</v>
      </c>
      <c r="N2" s="12" t="s">
        <v>273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333</v>
      </c>
      <c r="B4" s="14" t="s">
        <v>338</v>
      </c>
      <c r="C4" s="14" t="s">
        <v>306</v>
      </c>
      <c r="D4" s="14" t="s">
        <v>262</v>
      </c>
      <c r="E4" s="12" t="s">
        <v>263</v>
      </c>
      <c r="F4" s="12" t="s">
        <v>264</v>
      </c>
      <c r="G4" s="11" t="s">
        <v>334</v>
      </c>
      <c r="H4" s="11" t="s">
        <v>335</v>
      </c>
      <c r="I4" s="11" t="s">
        <v>336</v>
      </c>
      <c r="J4" s="11" t="s">
        <v>335</v>
      </c>
      <c r="K4" s="11" t="s">
        <v>337</v>
      </c>
      <c r="L4" s="11" t="s">
        <v>335</v>
      </c>
      <c r="M4" s="12" t="s">
        <v>305</v>
      </c>
      <c r="N4" s="12" t="s">
        <v>273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0" t="s">
        <v>339</v>
      </c>
      <c r="B11" s="366"/>
      <c r="C11" s="366"/>
      <c r="D11" s="362"/>
      <c r="E11" s="363"/>
      <c r="F11" s="364"/>
      <c r="G11" s="365"/>
      <c r="H11" s="15"/>
      <c r="I11" s="360" t="s">
        <v>340</v>
      </c>
      <c r="J11" s="366"/>
      <c r="K11" s="366"/>
      <c r="L11" s="7"/>
      <c r="M11" s="7"/>
      <c r="N11" s="9"/>
    </row>
    <row r="12" spans="1:14" ht="16.5">
      <c r="A12" s="367" t="s">
        <v>341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D8" sqref="D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9" t="s">
        <v>342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6.5">
      <c r="A2" s="3" t="s">
        <v>299</v>
      </c>
      <c r="B2" s="4" t="s">
        <v>264</v>
      </c>
      <c r="C2" s="4" t="s">
        <v>260</v>
      </c>
      <c r="D2" s="4" t="s">
        <v>261</v>
      </c>
      <c r="E2" s="4" t="s">
        <v>262</v>
      </c>
      <c r="F2" s="4" t="s">
        <v>263</v>
      </c>
      <c r="G2" s="3" t="s">
        <v>343</v>
      </c>
      <c r="H2" s="3" t="s">
        <v>344</v>
      </c>
      <c r="I2" s="3" t="s">
        <v>345</v>
      </c>
      <c r="J2" s="3" t="s">
        <v>346</v>
      </c>
      <c r="K2" s="4" t="s">
        <v>305</v>
      </c>
      <c r="L2" s="4" t="s">
        <v>273</v>
      </c>
    </row>
    <row r="3" spans="1:12" ht="21">
      <c r="A3" s="5" t="s">
        <v>307</v>
      </c>
      <c r="B3" s="158" t="s">
        <v>277</v>
      </c>
      <c r="C3" s="6">
        <v>36</v>
      </c>
      <c r="D3" s="6" t="s">
        <v>275</v>
      </c>
      <c r="E3" s="157" t="s">
        <v>276</v>
      </c>
      <c r="F3" s="6" t="s">
        <v>63</v>
      </c>
      <c r="G3" s="161" t="s">
        <v>347</v>
      </c>
      <c r="H3" s="160" t="s">
        <v>348</v>
      </c>
      <c r="I3" s="6" t="s">
        <v>349</v>
      </c>
      <c r="J3" s="6"/>
      <c r="K3" s="6"/>
      <c r="L3" s="6" t="s">
        <v>278</v>
      </c>
    </row>
    <row r="4" spans="1:12" ht="21">
      <c r="A4" s="5" t="s">
        <v>350</v>
      </c>
      <c r="B4" s="158" t="s">
        <v>277</v>
      </c>
      <c r="C4" s="6">
        <v>1102</v>
      </c>
      <c r="D4" s="6" t="s">
        <v>275</v>
      </c>
      <c r="E4" s="159" t="s">
        <v>279</v>
      </c>
      <c r="F4" s="6" t="s">
        <v>63</v>
      </c>
      <c r="G4" s="161" t="s">
        <v>347</v>
      </c>
      <c r="H4" s="160" t="s">
        <v>348</v>
      </c>
      <c r="I4" s="6" t="s">
        <v>349</v>
      </c>
      <c r="J4" s="6"/>
      <c r="K4" s="6"/>
      <c r="L4" s="6" t="s">
        <v>278</v>
      </c>
    </row>
    <row r="5" spans="1:12" ht="31.5">
      <c r="A5" s="5" t="s">
        <v>327</v>
      </c>
      <c r="B5" s="158" t="s">
        <v>277</v>
      </c>
      <c r="C5" s="6">
        <v>1106</v>
      </c>
      <c r="D5" s="6" t="s">
        <v>275</v>
      </c>
      <c r="E5" s="157" t="s">
        <v>280</v>
      </c>
      <c r="F5" s="6" t="s">
        <v>63</v>
      </c>
      <c r="G5" s="161" t="s">
        <v>347</v>
      </c>
      <c r="H5" s="160" t="s">
        <v>348</v>
      </c>
      <c r="I5" s="6" t="s">
        <v>349</v>
      </c>
      <c r="J5" s="6"/>
      <c r="K5" s="6"/>
      <c r="L5" s="6" t="s">
        <v>278</v>
      </c>
    </row>
    <row r="6" spans="1:12" ht="31.5">
      <c r="A6" s="5" t="s">
        <v>328</v>
      </c>
      <c r="B6" s="158" t="s">
        <v>277</v>
      </c>
      <c r="C6" s="6">
        <v>1110</v>
      </c>
      <c r="D6" s="6" t="s">
        <v>281</v>
      </c>
      <c r="E6" s="159" t="s">
        <v>282</v>
      </c>
      <c r="F6" s="6" t="s">
        <v>63</v>
      </c>
      <c r="G6" s="161" t="s">
        <v>347</v>
      </c>
      <c r="H6" s="160" t="s">
        <v>348</v>
      </c>
      <c r="I6" s="6" t="s">
        <v>349</v>
      </c>
      <c r="J6" s="6"/>
      <c r="K6" s="6"/>
      <c r="L6" s="6" t="s">
        <v>278</v>
      </c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60" t="s">
        <v>351</v>
      </c>
      <c r="B10" s="366"/>
      <c r="C10" s="366"/>
      <c r="D10" s="366"/>
      <c r="E10" s="362"/>
      <c r="F10" s="363"/>
      <c r="G10" s="365"/>
      <c r="H10" s="360" t="s">
        <v>296</v>
      </c>
      <c r="I10" s="366"/>
      <c r="J10" s="366"/>
      <c r="K10" s="7"/>
      <c r="L10" s="9"/>
    </row>
    <row r="11" spans="1:12" ht="16.5">
      <c r="A11" s="367" t="s">
        <v>352</v>
      </c>
      <c r="B11" s="367"/>
      <c r="C11" s="369"/>
      <c r="D11" s="369"/>
      <c r="E11" s="369"/>
      <c r="F11" s="369"/>
      <c r="G11" s="369"/>
      <c r="H11" s="369"/>
      <c r="I11" s="369"/>
      <c r="J11" s="369"/>
      <c r="K11" s="369"/>
      <c r="L11" s="369"/>
    </row>
  </sheetData>
  <mergeCells count="5">
    <mergeCell ref="A1:J1"/>
    <mergeCell ref="A10:E10"/>
    <mergeCell ref="F10:G10"/>
    <mergeCell ref="H10:J10"/>
    <mergeCell ref="A11:L11"/>
  </mergeCells>
  <phoneticPr fontId="44" type="noConversion"/>
  <dataValidations count="1">
    <dataValidation type="list" allowBlank="1" showInputMessage="1" showErrorMessage="1" sqref="L3: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9" t="s">
        <v>353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>
      <c r="A2" s="370" t="s">
        <v>259</v>
      </c>
      <c r="B2" s="371" t="s">
        <v>264</v>
      </c>
      <c r="C2" s="371" t="s">
        <v>306</v>
      </c>
      <c r="D2" s="371" t="s">
        <v>262</v>
      </c>
      <c r="E2" s="371" t="s">
        <v>263</v>
      </c>
      <c r="F2" s="3" t="s">
        <v>354</v>
      </c>
      <c r="G2" s="3" t="s">
        <v>288</v>
      </c>
      <c r="H2" s="376" t="s">
        <v>289</v>
      </c>
      <c r="I2" s="380" t="s">
        <v>291</v>
      </c>
    </row>
    <row r="3" spans="1:9" s="1" customFormat="1" ht="16.5">
      <c r="A3" s="370"/>
      <c r="B3" s="372"/>
      <c r="C3" s="372"/>
      <c r="D3" s="372"/>
      <c r="E3" s="372"/>
      <c r="F3" s="3" t="s">
        <v>355</v>
      </c>
      <c r="G3" s="3" t="s">
        <v>292</v>
      </c>
      <c r="H3" s="377"/>
      <c r="I3" s="381"/>
    </row>
    <row r="4" spans="1:9">
      <c r="A4" s="5"/>
      <c r="B4" s="162" t="s">
        <v>313</v>
      </c>
      <c r="C4" s="160" t="s">
        <v>311</v>
      </c>
      <c r="D4" s="163" t="s">
        <v>356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278</v>
      </c>
    </row>
    <row r="5" spans="1:9">
      <c r="A5" s="5"/>
      <c r="B5" s="162" t="s">
        <v>313</v>
      </c>
      <c r="C5" s="160" t="s">
        <v>311</v>
      </c>
      <c r="D5" s="164" t="s">
        <v>357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278</v>
      </c>
    </row>
    <row r="6" spans="1:9">
      <c r="A6" s="5"/>
      <c r="B6" s="162" t="s">
        <v>313</v>
      </c>
      <c r="C6" s="160" t="s">
        <v>311</v>
      </c>
      <c r="D6" s="163" t="s">
        <v>358</v>
      </c>
      <c r="E6" s="6" t="s">
        <v>63</v>
      </c>
      <c r="F6" s="6">
        <v>0.3</v>
      </c>
      <c r="G6" s="6">
        <v>0.6</v>
      </c>
      <c r="H6" s="6">
        <f>SUM(F6:G6)</f>
        <v>0.89999999999999991</v>
      </c>
      <c r="I6" s="6" t="s">
        <v>278</v>
      </c>
    </row>
    <row r="7" spans="1:9">
      <c r="A7" s="5"/>
      <c r="B7" s="162" t="s">
        <v>313</v>
      </c>
      <c r="C7" s="160" t="s">
        <v>311</v>
      </c>
      <c r="D7" s="164" t="s">
        <v>359</v>
      </c>
      <c r="E7" s="6" t="s">
        <v>63</v>
      </c>
      <c r="F7" s="6">
        <v>0.3</v>
      </c>
      <c r="G7" s="6">
        <v>0.6</v>
      </c>
      <c r="H7" s="6">
        <f>SUM(F7:G7)</f>
        <v>0.89999999999999991</v>
      </c>
      <c r="I7" s="6" t="s">
        <v>278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60" t="s">
        <v>360</v>
      </c>
      <c r="B12" s="366"/>
      <c r="C12" s="366"/>
      <c r="D12" s="362"/>
      <c r="E12" s="8"/>
      <c r="F12" s="360" t="s">
        <v>296</v>
      </c>
      <c r="G12" s="366"/>
      <c r="H12" s="362"/>
      <c r="I12" s="9"/>
    </row>
    <row r="13" spans="1:9" ht="16.5">
      <c r="A13" s="367" t="s">
        <v>361</v>
      </c>
      <c r="B13" s="367"/>
      <c r="C13" s="369"/>
      <c r="D13" s="369"/>
      <c r="E13" s="369"/>
      <c r="F13" s="369"/>
      <c r="G13" s="369"/>
      <c r="H13" s="369"/>
      <c r="I13" s="36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2022-06-07T00:35:27Z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