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D:\桌面文件\探越22FW\TADDAK91221\6-6尾期\"/>
    </mc:Choice>
  </mc:AlternateContent>
  <xr:revisionPtr revIDLastSave="0" documentId="13_ncr:1_{E3A2CDBE-1F50-4926-A7B3-E5982887A378}" xr6:coauthVersionLast="47" xr6:coauthVersionMax="47" xr10:uidLastSave="{00000000-0000-0000-0000-000000000000}"/>
  <bookViews>
    <workbookView xWindow="-120" yWindow="-120" windowWidth="20730" windowHeight="11160" tabRatio="727" firstSheet="4" activeTab="4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" i="12" l="1"/>
  <c r="H4" i="12"/>
  <c r="K9" i="8"/>
  <c r="K8" i="8"/>
  <c r="K7" i="8"/>
  <c r="K6" i="8"/>
  <c r="K5" i="8"/>
  <c r="K4" i="8"/>
  <c r="N9" i="7"/>
  <c r="N8" i="7"/>
  <c r="N7" i="7"/>
  <c r="N6" i="7"/>
  <c r="N5" i="7"/>
  <c r="N4" i="7"/>
  <c r="E15" i="6"/>
  <c r="F15" i="6"/>
  <c r="G15" i="6"/>
  <c r="C15" i="6"/>
  <c r="B15" i="6"/>
  <c r="E14" i="6"/>
  <c r="F14" i="6"/>
  <c r="G14" i="6"/>
  <c r="C14" i="6"/>
  <c r="B14" i="6"/>
  <c r="E13" i="6"/>
  <c r="F13" i="6"/>
  <c r="G13" i="6"/>
  <c r="C13" i="6"/>
  <c r="B13" i="6"/>
  <c r="E12" i="6"/>
  <c r="F12" i="6"/>
  <c r="G12" i="6"/>
  <c r="C12" i="6"/>
  <c r="B12" i="6"/>
  <c r="E11" i="6"/>
  <c r="F11" i="6"/>
  <c r="G11" i="6"/>
  <c r="C11" i="6"/>
  <c r="B11" i="6"/>
  <c r="E10" i="6"/>
  <c r="F10" i="6"/>
  <c r="G10" i="6"/>
  <c r="C10" i="6"/>
  <c r="B10" i="6"/>
  <c r="E9" i="6"/>
  <c r="F9" i="6"/>
  <c r="G9" i="6"/>
  <c r="C9" i="6"/>
  <c r="B9" i="6"/>
  <c r="E8" i="6"/>
  <c r="F8" i="6"/>
  <c r="G8" i="6"/>
  <c r="C8" i="6"/>
  <c r="B8" i="6"/>
  <c r="E7" i="6"/>
  <c r="F7" i="6"/>
  <c r="G7" i="6"/>
  <c r="C7" i="6"/>
  <c r="B7" i="6"/>
  <c r="E6" i="6"/>
  <c r="F6" i="6"/>
  <c r="G6" i="6"/>
  <c r="C6" i="6"/>
  <c r="B6" i="6"/>
  <c r="E20" i="13"/>
  <c r="F20" i="13"/>
  <c r="G20" i="13"/>
  <c r="C20" i="13"/>
  <c r="B20" i="13"/>
  <c r="E19" i="13"/>
  <c r="F19" i="13"/>
  <c r="G19" i="13"/>
  <c r="C19" i="13"/>
  <c r="B19" i="13"/>
  <c r="E18" i="13"/>
  <c r="F18" i="13"/>
  <c r="G18" i="13"/>
  <c r="C18" i="13"/>
  <c r="B18" i="13"/>
  <c r="E17" i="13"/>
  <c r="F17" i="13"/>
  <c r="G17" i="13"/>
  <c r="C17" i="13"/>
  <c r="B17" i="13"/>
  <c r="E16" i="13"/>
  <c r="F16" i="13"/>
  <c r="G16" i="13"/>
  <c r="C16" i="13"/>
  <c r="B16" i="13"/>
  <c r="E15" i="13"/>
  <c r="F15" i="13"/>
  <c r="G15" i="13"/>
  <c r="C15" i="13"/>
  <c r="B15" i="13"/>
  <c r="E14" i="13"/>
  <c r="F14" i="13"/>
  <c r="G14" i="13"/>
  <c r="C14" i="13"/>
  <c r="B14" i="13"/>
  <c r="E13" i="13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<sst xmlns="http://schemas.openxmlformats.org/spreadsheetml/2006/main" count="792" uniqueCount="351">
  <si>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</si>
  <si>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</si>
  <si>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</si>
  <si>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</si>
  <si>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</si>
  <si>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</si>
  <si>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</si>
  <si>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</si>
  <si>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</si>
  <si>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</si>
  <si>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</si>
  <si>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</si>
  <si>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</si>
  <si>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</si>
  <si>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</si>
  <si>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</si>
  <si>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</si>
  <si>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</si>
  <si>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</si>
  <si>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</si>
  <si>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</si>
  <si>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</si>
  <si>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</si>
  <si>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</si>
  <si>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</si>
  <si>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</si>
  <si>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</si>
  <si>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</si>
  <si>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</si>
  <si>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</si>
  <si>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</si>
  <si>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</si>
  <si>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</si>
  <si>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</si>
  <si>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</si>
  <si>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</si>
  <si>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</si>
  <si>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</si>
  <si>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</si>
  <si>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</si>
  <si>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</si>
  <si>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</si>
  <si>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</si>
  <si>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</si>
  <si>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</si>
  <si>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</si>
  <si>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</si>
  <si>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</si>
  <si>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</si>
  <si>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</si>
  <si>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</si>
  <si>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</si>
  <si>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</si>
  <si>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</si>
  <si>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徒步外套</t>
  </si>
  <si>
    <t>合同签订方</t>
  </si>
  <si>
    <t>北京喜益祥</t>
  </si>
  <si>
    <t>生产工厂</t>
  </si>
  <si>
    <t>探越天津</t>
  </si>
  <si>
    <t>订单基础信息</t>
  </si>
  <si>
    <t>生产•出货进度</t>
  </si>
  <si>
    <t>指示•确认资料</t>
  </si>
  <si>
    <t>款号</t>
  </si>
  <si>
    <t>TADDAK91221</t>
  </si>
  <si>
    <t>合同交期</t>
  </si>
  <si>
    <t>7-21/8-20</t>
  </si>
  <si>
    <t>产前确认样</t>
  </si>
  <si>
    <t>有</t>
  </si>
  <si>
    <t>无</t>
  </si>
  <si>
    <t>品名</t>
  </si>
  <si>
    <t>男式羽绒服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</si>
  <si>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</si>
  <si>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</si>
  <si>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</si>
  <si>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</si>
  <si>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</si>
  <si>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</si>
  <si>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</si>
  <si>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</si>
  <si>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</si>
  <si>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</si>
  <si>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</si>
  <si>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</si>
  <si>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</si>
  <si>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</si>
  <si>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</si>
  <si>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</si>
  <si>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</si>
  <si>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</si>
  <si>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</si>
  <si>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</si>
  <si>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</si>
  <si>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</si>
  <si>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</si>
  <si>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</si>
  <si>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</si>
  <si>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</si>
  <si>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</si>
  <si>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</si>
  <si>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</si>
  <si>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</si>
  <si>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</si>
  <si>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</si>
  <si>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</si>
  <si>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</si>
  <si>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</si>
  <si>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</si>
  <si>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</si>
  <si>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</si>
  <si>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</si>
  <si>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</si>
  <si>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</si>
  <si>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</si>
  <si>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</si>
  <si>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</si>
  <si>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</si>
  <si>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</si>
  <si>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</si>
  <si>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</si>
  <si>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</si>
  <si>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黑色。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</si>
  <si>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</si>
  <si>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黑色l/3件。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</si>
  <si>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</si>
  <si>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</si>
  <si>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</si>
  <si>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</si>
  <si>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</si>
  <si>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1.下摆扭，</t>
  </si>
  <si>
    <t>2.帽口弹力包边带有下抗现象，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</si>
  <si>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</si>
  <si>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</si>
  <si>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</si>
  <si>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</si>
  <si>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</si>
  <si>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</si>
  <si>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</si>
  <si>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</si>
  <si>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</si>
  <si>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</si>
  <si>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</si>
  <si>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</si>
  <si>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魏永军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</si>
  <si>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</si>
  <si>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</si>
  <si>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</si>
  <si>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</si>
  <si>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</si>
  <si>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</si>
  <si>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黑色洗前XL</t>
  </si>
  <si>
    <t>黑色洗后XL</t>
  </si>
  <si>
    <t>号型</t>
  </si>
  <si>
    <t>165/88B</t>
  </si>
  <si>
    <t>170/92B</t>
  </si>
  <si>
    <t>175/96B</t>
  </si>
  <si>
    <t>180/100B</t>
  </si>
  <si>
    <t>185/104B</t>
  </si>
  <si>
    <t>190/108B</t>
  </si>
  <si>
    <t>后中长</t>
  </si>
  <si>
    <t>-0.8</t>
  </si>
  <si>
    <t>-0.5</t>
  </si>
  <si>
    <t>前中拉链长</t>
  </si>
  <si>
    <t>胸围</t>
  </si>
  <si>
    <t>-1</t>
  </si>
  <si>
    <t>腰围</t>
  </si>
  <si>
    <t>√</t>
  </si>
  <si>
    <t>摆围</t>
  </si>
  <si>
    <t>肩宽</t>
  </si>
  <si>
    <t>肩点袖长</t>
  </si>
  <si>
    <t>袖肥/2（参考值）</t>
  </si>
  <si>
    <t>袖肘围/2</t>
  </si>
  <si>
    <t>袖口围/2</t>
  </si>
  <si>
    <t>下领围</t>
  </si>
  <si>
    <t>帽高</t>
  </si>
  <si>
    <t>帽宽</t>
  </si>
  <si>
    <t>前领高</t>
  </si>
  <si>
    <t>插手袋长</t>
  </si>
  <si>
    <t xml:space="preserve">     初期请洗测2-3件，有问题的另加测量数量。</t>
  </si>
  <si>
    <t>验货时间：2022-4-26</t>
  </si>
  <si>
    <t>跟单QC:</t>
  </si>
  <si>
    <t>工厂负责人：</t>
  </si>
  <si>
    <t>【附属资料确认】</t>
  </si>
  <si>
    <t>-0.5√</t>
  </si>
  <si>
    <t>-1√</t>
  </si>
  <si>
    <t>-0.8√</t>
  </si>
  <si>
    <t>√-0.5</t>
  </si>
  <si>
    <t>√+0.2</t>
  </si>
  <si>
    <t>√√</t>
  </si>
  <si>
    <t>√-0.3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</si>
  <si>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</si>
  <si>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</si>
  <si>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</si>
  <si>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</si>
  <si>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</si>
  <si>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</si>
  <si>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</si>
  <si>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</si>
  <si>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</si>
  <si>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</si>
  <si>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</si>
  <si>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</si>
  <si>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</si>
  <si>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</si>
  <si>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</si>
  <si>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</si>
  <si>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</si>
  <si>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</si>
  <si>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</si>
  <si>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</si>
  <si>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</si>
  <si>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</si>
  <si>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</si>
  <si>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</si>
  <si>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</si>
  <si>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</si>
  <si>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</si>
  <si>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</si>
  <si>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</si>
  <si>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</si>
  <si>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</si>
  <si>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</si>
  <si>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</si>
  <si>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</si>
  <si>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</si>
  <si>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</si>
  <si>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齐色齐号1箱.</t>
  </si>
  <si>
    <t>情况说明：</t>
  </si>
  <si>
    <t xml:space="preserve">【问题点描述】  </t>
  </si>
  <si>
    <t>1.合缝处有羽绒丝未处理干净。</t>
  </si>
  <si>
    <t>2.号印外漏1件，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</si>
  <si>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</si>
  <si>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</si>
  <si>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</si>
  <si>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</si>
  <si>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</si>
  <si>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</si>
  <si>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</si>
  <si>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</si>
  <si>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</si>
  <si>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S黑色</t>
  </si>
  <si>
    <t>铁蓝灰M</t>
  </si>
  <si>
    <t>灰湖绿L</t>
  </si>
  <si>
    <t>铁蓝灰XL</t>
  </si>
  <si>
    <t>灰湖绿XXL</t>
  </si>
  <si>
    <t>黑色XXXL</t>
  </si>
  <si>
    <t>√-0.4</t>
  </si>
  <si>
    <t>+1.+1</t>
  </si>
  <si>
    <t>+0.5.+0.5</t>
  </si>
  <si>
    <t>+2.+1.5</t>
  </si>
  <si>
    <t>+1.+1.</t>
  </si>
  <si>
    <t>-1.2√</t>
  </si>
  <si>
    <t>√-1</t>
  </si>
  <si>
    <t>√-2</t>
  </si>
  <si>
    <t>√+0.5</t>
  </si>
  <si>
    <t>-0.5+0.8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</si>
  <si>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</si>
  <si>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</si>
  <si>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</si>
  <si>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</si>
  <si>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</si>
  <si>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</si>
  <si>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</si>
  <si>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</si>
  <si>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</si>
  <si>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</si>
  <si>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</si>
  <si>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</si>
  <si>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</si>
  <si>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</si>
  <si>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</si>
  <si>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</si>
  <si>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</si>
  <si>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FW10260</t>
  </si>
  <si>
    <t>19SS黑色/E77//</t>
  </si>
  <si>
    <t>南通东丽</t>
  </si>
  <si>
    <t>YES</t>
  </si>
  <si>
    <t>20FW铁蓝灰/I65//</t>
  </si>
  <si>
    <t>21FW灰湖绿/L40//</t>
  </si>
  <si>
    <t>FW07580</t>
  </si>
  <si>
    <t>制表时间：2022-4-18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</si>
  <si>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</si>
  <si>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</si>
  <si>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</si>
  <si>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</si>
  <si>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</si>
  <si>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</si>
  <si>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</si>
  <si>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</si>
  <si>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</si>
  <si>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</si>
  <si>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</si>
  <si>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</si>
  <si>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</si>
  <si>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</si>
  <si>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</si>
  <si>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</si>
  <si>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</si>
  <si>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</si>
  <si>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</si>
  <si>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</si>
  <si>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</si>
  <si>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</si>
  <si>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</si>
  <si>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BB00004</t>
  </si>
  <si>
    <t xml:space="preserve">光面对折弹力包边带 </t>
  </si>
  <si>
    <t>上海锦湾</t>
  </si>
  <si>
    <t>BB00003</t>
  </si>
  <si>
    <t xml:space="preserve">弹力包边带 </t>
  </si>
  <si>
    <t>YK00021</t>
  </si>
  <si>
    <t xml:space="preserve">5#尼龙开尾反装，DABLH拉头，含注塑上止金属下止 </t>
  </si>
  <si>
    <t>YK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</si>
  <si>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</si>
  <si>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</si>
  <si>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</si>
  <si>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</si>
  <si>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</si>
  <si>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</si>
  <si>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</si>
  <si>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</si>
  <si>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</si>
  <si>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制表时间：2022-4-6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</si>
  <si>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</si>
  <si>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</si>
  <si>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</si>
  <si>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</si>
  <si>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</si>
  <si>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</si>
  <si>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</si>
  <si>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</si>
  <si>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</si>
  <si>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</si>
  <si>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</si>
  <si>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</si>
  <si>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</si>
  <si>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</si>
  <si>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</si>
  <si>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</si>
  <si>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帽子.后背</t>
  </si>
  <si>
    <t>帽子印花</t>
  </si>
  <si>
    <t>后背印花</t>
  </si>
  <si>
    <t>制表时间：2022-4-12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</si>
  <si>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</si>
  <si>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</si>
  <si>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</si>
  <si>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</si>
  <si>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19SS黑色/E77</t>
  </si>
  <si>
    <t>XJ00002</t>
  </si>
  <si>
    <t>制表时间：2022-4-8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</si>
  <si>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</si>
  <si>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期货订单</t>
    <phoneticPr fontId="44" type="noConversion"/>
  </si>
  <si>
    <t>天津探越</t>
    <phoneticPr fontId="4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</si>
</sst>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8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2"/>
      <name val="宋体"/>
      <charset val="134"/>
      <scheme val="major"/>
    </font>
    <font>
      <sz val="10"/>
      <name val="微软雅黑"/>
      <charset val="134"/>
    </font>
    <font>
      <b/>
      <sz val="10"/>
      <color indexed="10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sz val="11"/>
      <color indexed="8"/>
      <name val="华文宋体"/>
      <charset val="134"/>
    </font>
    <font>
      <b/>
      <sz val="11"/>
      <color indexed="8"/>
      <name val="华文宋体"/>
      <charset val="134"/>
    </font>
    <font>
      <b/>
      <sz val="10"/>
      <color rgb="FFFF0000"/>
      <name val="微软雅黑"/>
      <charset val="134"/>
    </font>
    <font>
      <sz val="11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微软雅黑"/>
      <charset val="134"/>
    </font>
    <font>
      <sz val="9"/>
      <name val="宋体"/>
      <charset val="134"/>
      <scheme val="minor"/>
    </font>
    <font>
      <sz val="10"/>
      <color rgb="FF000000"/>
      <name val="Calibri"/>
    </font>
    <font>
      <sz val="11"/>
      <name val="宋体"/>
      <family val="3"/>
      <charset val="134"/>
    </font>
    <font>
      <sz val="10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2">
    <xf numFmtId="0" fontId="0" fillId="0" borderId="0"/>
    <xf numFmtId="0" fontId="40" fillId="0" borderId="0">
      <alignment vertical="center"/>
    </xf>
    <xf numFmtId="0" fontId="23" fillId="0" borderId="0"/>
    <xf numFmtId="0" fontId="42" fillId="0" borderId="0">
      <alignment vertical="center"/>
    </xf>
    <xf numFmtId="0" fontId="23" fillId="0" borderId="0">
      <alignment vertical="center"/>
    </xf>
    <xf numFmtId="0" fontId="23" fillId="0" borderId="0"/>
    <xf numFmtId="0" fontId="40" fillId="0" borderId="0">
      <alignment vertical="center"/>
    </xf>
    <xf numFmtId="0" fontId="42" fillId="0" borderId="0">
      <alignment vertical="center"/>
    </xf>
    <xf numFmtId="0" fontId="41" fillId="0" borderId="0">
      <alignment horizontal="center" vertical="center"/>
    </xf>
    <xf numFmtId="0" fontId="43" fillId="0" borderId="0">
      <alignment horizontal="center" vertical="center"/>
    </xf>
    <xf numFmtId="0" fontId="23" fillId="0" borderId="0"/>
    <xf numFmtId="0" fontId="41" fillId="0" borderId="0">
      <alignment horizontal="center" vertical="center"/>
    </xf>
  </cellStyleXfs>
  <cellXfs count="34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8" xfId="8" applyFont="1" applyBorder="1" applyAlignment="1">
      <alignment horizontal="center" vertical="center" wrapText="1"/>
    </xf>
    <xf numFmtId="0" fontId="8" fillId="0" borderId="0" xfId="8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3" borderId="0" xfId="0" applyFill="1"/>
    <xf numFmtId="49" fontId="0" fillId="0" borderId="2" xfId="0" applyNumberFormat="1" applyBorder="1" applyAlignment="1">
      <alignment horizontal="center"/>
    </xf>
    <xf numFmtId="0" fontId="0" fillId="3" borderId="2" xfId="0" applyFill="1" applyBorder="1"/>
    <xf numFmtId="0" fontId="0" fillId="0" borderId="0" xfId="0" applyAlignment="1">
      <alignment horizontal="center"/>
    </xf>
    <xf numFmtId="0" fontId="11" fillId="3" borderId="0" xfId="5" applyFont="1" applyFill="1"/>
    <xf numFmtId="0" fontId="12" fillId="3" borderId="11" xfId="4" applyFont="1" applyFill="1" applyBorder="1" applyAlignment="1">
      <alignment horizontal="left" vertical="center"/>
    </xf>
    <xf numFmtId="0" fontId="12" fillId="3" borderId="12" xfId="4" applyFont="1" applyFill="1" applyBorder="1" applyAlignment="1">
      <alignment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4" fillId="0" borderId="2" xfId="10" applyFont="1" applyFill="1" applyBorder="1" applyAlignment="1">
      <alignment horizontal="left"/>
    </xf>
    <xf numFmtId="0" fontId="15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/>
    </xf>
    <xf numFmtId="0" fontId="15" fillId="4" borderId="2" xfId="0" applyNumberFormat="1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/>
    </xf>
    <xf numFmtId="0" fontId="18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9" fillId="0" borderId="2" xfId="3" applyFont="1" applyFill="1" applyBorder="1" applyAlignment="1">
      <alignment horizontal="center" vertical="center"/>
    </xf>
    <xf numFmtId="0" fontId="20" fillId="0" borderId="2" xfId="3" applyFont="1" applyFill="1" applyBorder="1" applyAlignment="1">
      <alignment horizontal="center" vertical="center"/>
    </xf>
    <xf numFmtId="0" fontId="21" fillId="0" borderId="2" xfId="0" applyNumberFormat="1" applyFont="1" applyFill="1" applyBorder="1" applyAlignment="1">
      <alignment horizontal="center" vertical="center"/>
    </xf>
    <xf numFmtId="0" fontId="16" fillId="0" borderId="2" xfId="2" applyNumberFormat="1" applyFont="1" applyFill="1" applyBorder="1" applyAlignment="1">
      <alignment horizontal="center" vertical="center"/>
    </xf>
    <xf numFmtId="0" fontId="12" fillId="3" borderId="12" xfId="4" applyFont="1" applyFill="1" applyBorder="1" applyAlignment="1">
      <alignment horizontal="left" vertical="center"/>
    </xf>
    <xf numFmtId="49" fontId="22" fillId="0" borderId="2" xfId="7" applyNumberFormat="1" applyFont="1" applyFill="1" applyBorder="1" applyAlignment="1">
      <alignment horizontal="center"/>
    </xf>
    <xf numFmtId="49" fontId="11" fillId="3" borderId="2" xfId="6" applyNumberFormat="1" applyFont="1" applyFill="1" applyBorder="1" applyAlignment="1">
      <alignment horizontal="center" vertical="center"/>
    </xf>
    <xf numFmtId="49" fontId="11" fillId="3" borderId="16" xfId="6" applyNumberFormat="1" applyFont="1" applyFill="1" applyBorder="1" applyAlignment="1">
      <alignment horizontal="center" vertical="center"/>
    </xf>
    <xf numFmtId="0" fontId="23" fillId="0" borderId="0" xfId="4" applyFill="1" applyBorder="1" applyAlignment="1">
      <alignment horizontal="left" vertical="center"/>
    </xf>
    <xf numFmtId="0" fontId="23" fillId="0" borderId="0" xfId="4" applyFont="1" applyFill="1" applyAlignment="1">
      <alignment horizontal="left" vertical="center"/>
    </xf>
    <xf numFmtId="0" fontId="23" fillId="0" borderId="0" xfId="4" applyFill="1" applyAlignment="1">
      <alignment horizontal="left" vertical="center"/>
    </xf>
    <xf numFmtId="0" fontId="25" fillId="0" borderId="18" xfId="4" applyFont="1" applyFill="1" applyBorder="1" applyAlignment="1">
      <alignment horizontal="left" vertical="center"/>
    </xf>
    <xf numFmtId="0" fontId="25" fillId="0" borderId="19" xfId="4" applyFont="1" applyFill="1" applyBorder="1" applyAlignment="1">
      <alignment horizontal="center" vertical="center"/>
    </xf>
    <xf numFmtId="0" fontId="27" fillId="0" borderId="19" xfId="4" applyFont="1" applyFill="1" applyBorder="1" applyAlignment="1">
      <alignment vertical="center"/>
    </xf>
    <xf numFmtId="0" fontId="25" fillId="0" borderId="19" xfId="4" applyFont="1" applyFill="1" applyBorder="1" applyAlignment="1">
      <alignment vertical="center"/>
    </xf>
    <xf numFmtId="0" fontId="25" fillId="0" borderId="20" xfId="4" applyFont="1" applyFill="1" applyBorder="1" applyAlignment="1">
      <alignment vertical="center"/>
    </xf>
    <xf numFmtId="0" fontId="25" fillId="0" borderId="21" xfId="4" applyFont="1" applyFill="1" applyBorder="1" applyAlignment="1">
      <alignment vertical="center"/>
    </xf>
    <xf numFmtId="0" fontId="25" fillId="0" borderId="20" xfId="4" applyFont="1" applyFill="1" applyBorder="1" applyAlignment="1">
      <alignment horizontal="left" vertical="center"/>
    </xf>
    <xf numFmtId="0" fontId="26" fillId="0" borderId="21" xfId="4" applyFont="1" applyFill="1" applyBorder="1" applyAlignment="1">
      <alignment horizontal="right" vertical="center"/>
    </xf>
    <xf numFmtId="0" fontId="25" fillId="0" borderId="21" xfId="4" applyFont="1" applyFill="1" applyBorder="1" applyAlignment="1">
      <alignment horizontal="left" vertical="center"/>
    </xf>
    <xf numFmtId="0" fontId="25" fillId="0" borderId="22" xfId="4" applyFont="1" applyFill="1" applyBorder="1" applyAlignment="1">
      <alignment vertical="center"/>
    </xf>
    <xf numFmtId="0" fontId="25" fillId="0" borderId="23" xfId="4" applyFont="1" applyFill="1" applyBorder="1" applyAlignment="1">
      <alignment vertical="center"/>
    </xf>
    <xf numFmtId="0" fontId="27" fillId="0" borderId="23" xfId="4" applyFont="1" applyFill="1" applyBorder="1" applyAlignment="1">
      <alignment vertical="center"/>
    </xf>
    <xf numFmtId="0" fontId="27" fillId="0" borderId="23" xfId="4" applyFont="1" applyFill="1" applyBorder="1" applyAlignment="1">
      <alignment horizontal="left" vertical="center"/>
    </xf>
    <xf numFmtId="0" fontId="25" fillId="0" borderId="0" xfId="4" applyFont="1" applyFill="1" applyBorder="1" applyAlignment="1">
      <alignment vertical="center"/>
    </xf>
    <xf numFmtId="0" fontId="27" fillId="0" borderId="0" xfId="4" applyFont="1" applyFill="1" applyBorder="1" applyAlignment="1">
      <alignment vertical="center"/>
    </xf>
    <xf numFmtId="0" fontId="27" fillId="0" borderId="0" xfId="4" applyFont="1" applyFill="1" applyAlignment="1">
      <alignment horizontal="left" vertical="center"/>
    </xf>
    <xf numFmtId="0" fontId="25" fillId="0" borderId="18" xfId="4" applyFont="1" applyFill="1" applyBorder="1" applyAlignment="1">
      <alignment vertical="center"/>
    </xf>
    <xf numFmtId="0" fontId="27" fillId="0" borderId="21" xfId="4" applyFont="1" applyFill="1" applyBorder="1" applyAlignment="1">
      <alignment horizontal="left" vertical="center"/>
    </xf>
    <xf numFmtId="0" fontId="27" fillId="0" borderId="21" xfId="4" applyFont="1" applyFill="1" applyBorder="1" applyAlignment="1">
      <alignment vertical="center"/>
    </xf>
    <xf numFmtId="0" fontId="27" fillId="0" borderId="0" xfId="4" applyFont="1" applyFill="1" applyBorder="1" applyAlignment="1">
      <alignment horizontal="left" vertical="center"/>
    </xf>
    <xf numFmtId="0" fontId="25" fillId="0" borderId="19" xfId="4" applyFont="1" applyFill="1" applyBorder="1" applyAlignment="1">
      <alignment horizontal="left" vertical="center"/>
    </xf>
    <xf numFmtId="0" fontId="25" fillId="0" borderId="22" xfId="4" applyFont="1" applyFill="1" applyBorder="1" applyAlignment="1">
      <alignment horizontal="left" vertical="center"/>
    </xf>
    <xf numFmtId="58" fontId="27" fillId="0" borderId="23" xfId="4" applyNumberFormat="1" applyFont="1" applyFill="1" applyBorder="1" applyAlignment="1">
      <alignment vertical="center"/>
    </xf>
    <xf numFmtId="0" fontId="27" fillId="0" borderId="35" xfId="4" applyFont="1" applyFill="1" applyBorder="1" applyAlignment="1">
      <alignment horizontal="left" vertical="center"/>
    </xf>
    <xf numFmtId="0" fontId="27" fillId="0" borderId="36" xfId="4" applyFont="1" applyFill="1" applyBorder="1" applyAlignment="1">
      <alignment horizontal="left" vertical="center"/>
    </xf>
    <xf numFmtId="0" fontId="23" fillId="0" borderId="0" xfId="4" applyFont="1" applyAlignment="1">
      <alignment horizontal="left" vertical="center"/>
    </xf>
    <xf numFmtId="0" fontId="29" fillId="0" borderId="40" xfId="4" applyFont="1" applyBorder="1" applyAlignment="1">
      <alignment horizontal="left" vertical="center"/>
    </xf>
    <xf numFmtId="0" fontId="28" fillId="0" borderId="41" xfId="4" applyFont="1" applyBorder="1" applyAlignment="1">
      <alignment horizontal="left" vertical="center"/>
    </xf>
    <xf numFmtId="0" fontId="28" fillId="0" borderId="20" xfId="4" applyFont="1" applyBorder="1" applyAlignment="1">
      <alignment horizontal="left" vertical="center"/>
    </xf>
    <xf numFmtId="0" fontId="26" fillId="0" borderId="21" xfId="4" applyFont="1" applyBorder="1" applyAlignment="1">
      <alignment horizontal="left" vertical="center"/>
    </xf>
    <xf numFmtId="0" fontId="26" fillId="0" borderId="35" xfId="4" applyFont="1" applyBorder="1" applyAlignment="1">
      <alignment horizontal="left" vertical="center"/>
    </xf>
    <xf numFmtId="0" fontId="28" fillId="0" borderId="20" xfId="4" applyFont="1" applyBorder="1" applyAlignment="1">
      <alignment vertical="center"/>
    </xf>
    <xf numFmtId="0" fontId="26" fillId="0" borderId="21" xfId="4" applyFont="1" applyBorder="1" applyAlignment="1">
      <alignment vertical="center"/>
    </xf>
    <xf numFmtId="0" fontId="26" fillId="0" borderId="35" xfId="4" applyFont="1" applyBorder="1" applyAlignment="1">
      <alignment vertical="center"/>
    </xf>
    <xf numFmtId="0" fontId="28" fillId="0" borderId="21" xfId="4" applyFont="1" applyBorder="1" applyAlignment="1">
      <alignment vertical="center"/>
    </xf>
    <xf numFmtId="0" fontId="28" fillId="0" borderId="20" xfId="4" applyFont="1" applyBorder="1" applyAlignment="1">
      <alignment horizontal="center" vertical="center"/>
    </xf>
    <xf numFmtId="0" fontId="23" fillId="0" borderId="21" xfId="4" applyFont="1" applyBorder="1" applyAlignment="1">
      <alignment vertical="center"/>
    </xf>
    <xf numFmtId="0" fontId="26" fillId="0" borderId="20" xfId="4" applyFont="1" applyBorder="1" applyAlignment="1">
      <alignment horizontal="left" vertical="center"/>
    </xf>
    <xf numFmtId="0" fontId="30" fillId="0" borderId="22" xfId="4" applyFont="1" applyBorder="1" applyAlignment="1">
      <alignment vertical="center"/>
    </xf>
    <xf numFmtId="0" fontId="23" fillId="0" borderId="21" xfId="4" applyFont="1" applyBorder="1" applyAlignment="1">
      <alignment horizontal="left" vertical="center"/>
    </xf>
    <xf numFmtId="0" fontId="26" fillId="0" borderId="23" xfId="4" applyFont="1" applyBorder="1" applyAlignment="1">
      <alignment horizontal="left" vertical="center"/>
    </xf>
    <xf numFmtId="0" fontId="28" fillId="0" borderId="21" xfId="4" applyFont="1" applyBorder="1" applyAlignment="1">
      <alignment horizontal="center" vertical="center"/>
    </xf>
    <xf numFmtId="0" fontId="26" fillId="0" borderId="36" xfId="4" applyFont="1" applyBorder="1" applyAlignment="1">
      <alignment horizontal="left" vertical="center"/>
    </xf>
    <xf numFmtId="0" fontId="25" fillId="0" borderId="35" xfId="4" applyFont="1" applyBorder="1" applyAlignment="1">
      <alignment horizontal="left" vertical="center"/>
    </xf>
    <xf numFmtId="0" fontId="12" fillId="3" borderId="0" xfId="5" applyFont="1" applyFill="1"/>
    <xf numFmtId="0" fontId="0" fillId="3" borderId="0" xfId="6" applyFont="1" applyFill="1">
      <alignment vertical="center"/>
    </xf>
    <xf numFmtId="0" fontId="11" fillId="3" borderId="2" xfId="5" applyFont="1" applyFill="1" applyBorder="1" applyAlignment="1" applyProtection="1">
      <alignment horizontal="center" vertical="center"/>
    </xf>
    <xf numFmtId="0" fontId="11" fillId="3" borderId="7" xfId="5" applyFont="1" applyFill="1" applyBorder="1" applyAlignment="1" applyProtection="1">
      <alignment horizontal="center" vertical="center"/>
    </xf>
    <xf numFmtId="0" fontId="31" fillId="0" borderId="2" xfId="0" applyFont="1" applyFill="1" applyBorder="1" applyAlignment="1">
      <alignment horizontal="center"/>
    </xf>
    <xf numFmtId="49" fontId="12" fillId="3" borderId="2" xfId="6" applyNumberFormat="1" applyFont="1" applyFill="1" applyBorder="1" applyAlignment="1">
      <alignment horizontal="center" vertical="center"/>
    </xf>
    <xf numFmtId="49" fontId="12" fillId="3" borderId="49" xfId="6" applyNumberFormat="1" applyFont="1" applyFill="1" applyBorder="1" applyAlignment="1">
      <alignment horizontal="center" vertical="center"/>
    </xf>
    <xf numFmtId="49" fontId="11" fillId="3" borderId="50" xfId="6" applyNumberFormat="1" applyFont="1" applyFill="1" applyBorder="1" applyAlignment="1">
      <alignment horizontal="center" vertical="center"/>
    </xf>
    <xf numFmtId="49" fontId="12" fillId="3" borderId="16" xfId="6" applyNumberFormat="1" applyFont="1" applyFill="1" applyBorder="1" applyAlignment="1">
      <alignment horizontal="center" vertical="center"/>
    </xf>
    <xf numFmtId="14" fontId="12" fillId="3" borderId="0" xfId="5" applyNumberFormat="1" applyFont="1" applyFill="1"/>
    <xf numFmtId="0" fontId="23" fillId="0" borderId="0" xfId="4" applyFont="1" applyBorder="1" applyAlignment="1">
      <alignment horizontal="left" vertical="center"/>
    </xf>
    <xf numFmtId="0" fontId="28" fillId="0" borderId="44" xfId="4" applyFont="1" applyBorder="1" applyAlignment="1">
      <alignment vertical="center"/>
    </xf>
    <xf numFmtId="0" fontId="23" fillId="0" borderId="45" xfId="4" applyFont="1" applyBorder="1" applyAlignment="1">
      <alignment horizontal="left" vertical="center"/>
    </xf>
    <xf numFmtId="0" fontId="26" fillId="0" borderId="45" xfId="4" applyFont="1" applyBorder="1" applyAlignment="1">
      <alignment horizontal="left" vertical="center"/>
    </xf>
    <xf numFmtId="0" fontId="23" fillId="0" borderId="45" xfId="4" applyFont="1" applyBorder="1" applyAlignment="1">
      <alignment vertical="center"/>
    </xf>
    <xf numFmtId="0" fontId="28" fillId="0" borderId="45" xfId="4" applyFont="1" applyBorder="1" applyAlignment="1">
      <alignment vertical="center"/>
    </xf>
    <xf numFmtId="0" fontId="28" fillId="0" borderId="44" xfId="4" applyFont="1" applyBorder="1" applyAlignment="1">
      <alignment horizontal="center" vertical="center"/>
    </xf>
    <xf numFmtId="0" fontId="26" fillId="0" borderId="45" xfId="4" applyFont="1" applyBorder="1" applyAlignment="1">
      <alignment horizontal="center" vertical="center"/>
    </xf>
    <xf numFmtId="0" fontId="28" fillId="0" borderId="45" xfId="4" applyFont="1" applyBorder="1" applyAlignment="1">
      <alignment horizontal="center" vertical="center"/>
    </xf>
    <xf numFmtId="0" fontId="23" fillId="0" borderId="45" xfId="4" applyFont="1" applyBorder="1" applyAlignment="1">
      <alignment horizontal="center" vertical="center"/>
    </xf>
    <xf numFmtId="0" fontId="26" fillId="0" borderId="21" xfId="4" applyFont="1" applyBorder="1" applyAlignment="1">
      <alignment horizontal="center" vertical="center"/>
    </xf>
    <xf numFmtId="0" fontId="23" fillId="0" borderId="21" xfId="4" applyFont="1" applyBorder="1" applyAlignment="1">
      <alignment horizontal="center" vertical="center"/>
    </xf>
    <xf numFmtId="0" fontId="33" fillId="0" borderId="52" xfId="4" applyFont="1" applyBorder="1" applyAlignment="1">
      <alignment horizontal="left" vertical="center" wrapText="1"/>
    </xf>
    <xf numFmtId="9" fontId="26" fillId="0" borderId="21" xfId="4" applyNumberFormat="1" applyFont="1" applyBorder="1" applyAlignment="1">
      <alignment horizontal="center" vertical="center"/>
    </xf>
    <xf numFmtId="0" fontId="29" fillId="0" borderId="40" xfId="4" applyFont="1" applyBorder="1" applyAlignment="1">
      <alignment vertical="center"/>
    </xf>
    <xf numFmtId="0" fontId="29" fillId="0" borderId="41" xfId="4" applyFont="1" applyBorder="1" applyAlignment="1">
      <alignment vertical="center"/>
    </xf>
    <xf numFmtId="0" fontId="26" fillId="0" borderId="56" xfId="4" applyFont="1" applyBorder="1" applyAlignment="1">
      <alignment vertical="center"/>
    </xf>
    <xf numFmtId="0" fontId="29" fillId="0" borderId="56" xfId="4" applyFont="1" applyBorder="1" applyAlignment="1">
      <alignment vertical="center"/>
    </xf>
    <xf numFmtId="58" fontId="23" fillId="0" borderId="41" xfId="4" applyNumberFormat="1" applyFont="1" applyBorder="1" applyAlignment="1">
      <alignment vertical="center"/>
    </xf>
    <xf numFmtId="0" fontId="23" fillId="0" borderId="56" xfId="4" applyFont="1" applyBorder="1" applyAlignment="1">
      <alignment vertical="center"/>
    </xf>
    <xf numFmtId="0" fontId="26" fillId="0" borderId="48" xfId="4" applyFont="1" applyBorder="1" applyAlignment="1">
      <alignment horizontal="left" vertical="center"/>
    </xf>
    <xf numFmtId="0" fontId="28" fillId="0" borderId="0" xfId="4" applyFont="1" applyBorder="1" applyAlignment="1">
      <alignment vertical="center"/>
    </xf>
    <xf numFmtId="0" fontId="34" fillId="0" borderId="35" xfId="4" applyFont="1" applyBorder="1" applyAlignment="1">
      <alignment horizontal="left" vertical="center" wrapText="1"/>
    </xf>
    <xf numFmtId="0" fontId="34" fillId="0" borderId="35" xfId="4" applyFont="1" applyBorder="1" applyAlignment="1">
      <alignment horizontal="left" vertical="center"/>
    </xf>
    <xf numFmtId="0" fontId="27" fillId="0" borderId="35" xfId="4" applyFont="1" applyBorder="1" applyAlignment="1">
      <alignment horizontal="left" vertical="center"/>
    </xf>
    <xf numFmtId="0" fontId="36" fillId="0" borderId="62" xfId="0" applyFont="1" applyBorder="1"/>
    <xf numFmtId="0" fontId="36" fillId="0" borderId="2" xfId="0" applyFont="1" applyBorder="1"/>
    <xf numFmtId="0" fontId="36" fillId="5" borderId="2" xfId="0" applyFont="1" applyFill="1" applyBorder="1"/>
    <xf numFmtId="0" fontId="0" fillId="0" borderId="62" xfId="0" applyBorder="1"/>
    <xf numFmtId="0" fontId="0" fillId="5" borderId="2" xfId="0" applyFill="1" applyBorder="1"/>
    <xf numFmtId="0" fontId="0" fillId="0" borderId="63" xfId="0" applyBorder="1"/>
    <xf numFmtId="0" fontId="0" fillId="0" borderId="64" xfId="0" applyBorder="1"/>
    <xf numFmtId="0" fontId="0" fillId="5" borderId="64" xfId="0" applyFill="1" applyBorder="1"/>
    <xf numFmtId="0" fontId="0" fillId="6" borderId="0" xfId="0" applyFill="1"/>
    <xf numFmtId="0" fontId="36" fillId="0" borderId="67" xfId="0" applyFont="1" applyBorder="1"/>
    <xf numFmtId="0" fontId="0" fillId="0" borderId="67" xfId="0" applyBorder="1"/>
    <xf numFmtId="0" fontId="0" fillId="0" borderId="6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7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6" fillId="7" borderId="2" xfId="0" applyFont="1" applyFill="1" applyBorder="1" applyAlignment="1">
      <alignment vertical="top" wrapText="1"/>
    </xf>
    <xf numFmtId="0" fontId="38" fillId="0" borderId="2" xfId="0" applyFont="1" applyBorder="1" applyAlignment="1">
      <alignment vertical="top" wrapText="1"/>
    </xf>
    <xf numFmtId="0" fontId="0" fillId="8" borderId="2" xfId="0" applyFont="1" applyFill="1" applyBorder="1" applyAlignment="1">
      <alignment vertical="top" wrapText="1"/>
    </xf>
    <xf numFmtId="0" fontId="0" fillId="8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9" fillId="0" borderId="0" xfId="0" applyFont="1"/>
    <xf numFmtId="0" fontId="39" fillId="0" borderId="0" xfId="0" applyFont="1" applyAlignment="1">
      <alignment vertical="top" wrapText="1"/>
    </xf>
    <xf numFmtId="0" fontId="0" fillId="0" borderId="2" xfId="0" quotePrefix="1" applyBorder="1" applyAlignment="1">
      <alignment horizontal="center"/>
    </xf>
    <xf numFmtId="0" fontId="8" fillId="0" borderId="10" xfId="11" quotePrefix="1" applyFont="1" applyFill="1" applyBorder="1" applyAlignment="1">
      <alignment horizontal="center" vertical="center" wrapText="1"/>
    </xf>
    <xf numFmtId="0" fontId="10" fillId="0" borderId="0" xfId="9" quotePrefix="1" applyFont="1" applyBorder="1" applyAlignment="1">
      <alignment horizontal="center" vertical="center" wrapText="1"/>
    </xf>
    <xf numFmtId="0" fontId="8" fillId="0" borderId="0" xfId="11" quotePrefix="1" applyFont="1" applyFill="1" applyBorder="1" applyAlignment="1">
      <alignment horizontal="center" vertical="center" wrapText="1"/>
    </xf>
    <xf numFmtId="0" fontId="0" fillId="0" borderId="2" xfId="0" quotePrefix="1" applyBorder="1"/>
    <xf numFmtId="0" fontId="35" fillId="0" borderId="60" xfId="0" applyFont="1" applyBorder="1" applyAlignment="1">
      <alignment horizontal="center" vertical="center" wrapText="1"/>
    </xf>
    <xf numFmtId="0" fontId="35" fillId="0" borderId="61" xfId="0" applyFont="1" applyBorder="1" applyAlignment="1">
      <alignment horizontal="center" vertical="center" wrapText="1"/>
    </xf>
    <xf numFmtId="0" fontId="35" fillId="0" borderId="65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5" borderId="5" xfId="0" applyFont="1" applyFill="1" applyBorder="1" applyAlignment="1">
      <alignment horizontal="center" vertical="center"/>
    </xf>
    <xf numFmtId="0" fontId="36" fillId="5" borderId="7" xfId="0" applyFont="1" applyFill="1" applyBorder="1" applyAlignment="1">
      <alignment horizontal="center" vertical="center"/>
    </xf>
    <xf numFmtId="0" fontId="36" fillId="0" borderId="66" xfId="0" applyFont="1" applyBorder="1" applyAlignment="1">
      <alignment horizontal="center" vertical="center"/>
    </xf>
    <xf numFmtId="0" fontId="29" fillId="0" borderId="29" xfId="4" applyFont="1" applyFill="1" applyBorder="1" applyAlignment="1">
      <alignment horizontal="left" vertical="center"/>
    </xf>
    <xf numFmtId="0" fontId="26" fillId="0" borderId="51" xfId="4" applyFont="1" applyFill="1" applyBorder="1" applyAlignment="1">
      <alignment horizontal="left" vertical="center"/>
    </xf>
    <xf numFmtId="0" fontId="26" fillId="0" borderId="29" xfId="4" applyFont="1" applyFill="1" applyBorder="1" applyAlignment="1">
      <alignment horizontal="left" vertical="center"/>
    </xf>
    <xf numFmtId="0" fontId="26" fillId="0" borderId="57" xfId="4" applyFont="1" applyFill="1" applyBorder="1" applyAlignment="1">
      <alignment horizontal="left" vertical="center"/>
    </xf>
    <xf numFmtId="0" fontId="31" fillId="0" borderId="42" xfId="4" applyFont="1" applyBorder="1" applyAlignment="1">
      <alignment horizontal="center" vertical="center"/>
    </xf>
    <xf numFmtId="0" fontId="29" fillId="0" borderId="29" xfId="4" applyFont="1" applyBorder="1" applyAlignment="1">
      <alignment horizontal="center" vertical="center"/>
    </xf>
    <xf numFmtId="0" fontId="29" fillId="0" borderId="59" xfId="4" applyFont="1" applyBorder="1" applyAlignment="1">
      <alignment horizontal="center" vertical="center"/>
    </xf>
    <xf numFmtId="0" fontId="26" fillId="0" borderId="56" xfId="4" applyFont="1" applyBorder="1" applyAlignment="1">
      <alignment horizontal="center" vertical="center"/>
    </xf>
    <xf numFmtId="0" fontId="26" fillId="0" borderId="57" xfId="4" applyFont="1" applyBorder="1" applyAlignment="1">
      <alignment horizontal="center" vertical="center"/>
    </xf>
    <xf numFmtId="0" fontId="26" fillId="0" borderId="54" xfId="4" applyFont="1" applyFill="1" applyBorder="1" applyAlignment="1">
      <alignment horizontal="left" vertical="center"/>
    </xf>
    <xf numFmtId="0" fontId="26" fillId="0" borderId="55" xfId="4" applyFont="1" applyFill="1" applyBorder="1" applyAlignment="1">
      <alignment horizontal="left" vertical="center"/>
    </xf>
    <xf numFmtId="0" fontId="26" fillId="0" borderId="58" xfId="4" applyFont="1" applyFill="1" applyBorder="1" applyAlignment="1">
      <alignment horizontal="left" vertical="center"/>
    </xf>
    <xf numFmtId="0" fontId="26" fillId="0" borderId="28" xfId="4" applyFont="1" applyFill="1" applyBorder="1" applyAlignment="1">
      <alignment horizontal="left" vertical="center"/>
    </xf>
    <xf numFmtId="0" fontId="26" fillId="0" borderId="27" xfId="4" applyFont="1" applyFill="1" applyBorder="1" applyAlignment="1">
      <alignment horizontal="left" vertical="center"/>
    </xf>
    <xf numFmtId="0" fontId="26" fillId="0" borderId="38" xfId="4" applyFont="1" applyFill="1" applyBorder="1" applyAlignment="1">
      <alignment horizontal="left" vertical="center"/>
    </xf>
    <xf numFmtId="0" fontId="28" fillId="0" borderId="31" xfId="4" applyFont="1" applyFill="1" applyBorder="1" applyAlignment="1">
      <alignment horizontal="left" vertical="center"/>
    </xf>
    <xf numFmtId="0" fontId="28" fillId="0" borderId="32" xfId="4" applyFont="1" applyFill="1" applyBorder="1" applyAlignment="1">
      <alignment horizontal="left" vertical="center"/>
    </xf>
    <xf numFmtId="0" fontId="28" fillId="0" borderId="39" xfId="4" applyFont="1" applyFill="1" applyBorder="1" applyAlignment="1">
      <alignment horizontal="left" vertical="center"/>
    </xf>
    <xf numFmtId="0" fontId="29" fillId="0" borderId="43" xfId="4" applyFont="1" applyBorder="1" applyAlignment="1">
      <alignment horizontal="left" vertical="center"/>
    </xf>
    <xf numFmtId="0" fontId="29" fillId="0" borderId="42" xfId="4" applyFont="1" applyBorder="1" applyAlignment="1">
      <alignment horizontal="left" vertical="center"/>
    </xf>
    <xf numFmtId="0" fontId="29" fillId="0" borderId="47" xfId="4" applyFont="1" applyBorder="1" applyAlignment="1">
      <alignment horizontal="left" vertical="center"/>
    </xf>
    <xf numFmtId="0" fontId="28" fillId="0" borderId="22" xfId="4" applyFont="1" applyBorder="1" applyAlignment="1">
      <alignment horizontal="left" vertical="center"/>
    </xf>
    <xf numFmtId="0" fontId="28" fillId="0" borderId="23" xfId="4" applyFont="1" applyBorder="1" applyAlignment="1">
      <alignment horizontal="left" vertical="center"/>
    </xf>
    <xf numFmtId="0" fontId="28" fillId="0" borderId="36" xfId="4" applyFont="1" applyBorder="1" applyAlignment="1">
      <alignment horizontal="left" vertical="center"/>
    </xf>
    <xf numFmtId="0" fontId="29" fillId="0" borderId="43" xfId="0" applyFont="1" applyBorder="1" applyAlignment="1">
      <alignment horizontal="left" vertical="center"/>
    </xf>
    <xf numFmtId="0" fontId="29" fillId="0" borderId="42" xfId="0" applyFont="1" applyBorder="1" applyAlignment="1">
      <alignment horizontal="left" vertical="center"/>
    </xf>
    <xf numFmtId="0" fontId="29" fillId="0" borderId="47" xfId="0" applyFont="1" applyBorder="1" applyAlignment="1">
      <alignment horizontal="left" vertical="center"/>
    </xf>
    <xf numFmtId="0" fontId="25" fillId="0" borderId="44" xfId="4" applyFont="1" applyFill="1" applyBorder="1" applyAlignment="1">
      <alignment horizontal="left" vertical="center"/>
    </xf>
    <xf numFmtId="0" fontId="25" fillId="0" borderId="45" xfId="4" applyFont="1" applyFill="1" applyBorder="1" applyAlignment="1">
      <alignment horizontal="left" vertical="center"/>
    </xf>
    <xf numFmtId="0" fontId="25" fillId="0" borderId="48" xfId="4" applyFont="1" applyFill="1" applyBorder="1" applyAlignment="1">
      <alignment horizontal="left" vertical="center"/>
    </xf>
    <xf numFmtId="0" fontId="25" fillId="0" borderId="20" xfId="4" applyFont="1" applyFill="1" applyBorder="1" applyAlignment="1">
      <alignment horizontal="left" vertical="center"/>
    </xf>
    <xf numFmtId="0" fontId="25" fillId="0" borderId="21" xfId="4" applyFont="1" applyFill="1" applyBorder="1" applyAlignment="1">
      <alignment horizontal="left" vertical="center"/>
    </xf>
    <xf numFmtId="0" fontId="25" fillId="0" borderId="53" xfId="4" applyFont="1" applyFill="1" applyBorder="1" applyAlignment="1">
      <alignment horizontal="left" vertical="center"/>
    </xf>
    <xf numFmtId="0" fontId="25" fillId="0" borderId="32" xfId="4" applyFont="1" applyFill="1" applyBorder="1" applyAlignment="1">
      <alignment horizontal="left" vertical="center"/>
    </xf>
    <xf numFmtId="0" fontId="25" fillId="0" borderId="39" xfId="4" applyFont="1" applyFill="1" applyBorder="1" applyAlignment="1">
      <alignment horizontal="left" vertical="center"/>
    </xf>
    <xf numFmtId="0" fontId="28" fillId="0" borderId="44" xfId="4" applyFont="1" applyBorder="1" applyAlignment="1">
      <alignment horizontal="left" vertical="center"/>
    </xf>
    <xf numFmtId="0" fontId="28" fillId="0" borderId="45" xfId="4" applyFont="1" applyBorder="1" applyAlignment="1">
      <alignment horizontal="left" vertical="center"/>
    </xf>
    <xf numFmtId="0" fontId="28" fillId="0" borderId="48" xfId="4" applyFont="1" applyBorder="1" applyAlignment="1">
      <alignment horizontal="left" vertical="center"/>
    </xf>
    <xf numFmtId="9" fontId="26" fillId="0" borderId="30" xfId="4" applyNumberFormat="1" applyFont="1" applyBorder="1" applyAlignment="1">
      <alignment horizontal="left" vertical="center"/>
    </xf>
    <xf numFmtId="9" fontId="26" fillId="0" borderId="25" xfId="4" applyNumberFormat="1" applyFont="1" applyBorder="1" applyAlignment="1">
      <alignment horizontal="left" vertical="center"/>
    </xf>
    <xf numFmtId="9" fontId="26" fillId="0" borderId="37" xfId="4" applyNumberFormat="1" applyFont="1" applyBorder="1" applyAlignment="1">
      <alignment horizontal="left" vertical="center"/>
    </xf>
    <xf numFmtId="9" fontId="26" fillId="0" borderId="31" xfId="4" applyNumberFormat="1" applyFont="1" applyBorder="1" applyAlignment="1">
      <alignment horizontal="left" vertical="center"/>
    </xf>
    <xf numFmtId="9" fontId="26" fillId="0" borderId="32" xfId="4" applyNumberFormat="1" applyFont="1" applyBorder="1" applyAlignment="1">
      <alignment horizontal="left" vertical="center"/>
    </xf>
    <xf numFmtId="9" fontId="26" fillId="0" borderId="39" xfId="4" applyNumberFormat="1" applyFont="1" applyBorder="1" applyAlignment="1">
      <alignment horizontal="left" vertical="center"/>
    </xf>
    <xf numFmtId="0" fontId="28" fillId="0" borderId="51" xfId="4" applyFont="1" applyBorder="1" applyAlignment="1">
      <alignment horizontal="left" vertical="center"/>
    </xf>
    <xf numFmtId="0" fontId="28" fillId="0" borderId="29" xfId="4" applyFont="1" applyBorder="1" applyAlignment="1">
      <alignment horizontal="left" vertical="center"/>
    </xf>
    <xf numFmtId="0" fontId="28" fillId="0" borderId="57" xfId="4" applyFont="1" applyBorder="1" applyAlignment="1">
      <alignment horizontal="left" vertical="center"/>
    </xf>
    <xf numFmtId="0" fontId="28" fillId="0" borderId="31" xfId="4" applyFont="1" applyBorder="1" applyAlignment="1">
      <alignment horizontal="left" vertical="center" wrapText="1"/>
    </xf>
    <xf numFmtId="0" fontId="28" fillId="0" borderId="32" xfId="4" applyFont="1" applyBorder="1" applyAlignment="1">
      <alignment horizontal="left" vertical="center" wrapText="1"/>
    </xf>
    <xf numFmtId="0" fontId="28" fillId="0" borderId="39" xfId="4" applyFont="1" applyBorder="1" applyAlignment="1">
      <alignment horizontal="left" vertical="center" wrapText="1"/>
    </xf>
    <xf numFmtId="0" fontId="26" fillId="0" borderId="26" xfId="4" applyFont="1" applyBorder="1" applyAlignment="1">
      <alignment horizontal="left" vertical="center"/>
    </xf>
    <xf numFmtId="0" fontId="26" fillId="0" borderId="38" xfId="4" applyFont="1" applyBorder="1" applyAlignment="1">
      <alignment horizontal="left" vertical="center"/>
    </xf>
    <xf numFmtId="14" fontId="26" fillId="0" borderId="21" xfId="4" applyNumberFormat="1" applyFont="1" applyBorder="1" applyAlignment="1">
      <alignment horizontal="center" vertical="center"/>
    </xf>
    <xf numFmtId="14" fontId="26" fillId="0" borderId="35" xfId="4" applyNumberFormat="1" applyFont="1" applyBorder="1" applyAlignment="1">
      <alignment horizontal="center" vertical="center"/>
    </xf>
    <xf numFmtId="0" fontId="28" fillId="0" borderId="20" xfId="4" applyFont="1" applyBorder="1" applyAlignment="1">
      <alignment horizontal="left" vertical="center"/>
    </xf>
    <xf numFmtId="0" fontId="28" fillId="0" borderId="21" xfId="4" applyFont="1" applyBorder="1" applyAlignment="1">
      <alignment horizontal="left" vertical="center"/>
    </xf>
    <xf numFmtId="0" fontId="26" fillId="0" borderId="23" xfId="4" applyFont="1" applyBorder="1" applyAlignment="1">
      <alignment horizontal="center" vertical="center"/>
    </xf>
    <xf numFmtId="0" fontId="26" fillId="0" borderId="36" xfId="4" applyFont="1" applyBorder="1" applyAlignment="1">
      <alignment horizontal="center" vertical="center"/>
    </xf>
    <xf numFmtId="14" fontId="26" fillId="0" borderId="23" xfId="4" applyNumberFormat="1" applyFont="1" applyBorder="1" applyAlignment="1">
      <alignment horizontal="center" vertical="center"/>
    </xf>
    <xf numFmtId="14" fontId="26" fillId="0" borderId="36" xfId="4" applyNumberFormat="1" applyFont="1" applyBorder="1" applyAlignment="1">
      <alignment horizontal="center" vertical="center"/>
    </xf>
    <xf numFmtId="0" fontId="26" fillId="0" borderId="21" xfId="4" applyFont="1" applyBorder="1" applyAlignment="1">
      <alignment horizontal="left" vertical="center"/>
    </xf>
    <xf numFmtId="0" fontId="26" fillId="0" borderId="35" xfId="4" applyFont="1" applyBorder="1" applyAlignment="1">
      <alignment horizontal="left" vertical="center"/>
    </xf>
    <xf numFmtId="0" fontId="28" fillId="0" borderId="18" xfId="4" applyFont="1" applyBorder="1" applyAlignment="1">
      <alignment horizontal="center" vertical="center"/>
    </xf>
    <xf numFmtId="0" fontId="28" fillId="0" borderId="19" xfId="4" applyFont="1" applyBorder="1" applyAlignment="1">
      <alignment horizontal="center" vertical="center"/>
    </xf>
    <xf numFmtId="0" fontId="28" fillId="0" borderId="34" xfId="4" applyFont="1" applyBorder="1" applyAlignment="1">
      <alignment horizontal="center" vertical="center"/>
    </xf>
    <xf numFmtId="0" fontId="29" fillId="0" borderId="18" xfId="4" applyFont="1" applyBorder="1" applyAlignment="1">
      <alignment horizontal="center" vertical="center"/>
    </xf>
    <xf numFmtId="0" fontId="29" fillId="0" borderId="19" xfId="4" applyFont="1" applyBorder="1" applyAlignment="1">
      <alignment horizontal="center" vertical="center"/>
    </xf>
    <xf numFmtId="0" fontId="29" fillId="0" borderId="34" xfId="4" applyFont="1" applyBorder="1" applyAlignment="1">
      <alignment horizontal="center" vertical="center"/>
    </xf>
    <xf numFmtId="0" fontId="32" fillId="0" borderId="17" xfId="4" applyFont="1" applyBorder="1" applyAlignment="1">
      <alignment horizontal="center" vertical="top"/>
    </xf>
    <xf numFmtId="0" fontId="26" fillId="0" borderId="41" xfId="4" applyFont="1" applyBorder="1" applyAlignment="1">
      <alignment horizontal="center" vertical="center"/>
    </xf>
    <xf numFmtId="0" fontId="29" fillId="0" borderId="41" xfId="4" applyFont="1" applyBorder="1" applyAlignment="1">
      <alignment horizontal="center" vertical="center"/>
    </xf>
    <xf numFmtId="0" fontId="23" fillId="0" borderId="41" xfId="4" applyFont="1" applyBorder="1" applyAlignment="1">
      <alignment horizontal="center" vertical="center"/>
    </xf>
    <xf numFmtId="0" fontId="23" fillId="0" borderId="46" xfId="4" applyFont="1" applyBorder="1" applyAlignment="1">
      <alignment horizontal="center" vertical="center"/>
    </xf>
    <xf numFmtId="0" fontId="12" fillId="3" borderId="0" xfId="5" applyFont="1" applyFill="1" applyBorder="1" applyAlignment="1">
      <alignment horizontal="center"/>
    </xf>
    <xf numFmtId="0" fontId="11" fillId="3" borderId="0" xfId="5" applyFont="1" applyFill="1" applyBorder="1" applyAlignment="1">
      <alignment horizontal="center"/>
    </xf>
    <xf numFmtId="0" fontId="11" fillId="3" borderId="12" xfId="4" applyFont="1" applyFill="1" applyBorder="1" applyAlignment="1">
      <alignment horizontal="center" vertical="center"/>
    </xf>
    <xf numFmtId="0" fontId="11" fillId="3" borderId="14" xfId="4" applyFont="1" applyFill="1" applyBorder="1" applyAlignment="1">
      <alignment horizontal="center" vertical="center"/>
    </xf>
    <xf numFmtId="0" fontId="12" fillId="3" borderId="2" xfId="5" applyFont="1" applyFill="1" applyBorder="1" applyAlignment="1">
      <alignment horizontal="center" vertical="center"/>
    </xf>
    <xf numFmtId="0" fontId="12" fillId="3" borderId="2" xfId="5" applyFont="1" applyFill="1" applyBorder="1" applyAlignment="1" applyProtection="1">
      <alignment horizontal="center" vertical="center"/>
    </xf>
    <xf numFmtId="0" fontId="12" fillId="3" borderId="15" xfId="5" applyFont="1" applyFill="1" applyBorder="1" applyAlignment="1" applyProtection="1">
      <alignment horizontal="center" vertical="center"/>
    </xf>
    <xf numFmtId="0" fontId="12" fillId="3" borderId="13" xfId="5" applyFont="1" applyFill="1" applyBorder="1" applyAlignment="1" applyProtection="1">
      <alignment horizontal="center" vertical="center"/>
    </xf>
    <xf numFmtId="0" fontId="11" fillId="3" borderId="12" xfId="5" applyFont="1" applyFill="1" applyBorder="1" applyAlignment="1">
      <alignment horizontal="center"/>
    </xf>
    <xf numFmtId="0" fontId="11" fillId="3" borderId="2" xfId="5" applyFont="1" applyFill="1" applyBorder="1" applyAlignment="1">
      <alignment horizontal="center"/>
    </xf>
    <xf numFmtId="0" fontId="25" fillId="0" borderId="21" xfId="4" applyFont="1" applyFill="1" applyBorder="1" applyAlignment="1">
      <alignment horizontal="center" vertical="center"/>
    </xf>
    <xf numFmtId="0" fontId="25" fillId="0" borderId="35" xfId="4" applyFont="1" applyFill="1" applyBorder="1" applyAlignment="1">
      <alignment horizontal="center" vertical="center"/>
    </xf>
    <xf numFmtId="0" fontId="25" fillId="0" borderId="18" xfId="4" applyFont="1" applyFill="1" applyBorder="1" applyAlignment="1">
      <alignment horizontal="left" vertical="center"/>
    </xf>
    <xf numFmtId="0" fontId="25" fillId="0" borderId="19" xfId="4" applyFont="1" applyFill="1" applyBorder="1" applyAlignment="1">
      <alignment horizontal="left" vertical="center"/>
    </xf>
    <xf numFmtId="0" fontId="25" fillId="0" borderId="34" xfId="4" applyFont="1" applyFill="1" applyBorder="1" applyAlignment="1">
      <alignment horizontal="left" vertical="center"/>
    </xf>
    <xf numFmtId="0" fontId="25" fillId="0" borderId="35" xfId="4" applyFont="1" applyFill="1" applyBorder="1" applyAlignment="1">
      <alignment horizontal="left" vertical="center"/>
    </xf>
    <xf numFmtId="0" fontId="27" fillId="0" borderId="23" xfId="4" applyFont="1" applyFill="1" applyBorder="1" applyAlignment="1">
      <alignment horizontal="center" vertical="center"/>
    </xf>
    <xf numFmtId="0" fontId="25" fillId="0" borderId="23" xfId="4" applyFont="1" applyFill="1" applyBorder="1" applyAlignment="1">
      <alignment horizontal="center" vertical="center"/>
    </xf>
    <xf numFmtId="0" fontId="27" fillId="0" borderId="36" xfId="4" applyFont="1" applyFill="1" applyBorder="1" applyAlignment="1">
      <alignment horizontal="center" vertical="center"/>
    </xf>
    <xf numFmtId="0" fontId="29" fillId="0" borderId="28" xfId="4" applyFont="1" applyFill="1" applyBorder="1" applyAlignment="1">
      <alignment horizontal="left" vertical="center"/>
    </xf>
    <xf numFmtId="0" fontId="27" fillId="0" borderId="27" xfId="4" applyFont="1" applyFill="1" applyBorder="1" applyAlignment="1">
      <alignment horizontal="left" vertical="center"/>
    </xf>
    <xf numFmtId="0" fontId="27" fillId="0" borderId="38" xfId="4" applyFont="1" applyFill="1" applyBorder="1" applyAlignment="1">
      <alignment horizontal="left" vertical="center"/>
    </xf>
    <xf numFmtId="0" fontId="27" fillId="0" borderId="31" xfId="4" applyFont="1" applyFill="1" applyBorder="1" applyAlignment="1">
      <alignment horizontal="left" vertical="center"/>
    </xf>
    <xf numFmtId="0" fontId="27" fillId="0" borderId="32" xfId="4" applyFont="1" applyFill="1" applyBorder="1" applyAlignment="1">
      <alignment horizontal="left" vertical="center"/>
    </xf>
    <xf numFmtId="0" fontId="27" fillId="0" borderId="39" xfId="4" applyFont="1" applyFill="1" applyBorder="1" applyAlignment="1">
      <alignment horizontal="left" vertical="center"/>
    </xf>
    <xf numFmtId="0" fontId="28" fillId="0" borderId="18" xfId="4" applyFont="1" applyFill="1" applyBorder="1" applyAlignment="1">
      <alignment horizontal="left" vertical="center"/>
    </xf>
    <xf numFmtId="0" fontId="28" fillId="0" borderId="19" xfId="4" applyFont="1" applyFill="1" applyBorder="1" applyAlignment="1">
      <alignment horizontal="left" vertical="center"/>
    </xf>
    <xf numFmtId="0" fontId="28" fillId="0" borderId="34" xfId="4" applyFont="1" applyFill="1" applyBorder="1" applyAlignment="1">
      <alignment horizontal="left" vertical="center"/>
    </xf>
    <xf numFmtId="0" fontId="25" fillId="0" borderId="26" xfId="4" applyFont="1" applyFill="1" applyBorder="1" applyAlignment="1">
      <alignment horizontal="left" vertical="center"/>
    </xf>
    <xf numFmtId="0" fontId="25" fillId="0" borderId="33" xfId="4" applyFont="1" applyFill="1" applyBorder="1" applyAlignment="1">
      <alignment horizontal="left" vertical="center"/>
    </xf>
    <xf numFmtId="0" fontId="23" fillId="0" borderId="28" xfId="4" applyFont="1" applyFill="1" applyBorder="1" applyAlignment="1">
      <alignment horizontal="left" vertical="center"/>
    </xf>
    <xf numFmtId="0" fontId="23" fillId="0" borderId="27" xfId="4" applyFont="1" applyFill="1" applyBorder="1" applyAlignment="1">
      <alignment horizontal="left" vertical="center"/>
    </xf>
    <xf numFmtId="0" fontId="23" fillId="0" borderId="38" xfId="4" applyFont="1" applyFill="1" applyBorder="1" applyAlignment="1">
      <alignment horizontal="left" vertical="center"/>
    </xf>
    <xf numFmtId="0" fontId="27" fillId="0" borderId="28" xfId="4" applyFont="1" applyFill="1" applyBorder="1" applyAlignment="1">
      <alignment horizontal="left" vertical="center"/>
    </xf>
    <xf numFmtId="0" fontId="23" fillId="0" borderId="23" xfId="4" applyFill="1" applyBorder="1" applyAlignment="1">
      <alignment horizontal="center" vertical="center"/>
    </xf>
    <xf numFmtId="0" fontId="23" fillId="0" borderId="36" xfId="4" applyFill="1" applyBorder="1" applyAlignment="1">
      <alignment horizontal="center" vertical="center"/>
    </xf>
    <xf numFmtId="0" fontId="25" fillId="0" borderId="29" xfId="4" applyFont="1" applyFill="1" applyBorder="1" applyAlignment="1">
      <alignment horizontal="center" vertical="center"/>
    </xf>
    <xf numFmtId="0" fontId="25" fillId="0" borderId="30" xfId="4" applyFont="1" applyFill="1" applyBorder="1" applyAlignment="1">
      <alignment horizontal="left" vertical="center"/>
    </xf>
    <xf numFmtId="0" fontId="25" fillId="0" borderId="25" xfId="4" applyFont="1" applyFill="1" applyBorder="1" applyAlignment="1">
      <alignment horizontal="left" vertical="center"/>
    </xf>
    <xf numFmtId="0" fontId="25" fillId="0" borderId="37" xfId="4" applyFont="1" applyFill="1" applyBorder="1" applyAlignment="1">
      <alignment horizontal="left" vertical="center"/>
    </xf>
    <xf numFmtId="0" fontId="27" fillId="0" borderId="20" xfId="4" applyFont="1" applyFill="1" applyBorder="1" applyAlignment="1">
      <alignment horizontal="left" vertical="center" wrapText="1"/>
    </xf>
    <xf numFmtId="0" fontId="27" fillId="0" borderId="21" xfId="4" applyFont="1" applyFill="1" applyBorder="1" applyAlignment="1">
      <alignment horizontal="left" vertical="center" wrapText="1"/>
    </xf>
    <xf numFmtId="0" fontId="27" fillId="0" borderId="35" xfId="4" applyFont="1" applyFill="1" applyBorder="1" applyAlignment="1">
      <alignment horizontal="left" vertical="center" wrapText="1"/>
    </xf>
    <xf numFmtId="0" fontId="28" fillId="0" borderId="28" xfId="4" applyFont="1" applyFill="1" applyBorder="1" applyAlignment="1">
      <alignment horizontal="left" vertical="center"/>
    </xf>
    <xf numFmtId="0" fontId="28" fillId="0" borderId="27" xfId="4" applyFont="1" applyFill="1" applyBorder="1" applyAlignment="1">
      <alignment horizontal="left" vertical="center"/>
    </xf>
    <xf numFmtId="0" fontId="28" fillId="0" borderId="38" xfId="4" applyFont="1" applyFill="1" applyBorder="1" applyAlignment="1">
      <alignment horizontal="left" vertical="center"/>
    </xf>
    <xf numFmtId="0" fontId="27" fillId="0" borderId="20" xfId="4" applyFont="1" applyFill="1" applyBorder="1" applyAlignment="1">
      <alignment horizontal="left" vertical="center"/>
    </xf>
    <xf numFmtId="0" fontId="27" fillId="0" borderId="21" xfId="4" applyFont="1" applyFill="1" applyBorder="1" applyAlignment="1">
      <alignment horizontal="left" vertical="center"/>
    </xf>
    <xf numFmtId="0" fontId="27" fillId="0" borderId="35" xfId="4" applyFont="1" applyFill="1" applyBorder="1" applyAlignment="1">
      <alignment horizontal="left" vertical="center"/>
    </xf>
    <xf numFmtId="0" fontId="25" fillId="0" borderId="24" xfId="4" applyFont="1" applyFill="1" applyBorder="1" applyAlignment="1">
      <alignment horizontal="left" vertical="center"/>
    </xf>
    <xf numFmtId="0" fontId="27" fillId="0" borderId="26" xfId="4" applyFont="1" applyFill="1" applyBorder="1" applyAlignment="1">
      <alignment horizontal="center" vertical="center"/>
    </xf>
    <xf numFmtId="0" fontId="27" fillId="0" borderId="27" xfId="4" applyFont="1" applyFill="1" applyBorder="1" applyAlignment="1">
      <alignment horizontal="center" vertical="center"/>
    </xf>
    <xf numFmtId="0" fontId="27" fillId="0" borderId="38" xfId="4" applyFont="1" applyFill="1" applyBorder="1" applyAlignment="1">
      <alignment horizontal="center" vertical="center"/>
    </xf>
    <xf numFmtId="0" fontId="27" fillId="0" borderId="21" xfId="4" applyFont="1" applyFill="1" applyBorder="1" applyAlignment="1">
      <alignment horizontal="center" vertical="center"/>
    </xf>
    <xf numFmtId="0" fontId="26" fillId="0" borderId="21" xfId="4" applyFont="1" applyFill="1" applyBorder="1" applyAlignment="1">
      <alignment horizontal="center" vertical="center"/>
    </xf>
    <xf numFmtId="0" fontId="26" fillId="0" borderId="23" xfId="4" applyFont="1" applyFill="1" applyBorder="1" applyAlignment="1">
      <alignment horizontal="right" vertical="center"/>
    </xf>
    <xf numFmtId="0" fontId="25" fillId="0" borderId="23" xfId="4" applyFont="1" applyFill="1" applyBorder="1" applyAlignment="1">
      <alignment horizontal="left" vertical="center"/>
    </xf>
    <xf numFmtId="0" fontId="24" fillId="0" borderId="17" xfId="4" applyFont="1" applyFill="1" applyBorder="1" applyAlignment="1">
      <alignment horizontal="center" vertical="top"/>
    </xf>
    <xf numFmtId="0" fontId="26" fillId="0" borderId="19" xfId="4" applyFont="1" applyFill="1" applyBorder="1" applyAlignment="1">
      <alignment horizontal="center" vertical="center"/>
    </xf>
    <xf numFmtId="0" fontId="27" fillId="0" borderId="19" xfId="4" applyFont="1" applyFill="1" applyBorder="1" applyAlignment="1">
      <alignment horizontal="center" vertical="center"/>
    </xf>
    <xf numFmtId="0" fontId="27" fillId="0" borderId="34" xfId="4" applyFont="1" applyFill="1" applyBorder="1" applyAlignment="1">
      <alignment horizontal="center" vertical="center"/>
    </xf>
    <xf numFmtId="58" fontId="27" fillId="0" borderId="21" xfId="4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top"/>
    </xf>
    <xf numFmtId="0" fontId="7" fillId="3" borderId="2" xfId="0" applyFont="1" applyFill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quotePrefix="1" applyBorder="1" applyAlignment="1">
      <alignment horizontal="center"/>
    </xf>
    <xf numFmtId="0" fontId="0" fillId="0" borderId="9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6" fillId="0" borderId="19" xfId="4" applyFont="1" applyFill="1" applyBorder="1" applyAlignment="1">
      <alignment horizontal="center" vertical="center"/>
    </xf>
    <xf numFmtId="0" fontId="47" fillId="0" borderId="19" xfId="4" applyFont="1" applyFill="1" applyBorder="1" applyAlignment="1">
      <alignment horizontal="center" vertical="center"/>
    </xf>
  </cellXfs>
  <cellStyles count="12">
    <cellStyle name="S10" xfId="9" xr:uid="{00000000-0005-0000-0000-000039000000}"/>
    <cellStyle name="S13" xfId="8" xr:uid="{00000000-0005-0000-0000-000038000000}"/>
    <cellStyle name="S15" xfId="11" xr:uid="{00000000-0005-0000-0000-00003B000000}"/>
    <cellStyle name="常规" xfId="0" builtinId="0"/>
    <cellStyle name="常规 10 10" xfId="7" xr:uid="{00000000-0005-0000-0000-000037000000}"/>
    <cellStyle name="常规 2" xfId="4" xr:uid="{00000000-0005-0000-0000-000034000000}"/>
    <cellStyle name="常规 23" xfId="10" xr:uid="{00000000-0005-0000-0000-00003A000000}"/>
    <cellStyle name="常规 3" xfId="5" xr:uid="{00000000-0005-0000-0000-000035000000}"/>
    <cellStyle name="常规 3 3" xfId="3" xr:uid="{00000000-0005-0000-0000-00002D000000}"/>
    <cellStyle name="常规 4" xfId="6" xr:uid="{00000000-0005-0000-0000-000036000000}"/>
    <cellStyle name="常规 40" xfId="1" xr:uid="{00000000-0005-0000-0000-00000B000000}"/>
    <cellStyle name="常规_110509_2006-09-28" xfId="2" xr:uid="{00000000-0005-0000-0000-00001C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checked="Checked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7378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7378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419100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419100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419100</xdr:colOff>
      <xdr:row>12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419100</xdr:colOff>
      <xdr:row>12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16" zoomScale="120" zoomScaleNormal="120" workbookViewId="0">
      <selection activeCell="C21" sqref="C21"/>
    </sheetView>
  </sheetViews>
  <sheetFormatPr defaultColWidth="11" defaultRowHeight="14.25"/>
  <cols>
    <col min="1" max="1" width="5.5" customWidth="1"/>
    <col min="2" max="2" width="96.375" style="135" customWidth="1"/>
    <col min="3" max="3" width="10.125" customWidth="1"/>
  </cols>
  <sheetData>
    <row r="1" spans="1:2" ht="21" customHeight="1">
      <c r="A1" s="136"/>
      <c r="B1" s="137" t="s">
        <v>0</v>
      </c>
    </row>
    <row r="2" spans="1:2">
      <c r="A2" s="5">
        <v>1</v>
      </c>
      <c r="B2" s="138" t="s">
        <v>1</v>
      </c>
    </row>
    <row r="3" spans="1:2">
      <c r="A3" s="5">
        <v>2</v>
      </c>
      <c r="B3" s="138" t="s">
        <v>2</v>
      </c>
    </row>
    <row r="4" spans="1:2">
      <c r="A4" s="5">
        <v>3</v>
      </c>
      <c r="B4" s="138" t="s">
        <v>3</v>
      </c>
    </row>
    <row r="5" spans="1:2">
      <c r="A5" s="5">
        <v>4</v>
      </c>
      <c r="B5" s="138" t="s">
        <v>4</v>
      </c>
    </row>
    <row r="6" spans="1:2">
      <c r="A6" s="5">
        <v>5</v>
      </c>
      <c r="B6" s="138" t="s">
        <v>5</v>
      </c>
    </row>
    <row r="7" spans="1:2">
      <c r="A7" s="5">
        <v>6</v>
      </c>
      <c r="B7" s="138" t="s">
        <v>6</v>
      </c>
    </row>
    <row r="8" spans="1:2" s="134" customFormat="1" ht="15" customHeight="1">
      <c r="A8" s="139">
        <v>7</v>
      </c>
      <c r="B8" s="140" t="s">
        <v>7</v>
      </c>
    </row>
    <row r="9" spans="1:2" ht="18.95" customHeight="1">
      <c r="A9" s="136"/>
      <c r="B9" s="141" t="s">
        <v>8</v>
      </c>
    </row>
    <row r="10" spans="1:2" ht="15.95" customHeight="1">
      <c r="A10" s="5">
        <v>1</v>
      </c>
      <c r="B10" s="142" t="s">
        <v>9</v>
      </c>
    </row>
    <row r="11" spans="1:2">
      <c r="A11" s="5">
        <v>2</v>
      </c>
      <c r="B11" s="138" t="s">
        <v>10</v>
      </c>
    </row>
    <row r="12" spans="1:2">
      <c r="A12" s="5">
        <v>3</v>
      </c>
      <c r="B12" s="143" t="s">
        <v>11</v>
      </c>
    </row>
    <row r="13" spans="1:2">
      <c r="A13" s="5">
        <v>4</v>
      </c>
      <c r="B13" s="144" t="s">
        <v>12</v>
      </c>
    </row>
    <row r="14" spans="1:2">
      <c r="A14" s="5">
        <v>5</v>
      </c>
      <c r="B14" s="144" t="s">
        <v>13</v>
      </c>
    </row>
    <row r="15" spans="1:2">
      <c r="A15" s="5">
        <v>6</v>
      </c>
      <c r="B15" s="144" t="s">
        <v>14</v>
      </c>
    </row>
    <row r="16" spans="1:2">
      <c r="A16" s="5">
        <v>7</v>
      </c>
      <c r="B16" s="144" t="s">
        <v>15</v>
      </c>
    </row>
    <row r="17" spans="1:2">
      <c r="A17" s="5">
        <v>8</v>
      </c>
      <c r="B17" s="144" t="s">
        <v>16</v>
      </c>
    </row>
    <row r="18" spans="1:2">
      <c r="A18" s="5">
        <v>9</v>
      </c>
      <c r="B18" s="138" t="s">
        <v>17</v>
      </c>
    </row>
    <row r="19" spans="1:2">
      <c r="A19" s="5"/>
      <c r="B19" s="138"/>
    </row>
    <row r="20" spans="1:2" ht="20.25">
      <c r="A20" s="136"/>
      <c r="B20" s="137" t="s">
        <v>18</v>
      </c>
    </row>
    <row r="21" spans="1:2">
      <c r="A21" s="5">
        <v>1</v>
      </c>
      <c r="B21" s="145" t="s">
        <v>19</v>
      </c>
    </row>
    <row r="22" spans="1:2">
      <c r="A22" s="5">
        <v>2</v>
      </c>
      <c r="B22" s="138" t="s">
        <v>20</v>
      </c>
    </row>
    <row r="23" spans="1:2">
      <c r="A23" s="5">
        <v>3</v>
      </c>
      <c r="B23" s="138" t="s">
        <v>21</v>
      </c>
    </row>
    <row r="24" spans="1:2">
      <c r="A24" s="5">
        <v>4</v>
      </c>
      <c r="B24" s="138" t="s">
        <v>22</v>
      </c>
    </row>
    <row r="25" spans="1:2">
      <c r="A25" s="5">
        <v>5</v>
      </c>
      <c r="B25" s="144" t="s">
        <v>23</v>
      </c>
    </row>
    <row r="26" spans="1:2">
      <c r="A26" s="5">
        <v>6</v>
      </c>
      <c r="B26" s="144" t="s">
        <v>24</v>
      </c>
    </row>
    <row r="27" spans="1:2">
      <c r="A27" s="5">
        <v>7</v>
      </c>
      <c r="B27" s="138" t="s">
        <v>25</v>
      </c>
    </row>
    <row r="28" spans="1:2">
      <c r="A28" s="5"/>
      <c r="B28" s="138"/>
    </row>
    <row r="29" spans="1:2" ht="20.25">
      <c r="A29" s="136"/>
      <c r="B29" s="137" t="s">
        <v>26</v>
      </c>
    </row>
    <row r="30" spans="1:2">
      <c r="A30" s="5">
        <v>1</v>
      </c>
      <c r="B30" s="145" t="s">
        <v>27</v>
      </c>
    </row>
    <row r="31" spans="1:2">
      <c r="A31" s="5">
        <v>2</v>
      </c>
      <c r="B31" s="138" t="s">
        <v>28</v>
      </c>
    </row>
    <row r="32" spans="1:2">
      <c r="A32" s="5">
        <v>3</v>
      </c>
      <c r="B32" s="138" t="s">
        <v>29</v>
      </c>
    </row>
    <row r="33" spans="1:2" ht="28.5">
      <c r="A33" s="5">
        <v>4</v>
      </c>
      <c r="B33" s="138" t="s">
        <v>30</v>
      </c>
    </row>
    <row r="34" spans="1:2">
      <c r="A34" s="5">
        <v>5</v>
      </c>
      <c r="B34" s="138" t="s">
        <v>31</v>
      </c>
    </row>
    <row r="35" spans="1:2">
      <c r="A35" s="5">
        <v>6</v>
      </c>
      <c r="B35" s="138" t="s">
        <v>32</v>
      </c>
    </row>
    <row r="36" spans="1:2">
      <c r="A36" s="5">
        <v>7</v>
      </c>
      <c r="B36" s="138" t="s">
        <v>33</v>
      </c>
    </row>
    <row r="37" spans="1:2">
      <c r="A37" s="5"/>
      <c r="B37" s="138"/>
    </row>
    <row r="39" spans="1:2">
      <c r="A39" s="146" t="s">
        <v>34</v>
      </c>
      <c r="B39" s="147"/>
    </row>
  </sheetData>
  <phoneticPr fontId="4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296" t="s">
        <v>322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</row>
    <row r="2" spans="1:14" s="1" customFormat="1" ht="16.5">
      <c r="A2" s="12" t="s">
        <v>323</v>
      </c>
      <c r="B2" s="13" t="s">
        <v>257</v>
      </c>
      <c r="C2" s="13" t="s">
        <v>258</v>
      </c>
      <c r="D2" s="13" t="s">
        <v>259</v>
      </c>
      <c r="E2" s="13" t="s">
        <v>260</v>
      </c>
      <c r="F2" s="13" t="s">
        <v>261</v>
      </c>
      <c r="G2" s="12" t="s">
        <v>324</v>
      </c>
      <c r="H2" s="12" t="s">
        <v>325</v>
      </c>
      <c r="I2" s="12" t="s">
        <v>326</v>
      </c>
      <c r="J2" s="12" t="s">
        <v>325</v>
      </c>
      <c r="K2" s="12" t="s">
        <v>327</v>
      </c>
      <c r="L2" s="12" t="s">
        <v>325</v>
      </c>
      <c r="M2" s="13" t="s">
        <v>300</v>
      </c>
      <c r="N2" s="13" t="s">
        <v>270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4" t="s">
        <v>323</v>
      </c>
      <c r="B4" s="15" t="s">
        <v>328</v>
      </c>
      <c r="C4" s="15" t="s">
        <v>301</v>
      </c>
      <c r="D4" s="15" t="s">
        <v>259</v>
      </c>
      <c r="E4" s="13" t="s">
        <v>260</v>
      </c>
      <c r="F4" s="13" t="s">
        <v>261</v>
      </c>
      <c r="G4" s="12" t="s">
        <v>324</v>
      </c>
      <c r="H4" s="12" t="s">
        <v>325</v>
      </c>
      <c r="I4" s="12" t="s">
        <v>326</v>
      </c>
      <c r="J4" s="12" t="s">
        <v>325</v>
      </c>
      <c r="K4" s="12" t="s">
        <v>327</v>
      </c>
      <c r="L4" s="12" t="s">
        <v>325</v>
      </c>
      <c r="M4" s="13" t="s">
        <v>300</v>
      </c>
      <c r="N4" s="13" t="s">
        <v>270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298" t="s">
        <v>329</v>
      </c>
      <c r="B11" s="304"/>
      <c r="C11" s="304"/>
      <c r="D11" s="305"/>
      <c r="E11" s="301"/>
      <c r="F11" s="302"/>
      <c r="G11" s="303"/>
      <c r="H11" s="16"/>
      <c r="I11" s="298" t="s">
        <v>330</v>
      </c>
      <c r="J11" s="304"/>
      <c r="K11" s="304"/>
      <c r="L11" s="7"/>
      <c r="M11" s="7"/>
      <c r="N11" s="9"/>
    </row>
    <row r="12" spans="1:14" ht="16.5">
      <c r="A12" s="306" t="s">
        <v>331</v>
      </c>
      <c r="B12" s="309"/>
      <c r="C12" s="309"/>
      <c r="D12" s="309"/>
      <c r="E12" s="309"/>
      <c r="F12" s="309"/>
      <c r="G12" s="309"/>
      <c r="H12" s="309"/>
      <c r="I12" s="309"/>
      <c r="J12" s="309"/>
      <c r="K12" s="309"/>
      <c r="L12" s="309"/>
      <c r="M12" s="309"/>
      <c r="N12" s="309"/>
    </row>
  </sheetData>
  <mergeCells count="5">
    <mergeCell ref="A1:N1"/>
    <mergeCell ref="A11:D11"/>
    <mergeCell ref="E11:G11"/>
    <mergeCell ref="I11:K11"/>
    <mergeCell ref="A12:N12"/>
  </mergeCells>
  <phoneticPr fontId="4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topLeftCell="D1" zoomScale="125" zoomScaleNormal="125" workbookViewId="0">
      <selection activeCell="K11" sqref="K11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296" t="s">
        <v>332</v>
      </c>
      <c r="B1" s="296"/>
      <c r="C1" s="296"/>
      <c r="D1" s="296"/>
      <c r="E1" s="296"/>
      <c r="F1" s="296"/>
      <c r="G1" s="296"/>
      <c r="H1" s="296"/>
      <c r="I1" s="296"/>
      <c r="J1" s="296"/>
    </row>
    <row r="2" spans="1:12" s="1" customFormat="1" ht="16.5">
      <c r="A2" s="3" t="s">
        <v>294</v>
      </c>
      <c r="B2" s="4" t="s">
        <v>261</v>
      </c>
      <c r="C2" s="4" t="s">
        <v>257</v>
      </c>
      <c r="D2" s="4" t="s">
        <v>258</v>
      </c>
      <c r="E2" s="4" t="s">
        <v>259</v>
      </c>
      <c r="F2" s="4" t="s">
        <v>260</v>
      </c>
      <c r="G2" s="3" t="s">
        <v>333</v>
      </c>
      <c r="H2" s="3" t="s">
        <v>334</v>
      </c>
      <c r="I2" s="3" t="s">
        <v>335</v>
      </c>
      <c r="J2" s="3" t="s">
        <v>336</v>
      </c>
      <c r="K2" s="4" t="s">
        <v>300</v>
      </c>
      <c r="L2" s="4" t="s">
        <v>270</v>
      </c>
    </row>
    <row r="3" spans="1:12">
      <c r="A3" s="5"/>
      <c r="B3" s="5"/>
      <c r="C3" s="6">
        <v>18</v>
      </c>
      <c r="D3" s="6" t="s">
        <v>272</v>
      </c>
      <c r="E3" s="10"/>
      <c r="F3" s="6" t="s">
        <v>63</v>
      </c>
      <c r="G3" s="6" t="s">
        <v>337</v>
      </c>
      <c r="H3" s="148" t="s">
        <v>338</v>
      </c>
      <c r="I3" s="148" t="s">
        <v>339</v>
      </c>
      <c r="J3" s="6"/>
      <c r="K3" s="6" t="s">
        <v>290</v>
      </c>
      <c r="L3" s="6"/>
    </row>
    <row r="4" spans="1:12">
      <c r="A4" s="5"/>
      <c r="B4" s="5"/>
      <c r="C4" s="6">
        <v>18</v>
      </c>
      <c r="D4" s="6" t="s">
        <v>272</v>
      </c>
      <c r="E4" s="10"/>
      <c r="F4" s="6" t="s">
        <v>63</v>
      </c>
      <c r="G4" s="6" t="s">
        <v>337</v>
      </c>
      <c r="H4" s="148" t="s">
        <v>338</v>
      </c>
      <c r="I4" s="148" t="s">
        <v>339</v>
      </c>
      <c r="J4" s="6"/>
      <c r="K4" s="6" t="s">
        <v>290</v>
      </c>
      <c r="L4" s="6"/>
    </row>
    <row r="5" spans="1:12">
      <c r="A5" s="5"/>
      <c r="B5" s="5"/>
      <c r="C5" s="6">
        <v>18</v>
      </c>
      <c r="D5" s="6" t="s">
        <v>272</v>
      </c>
      <c r="E5" s="10"/>
      <c r="F5" s="6" t="s">
        <v>63</v>
      </c>
      <c r="G5" s="6" t="s">
        <v>337</v>
      </c>
      <c r="H5" s="148" t="s">
        <v>338</v>
      </c>
      <c r="I5" s="148" t="s">
        <v>339</v>
      </c>
      <c r="J5" s="6"/>
      <c r="K5" s="6" t="s">
        <v>290</v>
      </c>
      <c r="L5" s="6"/>
    </row>
    <row r="6" spans="1:12">
      <c r="A6" s="5"/>
      <c r="B6" s="5"/>
      <c r="C6" s="6">
        <v>18</v>
      </c>
      <c r="D6" s="6" t="s">
        <v>272</v>
      </c>
      <c r="E6" s="10"/>
      <c r="F6" s="6" t="s">
        <v>63</v>
      </c>
      <c r="G6" s="6" t="s">
        <v>337</v>
      </c>
      <c r="H6" s="148" t="s">
        <v>338</v>
      </c>
      <c r="I6" s="148" t="s">
        <v>339</v>
      </c>
      <c r="J6" s="6"/>
      <c r="K6" s="6" t="s">
        <v>290</v>
      </c>
      <c r="L6" s="6"/>
    </row>
    <row r="7" spans="1:12">
      <c r="A7" s="5"/>
      <c r="B7" s="5"/>
      <c r="C7" s="6"/>
      <c r="D7" s="6"/>
      <c r="E7" s="11"/>
      <c r="F7" s="6"/>
      <c r="G7" s="6"/>
      <c r="H7" s="6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298" t="s">
        <v>340</v>
      </c>
      <c r="B11" s="304"/>
      <c r="C11" s="304"/>
      <c r="D11" s="304"/>
      <c r="E11" s="305"/>
      <c r="F11" s="301"/>
      <c r="G11" s="303"/>
      <c r="H11" s="298" t="s">
        <v>291</v>
      </c>
      <c r="I11" s="304"/>
      <c r="J11" s="304"/>
      <c r="K11" s="7"/>
      <c r="L11" s="9"/>
    </row>
    <row r="12" spans="1:12" ht="16.5">
      <c r="A12" s="306" t="s">
        <v>341</v>
      </c>
      <c r="B12" s="306"/>
      <c r="C12" s="309"/>
      <c r="D12" s="309"/>
      <c r="E12" s="309"/>
      <c r="F12" s="309"/>
      <c r="G12" s="309"/>
      <c r="H12" s="309"/>
      <c r="I12" s="309"/>
      <c r="J12" s="309"/>
      <c r="K12" s="309"/>
      <c r="L12" s="309"/>
    </row>
  </sheetData>
  <mergeCells count="5">
    <mergeCell ref="A1:J1"/>
    <mergeCell ref="A11:E11"/>
    <mergeCell ref="F11:G11"/>
    <mergeCell ref="H11:J11"/>
    <mergeCell ref="A12:L12"/>
  </mergeCells>
  <phoneticPr fontId="44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9" sqref="E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296" t="s">
        <v>342</v>
      </c>
      <c r="B1" s="296"/>
      <c r="C1" s="296"/>
      <c r="D1" s="296"/>
      <c r="E1" s="296"/>
      <c r="F1" s="296"/>
      <c r="G1" s="296"/>
      <c r="H1" s="296"/>
      <c r="I1" s="296"/>
    </row>
    <row r="2" spans="1:9" s="1" customFormat="1" ht="16.5">
      <c r="A2" s="310" t="s">
        <v>256</v>
      </c>
      <c r="B2" s="311" t="s">
        <v>261</v>
      </c>
      <c r="C2" s="311" t="s">
        <v>301</v>
      </c>
      <c r="D2" s="311" t="s">
        <v>259</v>
      </c>
      <c r="E2" s="311" t="s">
        <v>260</v>
      </c>
      <c r="F2" s="3" t="s">
        <v>343</v>
      </c>
      <c r="G2" s="3" t="s">
        <v>284</v>
      </c>
      <c r="H2" s="316" t="s">
        <v>285</v>
      </c>
      <c r="I2" s="320" t="s">
        <v>287</v>
      </c>
    </row>
    <row r="3" spans="1:9" s="1" customFormat="1" ht="16.5">
      <c r="A3" s="310"/>
      <c r="B3" s="312"/>
      <c r="C3" s="312"/>
      <c r="D3" s="312"/>
      <c r="E3" s="312"/>
      <c r="F3" s="3" t="s">
        <v>344</v>
      </c>
      <c r="G3" s="3" t="s">
        <v>288</v>
      </c>
      <c r="H3" s="317"/>
      <c r="I3" s="321"/>
    </row>
    <row r="4" spans="1:9">
      <c r="A4" s="5"/>
      <c r="B4" s="152" t="s">
        <v>305</v>
      </c>
      <c r="C4" s="6" t="s">
        <v>306</v>
      </c>
      <c r="D4" s="148" t="s">
        <v>345</v>
      </c>
      <c r="E4" s="6" t="s">
        <v>63</v>
      </c>
      <c r="F4" s="6">
        <v>0.3</v>
      </c>
      <c r="G4" s="6">
        <v>0.5</v>
      </c>
      <c r="H4" s="6">
        <f>SUM(F4:G4)</f>
        <v>0.8</v>
      </c>
      <c r="I4" s="6" t="s">
        <v>275</v>
      </c>
    </row>
    <row r="5" spans="1:9">
      <c r="A5" s="5"/>
      <c r="B5" s="152" t="s">
        <v>305</v>
      </c>
      <c r="C5" s="6" t="s">
        <v>346</v>
      </c>
      <c r="D5" s="148" t="s">
        <v>345</v>
      </c>
      <c r="E5" s="6" t="s">
        <v>63</v>
      </c>
      <c r="F5" s="6">
        <v>0.4</v>
      </c>
      <c r="G5" s="6">
        <v>0.6</v>
      </c>
      <c r="H5" s="6">
        <f>SUM(F5:G5)</f>
        <v>1</v>
      </c>
      <c r="I5" s="6" t="s">
        <v>275</v>
      </c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298" t="s">
        <v>347</v>
      </c>
      <c r="B12" s="304"/>
      <c r="C12" s="304"/>
      <c r="D12" s="305"/>
      <c r="E12" s="8"/>
      <c r="F12" s="298" t="s">
        <v>291</v>
      </c>
      <c r="G12" s="304"/>
      <c r="H12" s="305"/>
      <c r="I12" s="9"/>
    </row>
    <row r="13" spans="1:9" ht="16.5">
      <c r="A13" s="306" t="s">
        <v>348</v>
      </c>
      <c r="B13" s="306"/>
      <c r="C13" s="309"/>
      <c r="D13" s="309"/>
      <c r="E13" s="309"/>
      <c r="F13" s="309"/>
      <c r="G13" s="309"/>
      <c r="H13" s="309"/>
      <c r="I13" s="30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4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53" t="s">
        <v>35</v>
      </c>
      <c r="C2" s="154"/>
      <c r="D2" s="154"/>
      <c r="E2" s="154"/>
      <c r="F2" s="154"/>
      <c r="G2" s="154"/>
      <c r="H2" s="154"/>
      <c r="I2" s="155"/>
    </row>
    <row r="3" spans="2:9" ht="27.95" customHeight="1">
      <c r="B3" s="122"/>
      <c r="C3" s="123"/>
      <c r="D3" s="156" t="s">
        <v>36</v>
      </c>
      <c r="E3" s="157"/>
      <c r="F3" s="158" t="s">
        <v>37</v>
      </c>
      <c r="G3" s="159"/>
      <c r="H3" s="156" t="s">
        <v>38</v>
      </c>
      <c r="I3" s="160"/>
    </row>
    <row r="4" spans="2:9" ht="27.95" customHeight="1">
      <c r="B4" s="122" t="s">
        <v>39</v>
      </c>
      <c r="C4" s="123" t="s">
        <v>40</v>
      </c>
      <c r="D4" s="123" t="s">
        <v>41</v>
      </c>
      <c r="E4" s="123" t="s">
        <v>42</v>
      </c>
      <c r="F4" s="124" t="s">
        <v>41</v>
      </c>
      <c r="G4" s="124" t="s">
        <v>42</v>
      </c>
      <c r="H4" s="123" t="s">
        <v>41</v>
      </c>
      <c r="I4" s="131" t="s">
        <v>42</v>
      </c>
    </row>
    <row r="5" spans="2:9" ht="27.95" customHeight="1">
      <c r="B5" s="125" t="s">
        <v>43</v>
      </c>
      <c r="C5" s="5">
        <v>13</v>
      </c>
      <c r="D5" s="5">
        <v>0</v>
      </c>
      <c r="E5" s="5">
        <v>1</v>
      </c>
      <c r="F5" s="126">
        <v>0</v>
      </c>
      <c r="G5" s="126">
        <v>1</v>
      </c>
      <c r="H5" s="5">
        <v>1</v>
      </c>
      <c r="I5" s="132">
        <v>2</v>
      </c>
    </row>
    <row r="6" spans="2:9" ht="27.95" customHeight="1">
      <c r="B6" s="125" t="s">
        <v>44</v>
      </c>
      <c r="C6" s="5">
        <v>20</v>
      </c>
      <c r="D6" s="5">
        <v>0</v>
      </c>
      <c r="E6" s="5">
        <v>1</v>
      </c>
      <c r="F6" s="126">
        <v>1</v>
      </c>
      <c r="G6" s="126">
        <v>2</v>
      </c>
      <c r="H6" s="5">
        <v>2</v>
      </c>
      <c r="I6" s="132">
        <v>3</v>
      </c>
    </row>
    <row r="7" spans="2:9" ht="27.95" customHeight="1">
      <c r="B7" s="125" t="s">
        <v>45</v>
      </c>
      <c r="C7" s="5">
        <v>32</v>
      </c>
      <c r="D7" s="5">
        <v>0</v>
      </c>
      <c r="E7" s="5">
        <v>1</v>
      </c>
      <c r="F7" s="126">
        <v>2</v>
      </c>
      <c r="G7" s="126">
        <v>3</v>
      </c>
      <c r="H7" s="5">
        <v>3</v>
      </c>
      <c r="I7" s="132">
        <v>4</v>
      </c>
    </row>
    <row r="8" spans="2:9" ht="27.95" customHeight="1">
      <c r="B8" s="125" t="s">
        <v>46</v>
      </c>
      <c r="C8" s="5">
        <v>50</v>
      </c>
      <c r="D8" s="5">
        <v>1</v>
      </c>
      <c r="E8" s="5">
        <v>2</v>
      </c>
      <c r="F8" s="126">
        <v>3</v>
      </c>
      <c r="G8" s="126">
        <v>4</v>
      </c>
      <c r="H8" s="5">
        <v>5</v>
      </c>
      <c r="I8" s="132">
        <v>6</v>
      </c>
    </row>
    <row r="9" spans="2:9" ht="27.95" customHeight="1">
      <c r="B9" s="125" t="s">
        <v>47</v>
      </c>
      <c r="C9" s="5">
        <v>80</v>
      </c>
      <c r="D9" s="5">
        <v>2</v>
      </c>
      <c r="E9" s="5">
        <v>3</v>
      </c>
      <c r="F9" s="126">
        <v>5</v>
      </c>
      <c r="G9" s="126">
        <v>6</v>
      </c>
      <c r="H9" s="5">
        <v>7</v>
      </c>
      <c r="I9" s="132">
        <v>8</v>
      </c>
    </row>
    <row r="10" spans="2:9" ht="27.95" customHeight="1">
      <c r="B10" s="125" t="s">
        <v>48</v>
      </c>
      <c r="C10" s="5">
        <v>125</v>
      </c>
      <c r="D10" s="5">
        <v>3</v>
      </c>
      <c r="E10" s="5">
        <v>4</v>
      </c>
      <c r="F10" s="126">
        <v>7</v>
      </c>
      <c r="G10" s="126">
        <v>8</v>
      </c>
      <c r="H10" s="5">
        <v>10</v>
      </c>
      <c r="I10" s="132">
        <v>11</v>
      </c>
    </row>
    <row r="11" spans="2:9" ht="27.95" customHeight="1">
      <c r="B11" s="125" t="s">
        <v>49</v>
      </c>
      <c r="C11" s="5">
        <v>200</v>
      </c>
      <c r="D11" s="5">
        <v>5</v>
      </c>
      <c r="E11" s="5">
        <v>6</v>
      </c>
      <c r="F11" s="126">
        <v>10</v>
      </c>
      <c r="G11" s="126">
        <v>11</v>
      </c>
      <c r="H11" s="5">
        <v>14</v>
      </c>
      <c r="I11" s="132">
        <v>15</v>
      </c>
    </row>
    <row r="12" spans="2:9" ht="27.95" customHeight="1">
      <c r="B12" s="127" t="s">
        <v>50</v>
      </c>
      <c r="C12" s="128">
        <v>315</v>
      </c>
      <c r="D12" s="128">
        <v>7</v>
      </c>
      <c r="E12" s="128">
        <v>8</v>
      </c>
      <c r="F12" s="129">
        <v>14</v>
      </c>
      <c r="G12" s="129">
        <v>15</v>
      </c>
      <c r="H12" s="128">
        <v>21</v>
      </c>
      <c r="I12" s="133">
        <v>22</v>
      </c>
    </row>
    <row r="14" spans="2:9">
      <c r="B14" s="130" t="s">
        <v>51</v>
      </c>
      <c r="C14" s="130"/>
      <c r="D14" s="130"/>
    </row>
  </sheetData>
  <mergeCells count="4">
    <mergeCell ref="B2:I2"/>
    <mergeCell ref="D3:E3"/>
    <mergeCell ref="F3:G3"/>
    <mergeCell ref="H3:I3"/>
  </mergeCells>
  <phoneticPr fontId="4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workbookViewId="0">
      <selection activeCell="B4" sqref="B4:G8"/>
    </sheetView>
  </sheetViews>
  <sheetFormatPr defaultColWidth="10.375" defaultRowHeight="16.5" customHeight="1"/>
  <cols>
    <col min="1" max="1" width="11.125" style="68" customWidth="1"/>
    <col min="2" max="9" width="10.375" style="68"/>
    <col min="10" max="10" width="8.875" style="68" customWidth="1"/>
    <col min="11" max="11" width="12" style="68" customWidth="1"/>
    <col min="12" max="16384" width="10.375" style="68"/>
  </cols>
  <sheetData>
    <row r="1" spans="1:11" ht="20.25">
      <c r="A1" s="229" t="s">
        <v>52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</row>
    <row r="2" spans="1:11" ht="14.25">
      <c r="A2" s="69" t="s">
        <v>53</v>
      </c>
      <c r="B2" s="230" t="s">
        <v>54</v>
      </c>
      <c r="C2" s="230"/>
      <c r="D2" s="231" t="s">
        <v>55</v>
      </c>
      <c r="E2" s="231"/>
      <c r="F2" s="230" t="s">
        <v>56</v>
      </c>
      <c r="G2" s="230"/>
      <c r="H2" s="70" t="s">
        <v>57</v>
      </c>
      <c r="I2" s="232" t="s">
        <v>58</v>
      </c>
      <c r="J2" s="232"/>
      <c r="K2" s="233"/>
    </row>
    <row r="3" spans="1:11" ht="14.25">
      <c r="A3" s="223" t="s">
        <v>59</v>
      </c>
      <c r="B3" s="224"/>
      <c r="C3" s="225"/>
      <c r="D3" s="226" t="s">
        <v>60</v>
      </c>
      <c r="E3" s="227"/>
      <c r="F3" s="227"/>
      <c r="G3" s="228"/>
      <c r="H3" s="226" t="s">
        <v>61</v>
      </c>
      <c r="I3" s="227"/>
      <c r="J3" s="227"/>
      <c r="K3" s="228"/>
    </row>
    <row r="4" spans="1:11" ht="14.25">
      <c r="A4" s="71" t="s">
        <v>62</v>
      </c>
      <c r="B4" s="221" t="s">
        <v>63</v>
      </c>
      <c r="C4" s="222"/>
      <c r="D4" s="215" t="s">
        <v>64</v>
      </c>
      <c r="E4" s="216"/>
      <c r="F4" s="213" t="s">
        <v>65</v>
      </c>
      <c r="G4" s="214"/>
      <c r="H4" s="215" t="s">
        <v>66</v>
      </c>
      <c r="I4" s="216"/>
      <c r="J4" s="72" t="s">
        <v>67</v>
      </c>
      <c r="K4" s="73" t="s">
        <v>68</v>
      </c>
    </row>
    <row r="5" spans="1:11" ht="14.25">
      <c r="A5" s="74" t="s">
        <v>69</v>
      </c>
      <c r="B5" s="221" t="s">
        <v>70</v>
      </c>
      <c r="C5" s="222"/>
      <c r="D5" s="215" t="s">
        <v>71</v>
      </c>
      <c r="E5" s="216"/>
      <c r="F5" s="213">
        <v>44686</v>
      </c>
      <c r="G5" s="214"/>
      <c r="H5" s="215" t="s">
        <v>72</v>
      </c>
      <c r="I5" s="216"/>
      <c r="J5" s="72" t="s">
        <v>67</v>
      </c>
      <c r="K5" s="73" t="s">
        <v>68</v>
      </c>
    </row>
    <row r="6" spans="1:11" ht="14.25">
      <c r="A6" s="71" t="s">
        <v>73</v>
      </c>
      <c r="B6" s="75">
        <v>3</v>
      </c>
      <c r="C6" s="76">
        <v>6</v>
      </c>
      <c r="D6" s="74" t="s">
        <v>74</v>
      </c>
      <c r="E6" s="77"/>
      <c r="F6" s="213">
        <v>44701</v>
      </c>
      <c r="G6" s="214"/>
      <c r="H6" s="215" t="s">
        <v>75</v>
      </c>
      <c r="I6" s="216"/>
      <c r="J6" s="72" t="s">
        <v>67</v>
      </c>
      <c r="K6" s="73" t="s">
        <v>68</v>
      </c>
    </row>
    <row r="7" spans="1:11" ht="14.25">
      <c r="A7" s="71" t="s">
        <v>76</v>
      </c>
      <c r="B7" s="211">
        <v>1062</v>
      </c>
      <c r="C7" s="212"/>
      <c r="D7" s="74" t="s">
        <v>77</v>
      </c>
      <c r="E7" s="79"/>
      <c r="F7" s="213">
        <v>44711</v>
      </c>
      <c r="G7" s="214"/>
      <c r="H7" s="215" t="s">
        <v>78</v>
      </c>
      <c r="I7" s="216"/>
      <c r="J7" s="72" t="s">
        <v>67</v>
      </c>
      <c r="K7" s="73" t="s">
        <v>68</v>
      </c>
    </row>
    <row r="8" spans="1:11" ht="14.25">
      <c r="A8" s="81" t="s">
        <v>79</v>
      </c>
      <c r="B8" s="217"/>
      <c r="C8" s="218"/>
      <c r="D8" s="182" t="s">
        <v>80</v>
      </c>
      <c r="E8" s="183"/>
      <c r="F8" s="219">
        <v>44717</v>
      </c>
      <c r="G8" s="220"/>
      <c r="H8" s="182" t="s">
        <v>81</v>
      </c>
      <c r="I8" s="183"/>
      <c r="J8" s="83" t="s">
        <v>67</v>
      </c>
      <c r="K8" s="85" t="s">
        <v>68</v>
      </c>
    </row>
    <row r="9" spans="1:11" ht="14.25">
      <c r="A9" s="205" t="s">
        <v>82</v>
      </c>
      <c r="B9" s="206"/>
      <c r="C9" s="206"/>
      <c r="D9" s="206"/>
      <c r="E9" s="206"/>
      <c r="F9" s="206"/>
      <c r="G9" s="206"/>
      <c r="H9" s="206"/>
      <c r="I9" s="206"/>
      <c r="J9" s="206"/>
      <c r="K9" s="207"/>
    </row>
    <row r="10" spans="1:11" ht="14.25">
      <c r="A10" s="179" t="s">
        <v>83</v>
      </c>
      <c r="B10" s="180"/>
      <c r="C10" s="180"/>
      <c r="D10" s="180"/>
      <c r="E10" s="180"/>
      <c r="F10" s="180"/>
      <c r="G10" s="180"/>
      <c r="H10" s="180"/>
      <c r="I10" s="180"/>
      <c r="J10" s="180"/>
      <c r="K10" s="181"/>
    </row>
    <row r="11" spans="1:11" ht="14.25">
      <c r="A11" s="98" t="s">
        <v>84</v>
      </c>
      <c r="B11" s="99" t="s">
        <v>85</v>
      </c>
      <c r="C11" s="100" t="s">
        <v>86</v>
      </c>
      <c r="D11" s="101"/>
      <c r="E11" s="102" t="s">
        <v>87</v>
      </c>
      <c r="F11" s="99" t="s">
        <v>85</v>
      </c>
      <c r="G11" s="100" t="s">
        <v>86</v>
      </c>
      <c r="H11" s="100" t="s">
        <v>88</v>
      </c>
      <c r="I11" s="102" t="s">
        <v>89</v>
      </c>
      <c r="J11" s="99" t="s">
        <v>85</v>
      </c>
      <c r="K11" s="117" t="s">
        <v>86</v>
      </c>
    </row>
    <row r="12" spans="1:11" ht="14.25">
      <c r="A12" s="74" t="s">
        <v>90</v>
      </c>
      <c r="B12" s="82" t="s">
        <v>85</v>
      </c>
      <c r="C12" s="72" t="s">
        <v>86</v>
      </c>
      <c r="D12" s="79"/>
      <c r="E12" s="77" t="s">
        <v>91</v>
      </c>
      <c r="F12" s="82" t="s">
        <v>85</v>
      </c>
      <c r="G12" s="72" t="s">
        <v>86</v>
      </c>
      <c r="H12" s="72" t="s">
        <v>88</v>
      </c>
      <c r="I12" s="77" t="s">
        <v>92</v>
      </c>
      <c r="J12" s="82" t="s">
        <v>85</v>
      </c>
      <c r="K12" s="73" t="s">
        <v>86</v>
      </c>
    </row>
    <row r="13" spans="1:11" ht="14.25">
      <c r="A13" s="74" t="s">
        <v>93</v>
      </c>
      <c r="B13" s="82" t="s">
        <v>85</v>
      </c>
      <c r="C13" s="72" t="s">
        <v>86</v>
      </c>
      <c r="D13" s="79"/>
      <c r="E13" s="77" t="s">
        <v>94</v>
      </c>
      <c r="F13" s="72" t="s">
        <v>95</v>
      </c>
      <c r="G13" s="72" t="s">
        <v>96</v>
      </c>
      <c r="H13" s="72" t="s">
        <v>88</v>
      </c>
      <c r="I13" s="77" t="s">
        <v>97</v>
      </c>
      <c r="J13" s="82" t="s">
        <v>85</v>
      </c>
      <c r="K13" s="73" t="s">
        <v>86</v>
      </c>
    </row>
    <row r="14" spans="1:11" ht="14.25">
      <c r="A14" s="182" t="s">
        <v>98</v>
      </c>
      <c r="B14" s="183"/>
      <c r="C14" s="183"/>
      <c r="D14" s="183"/>
      <c r="E14" s="183"/>
      <c r="F14" s="183"/>
      <c r="G14" s="183"/>
      <c r="H14" s="183"/>
      <c r="I14" s="183"/>
      <c r="J14" s="183"/>
      <c r="K14" s="184"/>
    </row>
    <row r="15" spans="1:11" ht="14.25">
      <c r="A15" s="179" t="s">
        <v>99</v>
      </c>
      <c r="B15" s="180"/>
      <c r="C15" s="180"/>
      <c r="D15" s="180"/>
      <c r="E15" s="180"/>
      <c r="F15" s="180"/>
      <c r="G15" s="180"/>
      <c r="H15" s="180"/>
      <c r="I15" s="180"/>
      <c r="J15" s="180"/>
      <c r="K15" s="181"/>
    </row>
    <row r="16" spans="1:11" ht="14.25">
      <c r="A16" s="103" t="s">
        <v>100</v>
      </c>
      <c r="B16" s="100" t="s">
        <v>95</v>
      </c>
      <c r="C16" s="100" t="s">
        <v>96</v>
      </c>
      <c r="D16" s="104"/>
      <c r="E16" s="105" t="s">
        <v>101</v>
      </c>
      <c r="F16" s="100" t="s">
        <v>95</v>
      </c>
      <c r="G16" s="100" t="s">
        <v>96</v>
      </c>
      <c r="H16" s="106"/>
      <c r="I16" s="105" t="s">
        <v>102</v>
      </c>
      <c r="J16" s="100" t="s">
        <v>95</v>
      </c>
      <c r="K16" s="117" t="s">
        <v>96</v>
      </c>
    </row>
    <row r="17" spans="1:22" ht="16.5" customHeight="1">
      <c r="A17" s="78" t="s">
        <v>103</v>
      </c>
      <c r="B17" s="72" t="s">
        <v>95</v>
      </c>
      <c r="C17" s="72" t="s">
        <v>96</v>
      </c>
      <c r="D17" s="107"/>
      <c r="E17" s="84" t="s">
        <v>104</v>
      </c>
      <c r="F17" s="72" t="s">
        <v>95</v>
      </c>
      <c r="G17" s="72" t="s">
        <v>96</v>
      </c>
      <c r="H17" s="108"/>
      <c r="I17" s="84" t="s">
        <v>105</v>
      </c>
      <c r="J17" s="72" t="s">
        <v>95</v>
      </c>
      <c r="K17" s="73" t="s">
        <v>96</v>
      </c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</row>
    <row r="18" spans="1:22" ht="18" customHeight="1">
      <c r="A18" s="208" t="s">
        <v>106</v>
      </c>
      <c r="B18" s="209"/>
      <c r="C18" s="209"/>
      <c r="D18" s="209"/>
      <c r="E18" s="209"/>
      <c r="F18" s="209"/>
      <c r="G18" s="209"/>
      <c r="H18" s="209"/>
      <c r="I18" s="209"/>
      <c r="J18" s="209"/>
      <c r="K18" s="210"/>
    </row>
    <row r="19" spans="1:22" s="97" customFormat="1" ht="18" customHeight="1">
      <c r="A19" s="179" t="s">
        <v>107</v>
      </c>
      <c r="B19" s="180"/>
      <c r="C19" s="180"/>
      <c r="D19" s="180"/>
      <c r="E19" s="180"/>
      <c r="F19" s="180"/>
      <c r="G19" s="180"/>
      <c r="H19" s="180"/>
      <c r="I19" s="180"/>
      <c r="J19" s="180"/>
      <c r="K19" s="181"/>
    </row>
    <row r="20" spans="1:22" ht="16.5" customHeight="1">
      <c r="A20" s="196" t="s">
        <v>108</v>
      </c>
      <c r="B20" s="197"/>
      <c r="C20" s="197"/>
      <c r="D20" s="197"/>
      <c r="E20" s="197"/>
      <c r="F20" s="197"/>
      <c r="G20" s="197"/>
      <c r="H20" s="197"/>
      <c r="I20" s="197"/>
      <c r="J20" s="197"/>
      <c r="K20" s="198"/>
    </row>
    <row r="21" spans="1:22" ht="21.75" customHeight="1">
      <c r="A21" s="109" t="s">
        <v>109</v>
      </c>
      <c r="B21" s="84" t="s">
        <v>110</v>
      </c>
      <c r="C21" s="84" t="s">
        <v>111</v>
      </c>
      <c r="D21" s="84" t="s">
        <v>112</v>
      </c>
      <c r="E21" s="84" t="s">
        <v>113</v>
      </c>
      <c r="F21" s="84" t="s">
        <v>114</v>
      </c>
      <c r="G21" s="84" t="s">
        <v>115</v>
      </c>
      <c r="H21" s="84" t="s">
        <v>116</v>
      </c>
      <c r="I21" s="84" t="s">
        <v>117</v>
      </c>
      <c r="J21" s="84" t="s">
        <v>118</v>
      </c>
      <c r="K21" s="86" t="s">
        <v>119</v>
      </c>
    </row>
    <row r="22" spans="1:22" ht="16.5" customHeight="1">
      <c r="A22" s="80" t="s">
        <v>120</v>
      </c>
      <c r="B22" s="110"/>
      <c r="C22" s="110"/>
      <c r="D22" s="110">
        <v>0.5</v>
      </c>
      <c r="E22" s="110">
        <v>0.5</v>
      </c>
      <c r="F22" s="110">
        <v>0.5</v>
      </c>
      <c r="G22" s="110">
        <v>0.5</v>
      </c>
      <c r="H22" s="110">
        <v>0.5</v>
      </c>
      <c r="I22" s="110">
        <v>0.5</v>
      </c>
      <c r="J22" s="110"/>
      <c r="K22" s="119"/>
    </row>
    <row r="23" spans="1:22" ht="16.5" customHeight="1">
      <c r="B23" s="110"/>
      <c r="C23" s="110"/>
      <c r="D23" s="110"/>
      <c r="E23" s="110"/>
      <c r="F23" s="110"/>
      <c r="G23" s="110"/>
      <c r="H23" s="110"/>
      <c r="I23" s="110"/>
      <c r="J23" s="110"/>
      <c r="K23" s="120"/>
    </row>
    <row r="24" spans="1:22" ht="16.5" customHeight="1">
      <c r="A24" s="80"/>
      <c r="B24" s="110"/>
      <c r="C24" s="110"/>
      <c r="D24" s="110"/>
      <c r="E24" s="110"/>
      <c r="F24" s="110"/>
      <c r="G24" s="110"/>
      <c r="H24" s="110"/>
      <c r="I24" s="110"/>
      <c r="J24" s="110"/>
      <c r="K24" s="120"/>
    </row>
    <row r="25" spans="1:22" ht="16.5" customHeight="1">
      <c r="A25" s="80"/>
      <c r="B25" s="110"/>
      <c r="C25" s="110"/>
      <c r="D25" s="110"/>
      <c r="E25" s="110"/>
      <c r="F25" s="110"/>
      <c r="G25" s="110"/>
      <c r="H25" s="110"/>
      <c r="I25" s="110"/>
      <c r="J25" s="110"/>
      <c r="K25" s="121"/>
    </row>
    <row r="26" spans="1:22" ht="16.5" customHeight="1">
      <c r="A26" s="80"/>
      <c r="B26" s="110"/>
      <c r="C26" s="110"/>
      <c r="D26" s="110"/>
      <c r="E26" s="110"/>
      <c r="F26" s="110"/>
      <c r="G26" s="110"/>
      <c r="H26" s="110"/>
      <c r="I26" s="110"/>
      <c r="J26" s="110"/>
      <c r="K26" s="121"/>
    </row>
    <row r="27" spans="1:22" ht="16.5" customHeight="1">
      <c r="A27" s="80"/>
      <c r="B27" s="110"/>
      <c r="C27" s="110"/>
      <c r="D27" s="110"/>
      <c r="E27" s="110"/>
      <c r="F27" s="110"/>
      <c r="G27" s="110"/>
      <c r="H27" s="110"/>
      <c r="I27" s="110"/>
      <c r="J27" s="110"/>
      <c r="K27" s="121"/>
    </row>
    <row r="28" spans="1:22" ht="16.5" customHeight="1">
      <c r="A28" s="80"/>
      <c r="B28" s="110"/>
      <c r="C28" s="110"/>
      <c r="D28" s="110"/>
      <c r="E28" s="110"/>
      <c r="F28" s="110"/>
      <c r="G28" s="110"/>
      <c r="H28" s="110"/>
      <c r="I28" s="110"/>
      <c r="J28" s="110"/>
      <c r="K28" s="121"/>
    </row>
    <row r="29" spans="1:22" ht="18" customHeight="1">
      <c r="A29" s="185" t="s">
        <v>121</v>
      </c>
      <c r="B29" s="186"/>
      <c r="C29" s="186"/>
      <c r="D29" s="186"/>
      <c r="E29" s="186"/>
      <c r="F29" s="186"/>
      <c r="G29" s="186"/>
      <c r="H29" s="186"/>
      <c r="I29" s="186"/>
      <c r="J29" s="186"/>
      <c r="K29" s="187"/>
    </row>
    <row r="30" spans="1:22" ht="18.75" customHeight="1">
      <c r="A30" s="199" t="s">
        <v>122</v>
      </c>
      <c r="B30" s="200"/>
      <c r="C30" s="200"/>
      <c r="D30" s="200"/>
      <c r="E30" s="200"/>
      <c r="F30" s="200"/>
      <c r="G30" s="200"/>
      <c r="H30" s="200"/>
      <c r="I30" s="200"/>
      <c r="J30" s="200"/>
      <c r="K30" s="201"/>
    </row>
    <row r="31" spans="1:22" ht="18.75" customHeight="1">
      <c r="A31" s="202"/>
      <c r="B31" s="203"/>
      <c r="C31" s="203"/>
      <c r="D31" s="203"/>
      <c r="E31" s="203"/>
      <c r="F31" s="203"/>
      <c r="G31" s="203"/>
      <c r="H31" s="203"/>
      <c r="I31" s="203"/>
      <c r="J31" s="203"/>
      <c r="K31" s="204"/>
    </row>
    <row r="32" spans="1:22" ht="18" customHeight="1">
      <c r="A32" s="185" t="s">
        <v>123</v>
      </c>
      <c r="B32" s="186"/>
      <c r="C32" s="186"/>
      <c r="D32" s="186"/>
      <c r="E32" s="186"/>
      <c r="F32" s="186"/>
      <c r="G32" s="186"/>
      <c r="H32" s="186"/>
      <c r="I32" s="186"/>
      <c r="J32" s="186"/>
      <c r="K32" s="187"/>
    </row>
    <row r="33" spans="1:11" ht="14.25">
      <c r="A33" s="188" t="s">
        <v>124</v>
      </c>
      <c r="B33" s="189"/>
      <c r="C33" s="189"/>
      <c r="D33" s="189"/>
      <c r="E33" s="189"/>
      <c r="F33" s="189"/>
      <c r="G33" s="189"/>
      <c r="H33" s="189"/>
      <c r="I33" s="189"/>
      <c r="J33" s="189"/>
      <c r="K33" s="190"/>
    </row>
    <row r="34" spans="1:11" ht="14.25">
      <c r="A34" s="191" t="s">
        <v>125</v>
      </c>
      <c r="B34" s="192"/>
      <c r="C34" s="72" t="s">
        <v>67</v>
      </c>
      <c r="D34" s="72" t="s">
        <v>68</v>
      </c>
      <c r="E34" s="193" t="s">
        <v>126</v>
      </c>
      <c r="F34" s="194"/>
      <c r="G34" s="194"/>
      <c r="H34" s="194"/>
      <c r="I34" s="194"/>
      <c r="J34" s="194"/>
      <c r="K34" s="195"/>
    </row>
    <row r="35" spans="1:11" ht="14.25">
      <c r="A35" s="161" t="s">
        <v>127</v>
      </c>
      <c r="B35" s="161"/>
      <c r="C35" s="161"/>
      <c r="D35" s="161"/>
      <c r="E35" s="161"/>
      <c r="F35" s="161"/>
      <c r="G35" s="161"/>
      <c r="H35" s="161"/>
      <c r="I35" s="161"/>
      <c r="J35" s="161"/>
      <c r="K35" s="161"/>
    </row>
    <row r="36" spans="1:11" ht="14.25">
      <c r="A36" s="170" t="s">
        <v>128</v>
      </c>
      <c r="B36" s="171"/>
      <c r="C36" s="171"/>
      <c r="D36" s="171"/>
      <c r="E36" s="171"/>
      <c r="F36" s="171"/>
      <c r="G36" s="171"/>
      <c r="H36" s="171"/>
      <c r="I36" s="171"/>
      <c r="J36" s="171"/>
      <c r="K36" s="172"/>
    </row>
    <row r="37" spans="1:11" ht="14.25">
      <c r="A37" s="173" t="s">
        <v>129</v>
      </c>
      <c r="B37" s="174"/>
      <c r="C37" s="174"/>
      <c r="D37" s="174"/>
      <c r="E37" s="174"/>
      <c r="F37" s="174"/>
      <c r="G37" s="174"/>
      <c r="H37" s="174"/>
      <c r="I37" s="174"/>
      <c r="J37" s="174"/>
      <c r="K37" s="175"/>
    </row>
    <row r="38" spans="1:11" ht="14.25">
      <c r="A38" s="173"/>
      <c r="B38" s="174"/>
      <c r="C38" s="174"/>
      <c r="D38" s="174"/>
      <c r="E38" s="174"/>
      <c r="F38" s="174"/>
      <c r="G38" s="174"/>
      <c r="H38" s="174"/>
      <c r="I38" s="174"/>
      <c r="J38" s="174"/>
      <c r="K38" s="175"/>
    </row>
    <row r="39" spans="1:11" ht="14.25">
      <c r="A39" s="173"/>
      <c r="B39" s="174"/>
      <c r="C39" s="174"/>
      <c r="D39" s="174"/>
      <c r="E39" s="174"/>
      <c r="F39" s="174"/>
      <c r="G39" s="174"/>
      <c r="H39" s="174"/>
      <c r="I39" s="174"/>
      <c r="J39" s="174"/>
      <c r="K39" s="175"/>
    </row>
    <row r="40" spans="1:11" ht="14.25">
      <c r="A40" s="173"/>
      <c r="B40" s="174"/>
      <c r="C40" s="174"/>
      <c r="D40" s="174"/>
      <c r="E40" s="174"/>
      <c r="F40" s="174"/>
      <c r="G40" s="174"/>
      <c r="H40" s="174"/>
      <c r="I40" s="174"/>
      <c r="J40" s="174"/>
      <c r="K40" s="175"/>
    </row>
    <row r="41" spans="1:11" ht="14.25">
      <c r="A41" s="173"/>
      <c r="B41" s="174"/>
      <c r="C41" s="174"/>
      <c r="D41" s="174"/>
      <c r="E41" s="174"/>
      <c r="F41" s="174"/>
      <c r="G41" s="174"/>
      <c r="H41" s="174"/>
      <c r="I41" s="174"/>
      <c r="J41" s="174"/>
      <c r="K41" s="175"/>
    </row>
    <row r="42" spans="1:11" ht="14.25">
      <c r="A42" s="173"/>
      <c r="B42" s="174"/>
      <c r="C42" s="174"/>
      <c r="D42" s="174"/>
      <c r="E42" s="174"/>
      <c r="F42" s="174"/>
      <c r="G42" s="174"/>
      <c r="H42" s="174"/>
      <c r="I42" s="174"/>
      <c r="J42" s="174"/>
      <c r="K42" s="175"/>
    </row>
    <row r="43" spans="1:11" ht="14.25">
      <c r="A43" s="176" t="s">
        <v>130</v>
      </c>
      <c r="B43" s="177"/>
      <c r="C43" s="177"/>
      <c r="D43" s="177"/>
      <c r="E43" s="177"/>
      <c r="F43" s="177"/>
      <c r="G43" s="177"/>
      <c r="H43" s="177"/>
      <c r="I43" s="177"/>
      <c r="J43" s="177"/>
      <c r="K43" s="178"/>
    </row>
    <row r="44" spans="1:11" ht="14.25">
      <c r="A44" s="179" t="s">
        <v>131</v>
      </c>
      <c r="B44" s="180"/>
      <c r="C44" s="180"/>
      <c r="D44" s="180"/>
      <c r="E44" s="180"/>
      <c r="F44" s="180"/>
      <c r="G44" s="180"/>
      <c r="H44" s="180"/>
      <c r="I44" s="180"/>
      <c r="J44" s="180"/>
      <c r="K44" s="181"/>
    </row>
    <row r="45" spans="1:11" ht="14.25">
      <c r="A45" s="103" t="s">
        <v>132</v>
      </c>
      <c r="B45" s="100" t="s">
        <v>95</v>
      </c>
      <c r="C45" s="100" t="s">
        <v>96</v>
      </c>
      <c r="D45" s="100" t="s">
        <v>88</v>
      </c>
      <c r="E45" s="105" t="s">
        <v>133</v>
      </c>
      <c r="F45" s="100" t="s">
        <v>95</v>
      </c>
      <c r="G45" s="100" t="s">
        <v>96</v>
      </c>
      <c r="H45" s="100" t="s">
        <v>88</v>
      </c>
      <c r="I45" s="105" t="s">
        <v>134</v>
      </c>
      <c r="J45" s="100" t="s">
        <v>95</v>
      </c>
      <c r="K45" s="117" t="s">
        <v>96</v>
      </c>
    </row>
    <row r="46" spans="1:11" ht="14.25">
      <c r="A46" s="78" t="s">
        <v>87</v>
      </c>
      <c r="B46" s="72" t="s">
        <v>95</v>
      </c>
      <c r="C46" s="72" t="s">
        <v>96</v>
      </c>
      <c r="D46" s="72" t="s">
        <v>88</v>
      </c>
      <c r="E46" s="84" t="s">
        <v>94</v>
      </c>
      <c r="F46" s="72" t="s">
        <v>95</v>
      </c>
      <c r="G46" s="72" t="s">
        <v>96</v>
      </c>
      <c r="H46" s="72" t="s">
        <v>88</v>
      </c>
      <c r="I46" s="84" t="s">
        <v>105</v>
      </c>
      <c r="J46" s="72" t="s">
        <v>95</v>
      </c>
      <c r="K46" s="73" t="s">
        <v>96</v>
      </c>
    </row>
    <row r="47" spans="1:11" ht="14.25">
      <c r="A47" s="182" t="s">
        <v>98</v>
      </c>
      <c r="B47" s="183"/>
      <c r="C47" s="183"/>
      <c r="D47" s="183"/>
      <c r="E47" s="183"/>
      <c r="F47" s="183"/>
      <c r="G47" s="183"/>
      <c r="H47" s="183"/>
      <c r="I47" s="183"/>
      <c r="J47" s="183"/>
      <c r="K47" s="184"/>
    </row>
    <row r="48" spans="1:11" ht="14.25">
      <c r="A48" s="161" t="s">
        <v>135</v>
      </c>
      <c r="B48" s="161"/>
      <c r="C48" s="161"/>
      <c r="D48" s="161"/>
      <c r="E48" s="161"/>
      <c r="F48" s="161"/>
      <c r="G48" s="161"/>
      <c r="H48" s="161"/>
      <c r="I48" s="161"/>
      <c r="J48" s="161"/>
      <c r="K48" s="161"/>
    </row>
    <row r="49" spans="1:11" ht="14.25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2"/>
    </row>
    <row r="50" spans="1:11" ht="14.25">
      <c r="A50" s="111" t="s">
        <v>136</v>
      </c>
      <c r="B50" s="165" t="s">
        <v>137</v>
      </c>
      <c r="C50" s="165"/>
      <c r="D50" s="112" t="s">
        <v>138</v>
      </c>
      <c r="E50" s="113" t="s">
        <v>139</v>
      </c>
      <c r="F50" s="114" t="s">
        <v>140</v>
      </c>
      <c r="G50" s="115"/>
      <c r="H50" s="166" t="s">
        <v>141</v>
      </c>
      <c r="I50" s="167"/>
      <c r="J50" s="168"/>
      <c r="K50" s="169"/>
    </row>
    <row r="51" spans="1:11" ht="14.25">
      <c r="A51" s="161"/>
      <c r="B51" s="161"/>
      <c r="C51" s="161"/>
      <c r="D51" s="161"/>
      <c r="E51" s="161"/>
      <c r="F51" s="161"/>
      <c r="G51" s="161"/>
      <c r="H51" s="161"/>
      <c r="I51" s="161"/>
      <c r="J51" s="161"/>
      <c r="K51" s="161"/>
    </row>
    <row r="52" spans="1:11" ht="14.25">
      <c r="A52" s="162"/>
      <c r="B52" s="163"/>
      <c r="C52" s="163"/>
      <c r="D52" s="163"/>
      <c r="E52" s="163"/>
      <c r="F52" s="163"/>
      <c r="G52" s="163"/>
      <c r="H52" s="163"/>
      <c r="I52" s="163"/>
      <c r="J52" s="163"/>
      <c r="K52" s="164"/>
    </row>
    <row r="53" spans="1:11" ht="14.25">
      <c r="A53" s="111" t="s">
        <v>136</v>
      </c>
      <c r="B53" s="165" t="s">
        <v>137</v>
      </c>
      <c r="C53" s="165"/>
      <c r="D53" s="112" t="s">
        <v>138</v>
      </c>
      <c r="E53" s="116" t="s">
        <v>142</v>
      </c>
      <c r="F53" s="114" t="s">
        <v>143</v>
      </c>
      <c r="G53" s="115"/>
      <c r="H53" s="166" t="s">
        <v>141</v>
      </c>
      <c r="I53" s="167"/>
      <c r="J53" s="168" t="s">
        <v>144</v>
      </c>
      <c r="K53" s="16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4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3"/>
  <sheetViews>
    <sheetView workbookViewId="0">
      <selection sqref="A1:N20"/>
    </sheetView>
  </sheetViews>
  <sheetFormatPr defaultColWidth="9" defaultRowHeight="26.1" customHeight="1"/>
  <cols>
    <col min="1" max="1" width="17.125" style="21" customWidth="1"/>
    <col min="2" max="7" width="9.375" style="21" customWidth="1"/>
    <col min="8" max="8" width="1.375" style="21" customWidth="1"/>
    <col min="9" max="10" width="19.125" style="21" customWidth="1"/>
    <col min="11" max="11" width="18.5" style="21" customWidth="1"/>
    <col min="12" max="12" width="16.625" style="21" customWidth="1"/>
    <col min="13" max="13" width="14.125" style="21" customWidth="1"/>
    <col min="14" max="14" width="16.375" style="21" customWidth="1"/>
    <col min="15" max="16384" width="9" style="21"/>
  </cols>
  <sheetData>
    <row r="1" spans="1:14" ht="30" customHeight="1">
      <c r="A1" s="234" t="s">
        <v>145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4" ht="29.1" customHeight="1">
      <c r="A2" s="22" t="s">
        <v>62</v>
      </c>
      <c r="B2" s="236" t="s">
        <v>63</v>
      </c>
      <c r="C2" s="236"/>
      <c r="D2" s="23" t="s">
        <v>69</v>
      </c>
      <c r="E2" s="236" t="s">
        <v>70</v>
      </c>
      <c r="F2" s="236"/>
      <c r="G2" s="236"/>
      <c r="H2" s="242"/>
      <c r="I2" s="36" t="s">
        <v>57</v>
      </c>
      <c r="J2" s="236" t="s">
        <v>58</v>
      </c>
      <c r="K2" s="236"/>
      <c r="L2" s="236"/>
      <c r="M2" s="236"/>
      <c r="N2" s="237"/>
    </row>
    <row r="3" spans="1:14" ht="29.1" customHeight="1">
      <c r="A3" s="241" t="s">
        <v>146</v>
      </c>
      <c r="B3" s="238" t="s">
        <v>147</v>
      </c>
      <c r="C3" s="238"/>
      <c r="D3" s="238"/>
      <c r="E3" s="238"/>
      <c r="F3" s="238"/>
      <c r="G3" s="238"/>
      <c r="H3" s="243"/>
      <c r="I3" s="239" t="s">
        <v>148</v>
      </c>
      <c r="J3" s="239"/>
      <c r="K3" s="239"/>
      <c r="L3" s="239"/>
      <c r="M3" s="239"/>
      <c r="N3" s="240"/>
    </row>
    <row r="4" spans="1:14" ht="29.1" customHeight="1">
      <c r="A4" s="241"/>
      <c r="B4" s="24" t="s">
        <v>112</v>
      </c>
      <c r="C4" s="24" t="s">
        <v>113</v>
      </c>
      <c r="D4" s="24" t="s">
        <v>114</v>
      </c>
      <c r="E4" s="24" t="s">
        <v>115</v>
      </c>
      <c r="F4" s="24" t="s">
        <v>116</v>
      </c>
      <c r="G4" s="24" t="s">
        <v>117</v>
      </c>
      <c r="H4" s="243"/>
      <c r="I4" s="89" t="s">
        <v>149</v>
      </c>
      <c r="J4" s="89" t="s">
        <v>150</v>
      </c>
      <c r="K4" s="89"/>
      <c r="L4" s="89"/>
      <c r="M4" s="89"/>
      <c r="N4" s="90"/>
    </row>
    <row r="5" spans="1:14" ht="29.1" customHeight="1">
      <c r="A5" s="25" t="s">
        <v>151</v>
      </c>
      <c r="B5" s="24" t="s">
        <v>152</v>
      </c>
      <c r="C5" s="24" t="s">
        <v>153</v>
      </c>
      <c r="D5" s="24" t="s">
        <v>154</v>
      </c>
      <c r="E5" s="24" t="s">
        <v>155</v>
      </c>
      <c r="F5" s="24" t="s">
        <v>156</v>
      </c>
      <c r="G5" s="24" t="s">
        <v>157</v>
      </c>
      <c r="H5" s="243"/>
      <c r="I5" s="91"/>
      <c r="J5" s="91"/>
      <c r="K5" s="92"/>
      <c r="L5" s="92"/>
      <c r="M5" s="92"/>
      <c r="N5" s="93"/>
    </row>
    <row r="6" spans="1:14" ht="29.1" customHeight="1">
      <c r="A6" s="26" t="s">
        <v>158</v>
      </c>
      <c r="B6" s="26">
        <f>C6-1</f>
        <v>68</v>
      </c>
      <c r="C6" s="26">
        <f>D6-2</f>
        <v>69</v>
      </c>
      <c r="D6" s="27">
        <v>71</v>
      </c>
      <c r="E6" s="26">
        <f>D6+2</f>
        <v>73</v>
      </c>
      <c r="F6" s="26">
        <f>E6+2</f>
        <v>75</v>
      </c>
      <c r="G6" s="26">
        <f>F6+1</f>
        <v>76</v>
      </c>
      <c r="H6" s="243"/>
      <c r="I6" s="37" t="s">
        <v>159</v>
      </c>
      <c r="J6" s="37" t="s">
        <v>160</v>
      </c>
      <c r="K6" s="38"/>
      <c r="L6" s="38"/>
      <c r="M6" s="38"/>
      <c r="N6" s="94"/>
    </row>
    <row r="7" spans="1:14" ht="29.1" customHeight="1">
      <c r="A7" s="28" t="s">
        <v>161</v>
      </c>
      <c r="B7" s="28">
        <f>C7-1</f>
        <v>69</v>
      </c>
      <c r="C7" s="28">
        <f>D7-2</f>
        <v>70</v>
      </c>
      <c r="D7" s="29">
        <v>72</v>
      </c>
      <c r="E7" s="28">
        <f>D7+2</f>
        <v>74</v>
      </c>
      <c r="F7" s="28">
        <f>E7+2</f>
        <v>76</v>
      </c>
      <c r="G7" s="28">
        <f>F7+1</f>
        <v>77</v>
      </c>
      <c r="H7" s="243"/>
      <c r="I7" s="37"/>
      <c r="J7" s="37"/>
      <c r="K7" s="38"/>
      <c r="L7" s="38"/>
      <c r="M7" s="38"/>
      <c r="N7" s="39"/>
    </row>
    <row r="8" spans="1:14" ht="29.1" customHeight="1">
      <c r="A8" s="26" t="s">
        <v>162</v>
      </c>
      <c r="B8" s="26">
        <f t="shared" ref="B8:B10" si="0">C8-4</f>
        <v>108</v>
      </c>
      <c r="C8" s="26">
        <f t="shared" ref="C8:C10" si="1">D8-4</f>
        <v>112</v>
      </c>
      <c r="D8" s="27">
        <v>116</v>
      </c>
      <c r="E8" s="26">
        <f t="shared" ref="E8:E10" si="2">D8+4</f>
        <v>120</v>
      </c>
      <c r="F8" s="26">
        <f>E8+4</f>
        <v>124</v>
      </c>
      <c r="G8" s="26">
        <f t="shared" ref="G8:G10" si="3">F8+6</f>
        <v>130</v>
      </c>
      <c r="H8" s="243"/>
      <c r="I8" s="37" t="s">
        <v>159</v>
      </c>
      <c r="J8" s="37" t="s">
        <v>163</v>
      </c>
      <c r="K8" s="92"/>
      <c r="L8" s="92"/>
      <c r="M8" s="92"/>
      <c r="N8" s="95"/>
    </row>
    <row r="9" spans="1:14" ht="29.1" customHeight="1">
      <c r="A9" s="26" t="s">
        <v>164</v>
      </c>
      <c r="B9" s="26">
        <f t="shared" si="0"/>
        <v>106</v>
      </c>
      <c r="C9" s="26">
        <f t="shared" si="1"/>
        <v>110</v>
      </c>
      <c r="D9" s="27">
        <v>114</v>
      </c>
      <c r="E9" s="26">
        <f t="shared" si="2"/>
        <v>118</v>
      </c>
      <c r="F9" s="26">
        <f>E9+5</f>
        <v>123</v>
      </c>
      <c r="G9" s="26">
        <f t="shared" si="3"/>
        <v>129</v>
      </c>
      <c r="H9" s="243"/>
      <c r="I9" s="37" t="s">
        <v>165</v>
      </c>
      <c r="J9" s="37" t="s">
        <v>165</v>
      </c>
      <c r="K9" s="38"/>
      <c r="L9" s="38"/>
      <c r="M9" s="38"/>
      <c r="N9" s="39"/>
    </row>
    <row r="10" spans="1:14" ht="29.1" customHeight="1">
      <c r="A10" s="26" t="s">
        <v>166</v>
      </c>
      <c r="B10" s="26">
        <f t="shared" si="0"/>
        <v>106</v>
      </c>
      <c r="C10" s="26">
        <f t="shared" si="1"/>
        <v>110</v>
      </c>
      <c r="D10" s="27">
        <v>114</v>
      </c>
      <c r="E10" s="26">
        <f t="shared" si="2"/>
        <v>118</v>
      </c>
      <c r="F10" s="26">
        <f>E10+5</f>
        <v>123</v>
      </c>
      <c r="G10" s="26">
        <f t="shared" si="3"/>
        <v>129</v>
      </c>
      <c r="H10" s="243"/>
      <c r="I10" s="37" t="s">
        <v>165</v>
      </c>
      <c r="J10" s="37" t="s">
        <v>165</v>
      </c>
      <c r="K10" s="38"/>
      <c r="L10" s="38"/>
      <c r="M10" s="38"/>
      <c r="N10" s="39"/>
    </row>
    <row r="11" spans="1:14" ht="29.1" customHeight="1">
      <c r="A11" s="26" t="s">
        <v>167</v>
      </c>
      <c r="B11" s="26">
        <f>C11-1.2</f>
        <v>45.599999999999994</v>
      </c>
      <c r="C11" s="26">
        <f>D11-1.2</f>
        <v>46.8</v>
      </c>
      <c r="D11" s="27">
        <v>48</v>
      </c>
      <c r="E11" s="26">
        <f>D11+1.2</f>
        <v>49.2</v>
      </c>
      <c r="F11" s="26">
        <f>E11+1.2</f>
        <v>50.400000000000006</v>
      </c>
      <c r="G11" s="26">
        <f>F11+1.4</f>
        <v>51.800000000000004</v>
      </c>
      <c r="H11" s="243"/>
      <c r="I11" s="37" t="s">
        <v>165</v>
      </c>
      <c r="J11" s="37" t="s">
        <v>165</v>
      </c>
      <c r="K11" s="38"/>
      <c r="L11" s="38"/>
      <c r="M11" s="38"/>
      <c r="N11" s="39"/>
    </row>
    <row r="12" spans="1:14" ht="29.1" customHeight="1">
      <c r="A12" s="26" t="s">
        <v>168</v>
      </c>
      <c r="B12" s="26">
        <f>C12-0.6</f>
        <v>61.199999999999996</v>
      </c>
      <c r="C12" s="26">
        <f>D12-1.2</f>
        <v>61.8</v>
      </c>
      <c r="D12" s="27">
        <v>63</v>
      </c>
      <c r="E12" s="26">
        <f>D12+1.2</f>
        <v>64.2</v>
      </c>
      <c r="F12" s="26">
        <f>E12+1.2</f>
        <v>65.400000000000006</v>
      </c>
      <c r="G12" s="26">
        <f>F12+0.6</f>
        <v>66</v>
      </c>
      <c r="H12" s="243"/>
      <c r="I12" s="37" t="s">
        <v>165</v>
      </c>
      <c r="J12" s="37" t="s">
        <v>160</v>
      </c>
      <c r="K12" s="38"/>
      <c r="L12" s="38"/>
      <c r="M12" s="38"/>
      <c r="N12" s="39"/>
    </row>
    <row r="13" spans="1:14" ht="29.1" customHeight="1">
      <c r="A13" s="26" t="s">
        <v>169</v>
      </c>
      <c r="B13" s="30">
        <f>C13-0.7</f>
        <v>21.6</v>
      </c>
      <c r="C13" s="30">
        <f>D13-0.7</f>
        <v>22.3</v>
      </c>
      <c r="D13" s="27">
        <v>23</v>
      </c>
      <c r="E13" s="30">
        <f>D13+0.7</f>
        <v>23.7</v>
      </c>
      <c r="F13" s="30">
        <f>E13+0.7</f>
        <v>24.4</v>
      </c>
      <c r="G13" s="30">
        <f>F13+0.95</f>
        <v>25.349999999999998</v>
      </c>
      <c r="H13" s="243"/>
      <c r="I13" s="37" t="s">
        <v>165</v>
      </c>
      <c r="J13" s="37" t="s">
        <v>165</v>
      </c>
      <c r="K13" s="38"/>
      <c r="L13" s="38"/>
      <c r="M13" s="38"/>
      <c r="N13" s="39"/>
    </row>
    <row r="14" spans="1:14" ht="29.1" customHeight="1">
      <c r="A14" s="26" t="s">
        <v>170</v>
      </c>
      <c r="B14" s="26">
        <f>C14-0.6</f>
        <v>19.299999999999997</v>
      </c>
      <c r="C14" s="26">
        <f>D14-0.6</f>
        <v>19.899999999999999</v>
      </c>
      <c r="D14" s="27">
        <v>20.5</v>
      </c>
      <c r="E14" s="26">
        <f>D14+0.6</f>
        <v>21.1</v>
      </c>
      <c r="F14" s="26">
        <f>E14+0.6</f>
        <v>21.700000000000003</v>
      </c>
      <c r="G14" s="26">
        <f>F14+0.95</f>
        <v>22.650000000000002</v>
      </c>
      <c r="H14" s="243"/>
      <c r="I14" s="37" t="s">
        <v>165</v>
      </c>
      <c r="J14" s="37" t="s">
        <v>165</v>
      </c>
      <c r="K14" s="38"/>
      <c r="L14" s="38"/>
      <c r="M14" s="38"/>
      <c r="N14" s="39"/>
    </row>
    <row r="15" spans="1:14" ht="29.1" customHeight="1">
      <c r="A15" s="26" t="s">
        <v>171</v>
      </c>
      <c r="B15" s="26">
        <f>C15-0.4</f>
        <v>13.2</v>
      </c>
      <c r="C15" s="26">
        <f>D15-0.4</f>
        <v>13.6</v>
      </c>
      <c r="D15" s="31">
        <v>14</v>
      </c>
      <c r="E15" s="26">
        <f>D15+0.4</f>
        <v>14.4</v>
      </c>
      <c r="F15" s="26">
        <f>E15+0.4</f>
        <v>14.8</v>
      </c>
      <c r="G15" s="26">
        <f>F15+0.6</f>
        <v>15.4</v>
      </c>
      <c r="H15" s="243"/>
      <c r="I15" s="37" t="s">
        <v>165</v>
      </c>
      <c r="J15" s="37" t="s">
        <v>165</v>
      </c>
      <c r="K15" s="38"/>
      <c r="L15" s="38"/>
      <c r="M15" s="38"/>
      <c r="N15" s="39"/>
    </row>
    <row r="16" spans="1:14" ht="29.1" customHeight="1">
      <c r="A16" s="26" t="s">
        <v>172</v>
      </c>
      <c r="B16" s="26">
        <f>C16-1</f>
        <v>55</v>
      </c>
      <c r="C16" s="26">
        <f>D16-1</f>
        <v>56</v>
      </c>
      <c r="D16" s="27">
        <v>57</v>
      </c>
      <c r="E16" s="26">
        <f>D16+1</f>
        <v>58</v>
      </c>
      <c r="F16" s="26">
        <f>E16+1</f>
        <v>59</v>
      </c>
      <c r="G16" s="26">
        <f>F16+1.5</f>
        <v>60.5</v>
      </c>
      <c r="H16" s="243"/>
      <c r="I16" s="37" t="s">
        <v>165</v>
      </c>
      <c r="J16" s="37" t="s">
        <v>165</v>
      </c>
      <c r="K16" s="38"/>
      <c r="L16" s="38"/>
      <c r="M16" s="38"/>
      <c r="N16" s="39"/>
    </row>
    <row r="17" spans="1:14" ht="29.1" customHeight="1">
      <c r="A17" s="32" t="s">
        <v>173</v>
      </c>
      <c r="B17" s="32">
        <f>C17-0.5</f>
        <v>36</v>
      </c>
      <c r="C17" s="32">
        <f>D17-0.5</f>
        <v>36.5</v>
      </c>
      <c r="D17" s="33">
        <v>37</v>
      </c>
      <c r="E17" s="32">
        <f t="shared" ref="E17:G17" si="4">D17+0.5</f>
        <v>37.5</v>
      </c>
      <c r="F17" s="32">
        <f t="shared" si="4"/>
        <v>38</v>
      </c>
      <c r="G17" s="32">
        <f t="shared" si="4"/>
        <v>38.5</v>
      </c>
      <c r="H17" s="243"/>
      <c r="I17" s="37" t="s">
        <v>160</v>
      </c>
      <c r="J17" s="37" t="s">
        <v>160</v>
      </c>
      <c r="K17" s="38"/>
      <c r="L17" s="38"/>
      <c r="M17" s="38"/>
      <c r="N17" s="39"/>
    </row>
    <row r="18" spans="1:14" ht="29.1" customHeight="1">
      <c r="A18" s="32" t="s">
        <v>174</v>
      </c>
      <c r="B18" s="32">
        <f>C18-0.5</f>
        <v>26</v>
      </c>
      <c r="C18" s="32">
        <f>D18-0.5</f>
        <v>26.5</v>
      </c>
      <c r="D18" s="33">
        <v>27</v>
      </c>
      <c r="E18" s="32">
        <f>D18+0.5</f>
        <v>27.5</v>
      </c>
      <c r="F18" s="32">
        <f>E18+0.5</f>
        <v>28</v>
      </c>
      <c r="G18" s="32">
        <f>F18+0.75</f>
        <v>28.75</v>
      </c>
      <c r="H18" s="243"/>
      <c r="I18" s="37" t="s">
        <v>165</v>
      </c>
      <c r="J18" s="37" t="s">
        <v>165</v>
      </c>
      <c r="K18" s="38"/>
      <c r="L18" s="38"/>
      <c r="M18" s="38"/>
      <c r="N18" s="39"/>
    </row>
    <row r="19" spans="1:14" ht="29.1" customHeight="1">
      <c r="A19" s="26" t="s">
        <v>175</v>
      </c>
      <c r="B19" s="26">
        <f>C19</f>
        <v>11</v>
      </c>
      <c r="C19" s="26">
        <f>D19</f>
        <v>11</v>
      </c>
      <c r="D19" s="34">
        <v>11</v>
      </c>
      <c r="E19" s="26">
        <f t="shared" ref="E19:G19" si="5">D19</f>
        <v>11</v>
      </c>
      <c r="F19" s="26">
        <f t="shared" si="5"/>
        <v>11</v>
      </c>
      <c r="G19" s="26">
        <f t="shared" si="5"/>
        <v>11</v>
      </c>
      <c r="H19" s="243"/>
      <c r="I19" s="37" t="s">
        <v>165</v>
      </c>
      <c r="J19" s="37" t="s">
        <v>165</v>
      </c>
      <c r="K19" s="38"/>
      <c r="L19" s="38"/>
      <c r="M19" s="38"/>
      <c r="N19" s="39"/>
    </row>
    <row r="20" spans="1:14" ht="29.1" customHeight="1">
      <c r="A20" s="26" t="s">
        <v>176</v>
      </c>
      <c r="B20" s="26">
        <f>C20</f>
        <v>17</v>
      </c>
      <c r="C20" s="26">
        <f>D20-1</f>
        <v>17</v>
      </c>
      <c r="D20" s="35">
        <v>18</v>
      </c>
      <c r="E20" s="26">
        <f>D20</f>
        <v>18</v>
      </c>
      <c r="F20" s="26">
        <f>E20+2</f>
        <v>20</v>
      </c>
      <c r="G20" s="26">
        <f>F20</f>
        <v>20</v>
      </c>
      <c r="H20" s="243"/>
      <c r="I20" s="37"/>
      <c r="J20" s="37"/>
      <c r="K20" s="38"/>
      <c r="L20" s="38"/>
      <c r="M20" s="38"/>
      <c r="N20" s="39"/>
    </row>
    <row r="21" spans="1:14" ht="14.25">
      <c r="A21" s="87" t="s">
        <v>126</v>
      </c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</row>
    <row r="22" spans="1:14" ht="14.25">
      <c r="A22" s="21" t="s">
        <v>177</v>
      </c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</row>
    <row r="23" spans="1:14" ht="14.25">
      <c r="A23" s="88"/>
      <c r="B23" s="88"/>
      <c r="C23" s="88"/>
      <c r="D23" s="88"/>
      <c r="E23" s="88"/>
      <c r="F23" s="88"/>
      <c r="G23" s="88"/>
      <c r="H23" s="88"/>
      <c r="I23" s="87" t="s">
        <v>178</v>
      </c>
      <c r="J23" s="96"/>
      <c r="K23" s="87" t="s">
        <v>179</v>
      </c>
      <c r="L23" s="87"/>
      <c r="M23" s="87" t="s">
        <v>180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20"/>
  </mergeCells>
  <phoneticPr fontId="44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Normal="100" workbookViewId="0">
      <selection activeCell="E24" sqref="E24:K24"/>
    </sheetView>
  </sheetViews>
  <sheetFormatPr defaultColWidth="10.125" defaultRowHeight="14.25"/>
  <cols>
    <col min="1" max="1" width="9.625" style="42" customWidth="1"/>
    <col min="2" max="2" width="11.125" style="42" customWidth="1"/>
    <col min="3" max="3" width="9.125" style="42" customWidth="1"/>
    <col min="4" max="4" width="9.5" style="42" customWidth="1"/>
    <col min="5" max="5" width="9.125" style="42" customWidth="1"/>
    <col min="6" max="6" width="10.375" style="42" customWidth="1"/>
    <col min="7" max="7" width="9.5" style="42" customWidth="1"/>
    <col min="8" max="8" width="9.125" style="42" customWidth="1"/>
    <col min="9" max="9" width="8.125" style="42" customWidth="1"/>
    <col min="10" max="10" width="10.5" style="42" customWidth="1"/>
    <col min="11" max="11" width="12.125" style="42" customWidth="1"/>
    <col min="12" max="16384" width="10.125" style="42"/>
  </cols>
  <sheetData>
    <row r="1" spans="1:11" ht="25.5">
      <c r="A1" s="291" t="s">
        <v>189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</row>
    <row r="2" spans="1:11">
      <c r="A2" s="43" t="s">
        <v>53</v>
      </c>
      <c r="B2" s="340" t="s">
        <v>349</v>
      </c>
      <c r="C2" s="292"/>
      <c r="D2" s="44" t="s">
        <v>62</v>
      </c>
      <c r="E2" s="45" t="s">
        <v>63</v>
      </c>
      <c r="F2" s="46" t="s">
        <v>190</v>
      </c>
      <c r="G2" s="293" t="s">
        <v>70</v>
      </c>
      <c r="H2" s="293"/>
      <c r="I2" s="63" t="s">
        <v>57</v>
      </c>
      <c r="J2" s="341" t="s">
        <v>350</v>
      </c>
      <c r="K2" s="294"/>
    </row>
    <row r="3" spans="1:11">
      <c r="A3" s="47" t="s">
        <v>76</v>
      </c>
      <c r="B3" s="288">
        <v>1062</v>
      </c>
      <c r="C3" s="288"/>
      <c r="D3" s="48" t="s">
        <v>191</v>
      </c>
      <c r="E3" s="295">
        <v>44778</v>
      </c>
      <c r="F3" s="287"/>
      <c r="G3" s="287"/>
      <c r="H3" s="244" t="s">
        <v>192</v>
      </c>
      <c r="I3" s="244"/>
      <c r="J3" s="244"/>
      <c r="K3" s="245"/>
    </row>
    <row r="4" spans="1:11">
      <c r="A4" s="49" t="s">
        <v>73</v>
      </c>
      <c r="B4" s="50">
        <v>3</v>
      </c>
      <c r="C4" s="50">
        <v>6</v>
      </c>
      <c r="D4" s="51" t="s">
        <v>193</v>
      </c>
      <c r="E4" s="287"/>
      <c r="F4" s="287"/>
      <c r="G4" s="287"/>
      <c r="H4" s="192" t="s">
        <v>194</v>
      </c>
      <c r="I4" s="192"/>
      <c r="J4" s="60" t="s">
        <v>67</v>
      </c>
      <c r="K4" s="66" t="s">
        <v>68</v>
      </c>
    </row>
    <row r="5" spans="1:11">
      <c r="A5" s="49" t="s">
        <v>195</v>
      </c>
      <c r="B5" s="288">
        <v>1</v>
      </c>
      <c r="C5" s="288"/>
      <c r="D5" s="48" t="s">
        <v>196</v>
      </c>
      <c r="E5" s="48" t="s">
        <v>197</v>
      </c>
      <c r="F5" s="48" t="s">
        <v>198</v>
      </c>
      <c r="G5" s="48" t="s">
        <v>199</v>
      </c>
      <c r="H5" s="192" t="s">
        <v>200</v>
      </c>
      <c r="I5" s="192"/>
      <c r="J5" s="60" t="s">
        <v>67</v>
      </c>
      <c r="K5" s="66" t="s">
        <v>68</v>
      </c>
    </row>
    <row r="6" spans="1:11">
      <c r="A6" s="52" t="s">
        <v>201</v>
      </c>
      <c r="B6" s="289">
        <v>1062</v>
      </c>
      <c r="C6" s="289"/>
      <c r="D6" s="53" t="s">
        <v>202</v>
      </c>
      <c r="E6" s="54"/>
      <c r="F6" s="55">
        <v>1062</v>
      </c>
      <c r="G6" s="53"/>
      <c r="H6" s="290" t="s">
        <v>203</v>
      </c>
      <c r="I6" s="290"/>
      <c r="J6" s="55" t="s">
        <v>67</v>
      </c>
      <c r="K6" s="67" t="s">
        <v>68</v>
      </c>
    </row>
    <row r="7" spans="1:11">
      <c r="A7" s="56"/>
      <c r="B7" s="57"/>
      <c r="C7" s="57"/>
      <c r="D7" s="56"/>
      <c r="E7" s="57"/>
      <c r="F7" s="58"/>
      <c r="G7" s="56"/>
      <c r="H7" s="58"/>
      <c r="I7" s="57"/>
      <c r="J7" s="57"/>
      <c r="K7" s="57"/>
    </row>
    <row r="8" spans="1:11">
      <c r="A8" s="59" t="s">
        <v>204</v>
      </c>
      <c r="B8" s="46" t="s">
        <v>205</v>
      </c>
      <c r="C8" s="46" t="s">
        <v>206</v>
      </c>
      <c r="D8" s="46" t="s">
        <v>207</v>
      </c>
      <c r="E8" s="46" t="s">
        <v>208</v>
      </c>
      <c r="F8" s="46" t="s">
        <v>209</v>
      </c>
      <c r="G8" s="283" t="s">
        <v>79</v>
      </c>
      <c r="H8" s="272"/>
      <c r="I8" s="272"/>
      <c r="J8" s="272"/>
      <c r="K8" s="273"/>
    </row>
    <row r="9" spans="1:11">
      <c r="A9" s="191" t="s">
        <v>210</v>
      </c>
      <c r="B9" s="192"/>
      <c r="C9" s="60" t="s">
        <v>67</v>
      </c>
      <c r="D9" s="60" t="s">
        <v>68</v>
      </c>
      <c r="E9" s="48" t="s">
        <v>211</v>
      </c>
      <c r="F9" s="61" t="s">
        <v>212</v>
      </c>
      <c r="G9" s="284"/>
      <c r="H9" s="285"/>
      <c r="I9" s="285"/>
      <c r="J9" s="285"/>
      <c r="K9" s="286"/>
    </row>
    <row r="10" spans="1:11">
      <c r="A10" s="191" t="s">
        <v>213</v>
      </c>
      <c r="B10" s="192"/>
      <c r="C10" s="60" t="s">
        <v>67</v>
      </c>
      <c r="D10" s="60" t="s">
        <v>68</v>
      </c>
      <c r="E10" s="48" t="s">
        <v>214</v>
      </c>
      <c r="F10" s="61" t="s">
        <v>215</v>
      </c>
      <c r="G10" s="284" t="s">
        <v>216</v>
      </c>
      <c r="H10" s="285"/>
      <c r="I10" s="285"/>
      <c r="J10" s="285"/>
      <c r="K10" s="286"/>
    </row>
    <row r="11" spans="1:11">
      <c r="A11" s="277" t="s">
        <v>181</v>
      </c>
      <c r="B11" s="278"/>
      <c r="C11" s="278"/>
      <c r="D11" s="278"/>
      <c r="E11" s="278"/>
      <c r="F11" s="278"/>
      <c r="G11" s="278"/>
      <c r="H11" s="278"/>
      <c r="I11" s="278"/>
      <c r="J11" s="278"/>
      <c r="K11" s="279"/>
    </row>
    <row r="12" spans="1:11">
      <c r="A12" s="47" t="s">
        <v>89</v>
      </c>
      <c r="B12" s="60" t="s">
        <v>85</v>
      </c>
      <c r="C12" s="60" t="s">
        <v>86</v>
      </c>
      <c r="D12" s="61"/>
      <c r="E12" s="48" t="s">
        <v>87</v>
      </c>
      <c r="F12" s="60" t="s">
        <v>85</v>
      </c>
      <c r="G12" s="60" t="s">
        <v>86</v>
      </c>
      <c r="H12" s="60"/>
      <c r="I12" s="48" t="s">
        <v>217</v>
      </c>
      <c r="J12" s="60" t="s">
        <v>85</v>
      </c>
      <c r="K12" s="66" t="s">
        <v>86</v>
      </c>
    </row>
    <row r="13" spans="1:11">
      <c r="A13" s="47" t="s">
        <v>92</v>
      </c>
      <c r="B13" s="60" t="s">
        <v>85</v>
      </c>
      <c r="C13" s="60" t="s">
        <v>86</v>
      </c>
      <c r="D13" s="61"/>
      <c r="E13" s="48" t="s">
        <v>97</v>
      </c>
      <c r="F13" s="60" t="s">
        <v>85</v>
      </c>
      <c r="G13" s="60" t="s">
        <v>86</v>
      </c>
      <c r="H13" s="60"/>
      <c r="I13" s="48" t="s">
        <v>218</v>
      </c>
      <c r="J13" s="60" t="s">
        <v>85</v>
      </c>
      <c r="K13" s="66" t="s">
        <v>86</v>
      </c>
    </row>
    <row r="14" spans="1:11">
      <c r="A14" s="52" t="s">
        <v>219</v>
      </c>
      <c r="B14" s="55" t="s">
        <v>85</v>
      </c>
      <c r="C14" s="55" t="s">
        <v>86</v>
      </c>
      <c r="D14" s="54"/>
      <c r="E14" s="53" t="s">
        <v>220</v>
      </c>
      <c r="F14" s="55" t="s">
        <v>85</v>
      </c>
      <c r="G14" s="55" t="s">
        <v>86</v>
      </c>
      <c r="H14" s="55"/>
      <c r="I14" s="53" t="s">
        <v>221</v>
      </c>
      <c r="J14" s="55" t="s">
        <v>85</v>
      </c>
      <c r="K14" s="67" t="s">
        <v>86</v>
      </c>
    </row>
    <row r="15" spans="1:11">
      <c r="A15" s="56"/>
      <c r="B15" s="62"/>
      <c r="C15" s="62"/>
      <c r="D15" s="57"/>
      <c r="E15" s="56"/>
      <c r="F15" s="62"/>
      <c r="G15" s="62"/>
      <c r="H15" s="62"/>
      <c r="I15" s="56"/>
      <c r="J15" s="62"/>
      <c r="K15" s="62"/>
    </row>
    <row r="16" spans="1:11" s="40" customFormat="1">
      <c r="A16" s="246" t="s">
        <v>222</v>
      </c>
      <c r="B16" s="247"/>
      <c r="C16" s="247"/>
      <c r="D16" s="247"/>
      <c r="E16" s="247"/>
      <c r="F16" s="247"/>
      <c r="G16" s="247"/>
      <c r="H16" s="247"/>
      <c r="I16" s="247"/>
      <c r="J16" s="247"/>
      <c r="K16" s="248"/>
    </row>
    <row r="17" spans="1:11">
      <c r="A17" s="191" t="s">
        <v>223</v>
      </c>
      <c r="B17" s="192"/>
      <c r="C17" s="192"/>
      <c r="D17" s="192"/>
      <c r="E17" s="192"/>
      <c r="F17" s="192"/>
      <c r="G17" s="192"/>
      <c r="H17" s="192"/>
      <c r="I17" s="192"/>
      <c r="J17" s="192"/>
      <c r="K17" s="249"/>
    </row>
    <row r="18" spans="1:11">
      <c r="A18" s="191" t="s">
        <v>224</v>
      </c>
      <c r="B18" s="192"/>
      <c r="C18" s="192"/>
      <c r="D18" s="192"/>
      <c r="E18" s="192"/>
      <c r="F18" s="192"/>
      <c r="G18" s="192"/>
      <c r="H18" s="192"/>
      <c r="I18" s="192"/>
      <c r="J18" s="192"/>
      <c r="K18" s="249"/>
    </row>
    <row r="19" spans="1:11">
      <c r="A19" s="280" t="s">
        <v>225</v>
      </c>
      <c r="B19" s="281"/>
      <c r="C19" s="281"/>
      <c r="D19" s="281"/>
      <c r="E19" s="281"/>
      <c r="F19" s="281"/>
      <c r="G19" s="281"/>
      <c r="H19" s="281"/>
      <c r="I19" s="281"/>
      <c r="J19" s="281"/>
      <c r="K19" s="282"/>
    </row>
    <row r="20" spans="1:11">
      <c r="A20" s="267"/>
      <c r="B20" s="254"/>
      <c r="C20" s="254"/>
      <c r="D20" s="254"/>
      <c r="E20" s="254"/>
      <c r="F20" s="254"/>
      <c r="G20" s="254"/>
      <c r="H20" s="254"/>
      <c r="I20" s="254"/>
      <c r="J20" s="254"/>
      <c r="K20" s="255"/>
    </row>
    <row r="21" spans="1:11">
      <c r="A21" s="267"/>
      <c r="B21" s="254"/>
      <c r="C21" s="254"/>
      <c r="D21" s="254"/>
      <c r="E21" s="254"/>
      <c r="F21" s="254"/>
      <c r="G21" s="254"/>
      <c r="H21" s="254"/>
      <c r="I21" s="254"/>
      <c r="J21" s="254"/>
      <c r="K21" s="255"/>
    </row>
    <row r="22" spans="1:11">
      <c r="A22" s="267"/>
      <c r="B22" s="254"/>
      <c r="C22" s="254"/>
      <c r="D22" s="254"/>
      <c r="E22" s="254"/>
      <c r="F22" s="254"/>
      <c r="G22" s="254"/>
      <c r="H22" s="254"/>
      <c r="I22" s="254"/>
      <c r="J22" s="254"/>
      <c r="K22" s="255"/>
    </row>
    <row r="23" spans="1:11">
      <c r="A23" s="274"/>
      <c r="B23" s="275"/>
      <c r="C23" s="275"/>
      <c r="D23" s="275"/>
      <c r="E23" s="275"/>
      <c r="F23" s="275"/>
      <c r="G23" s="275"/>
      <c r="H23" s="275"/>
      <c r="I23" s="275"/>
      <c r="J23" s="275"/>
      <c r="K23" s="276"/>
    </row>
    <row r="24" spans="1:11">
      <c r="A24" s="191" t="s">
        <v>125</v>
      </c>
      <c r="B24" s="192"/>
      <c r="C24" s="60" t="s">
        <v>67</v>
      </c>
      <c r="D24" s="60" t="s">
        <v>68</v>
      </c>
      <c r="E24" s="244"/>
      <c r="F24" s="244"/>
      <c r="G24" s="244"/>
      <c r="H24" s="244"/>
      <c r="I24" s="244"/>
      <c r="J24" s="244"/>
      <c r="K24" s="245"/>
    </row>
    <row r="25" spans="1:11">
      <c r="A25" s="64" t="s">
        <v>226</v>
      </c>
      <c r="B25" s="268"/>
      <c r="C25" s="268"/>
      <c r="D25" s="268"/>
      <c r="E25" s="268"/>
      <c r="F25" s="268"/>
      <c r="G25" s="268"/>
      <c r="H25" s="268"/>
      <c r="I25" s="268"/>
      <c r="J25" s="268"/>
      <c r="K25" s="269"/>
    </row>
    <row r="26" spans="1:11">
      <c r="A26" s="270"/>
      <c r="B26" s="270"/>
      <c r="C26" s="270"/>
      <c r="D26" s="270"/>
      <c r="E26" s="270"/>
      <c r="F26" s="270"/>
      <c r="G26" s="270"/>
      <c r="H26" s="270"/>
      <c r="I26" s="270"/>
      <c r="J26" s="270"/>
      <c r="K26" s="270"/>
    </row>
    <row r="27" spans="1:11">
      <c r="A27" s="271" t="s">
        <v>227</v>
      </c>
      <c r="B27" s="272"/>
      <c r="C27" s="272"/>
      <c r="D27" s="272"/>
      <c r="E27" s="272"/>
      <c r="F27" s="272"/>
      <c r="G27" s="272"/>
      <c r="H27" s="272"/>
      <c r="I27" s="272"/>
      <c r="J27" s="272"/>
      <c r="K27" s="273"/>
    </row>
    <row r="28" spans="1:11">
      <c r="A28" s="264" t="s">
        <v>228</v>
      </c>
      <c r="B28" s="265"/>
      <c r="C28" s="265"/>
      <c r="D28" s="265"/>
      <c r="E28" s="265"/>
      <c r="F28" s="265"/>
      <c r="G28" s="265"/>
      <c r="H28" s="265"/>
      <c r="I28" s="265"/>
      <c r="J28" s="265"/>
      <c r="K28" s="266"/>
    </row>
    <row r="29" spans="1:11">
      <c r="A29" s="264" t="s">
        <v>229</v>
      </c>
      <c r="B29" s="265"/>
      <c r="C29" s="265"/>
      <c r="D29" s="265"/>
      <c r="E29" s="265"/>
      <c r="F29" s="265"/>
      <c r="G29" s="265"/>
      <c r="H29" s="265"/>
      <c r="I29" s="265"/>
      <c r="J29" s="265"/>
      <c r="K29" s="266"/>
    </row>
    <row r="30" spans="1:11">
      <c r="A30" s="264"/>
      <c r="B30" s="265"/>
      <c r="C30" s="265"/>
      <c r="D30" s="265"/>
      <c r="E30" s="265"/>
      <c r="F30" s="265"/>
      <c r="G30" s="265"/>
      <c r="H30" s="265"/>
      <c r="I30" s="265"/>
      <c r="J30" s="265"/>
      <c r="K30" s="266"/>
    </row>
    <row r="31" spans="1:11">
      <c r="A31" s="264"/>
      <c r="B31" s="265"/>
      <c r="C31" s="265"/>
      <c r="D31" s="265"/>
      <c r="E31" s="265"/>
      <c r="F31" s="265"/>
      <c r="G31" s="265"/>
      <c r="H31" s="265"/>
      <c r="I31" s="265"/>
      <c r="J31" s="265"/>
      <c r="K31" s="266"/>
    </row>
    <row r="32" spans="1:11">
      <c r="A32" s="264"/>
      <c r="B32" s="265"/>
      <c r="C32" s="265"/>
      <c r="D32" s="265"/>
      <c r="E32" s="265"/>
      <c r="F32" s="265"/>
      <c r="G32" s="265"/>
      <c r="H32" s="265"/>
      <c r="I32" s="265"/>
      <c r="J32" s="265"/>
      <c r="K32" s="266"/>
    </row>
    <row r="33" spans="1:13" ht="23.1" customHeight="1">
      <c r="A33" s="264"/>
      <c r="B33" s="265"/>
      <c r="C33" s="265"/>
      <c r="D33" s="265"/>
      <c r="E33" s="265"/>
      <c r="F33" s="265"/>
      <c r="G33" s="265"/>
      <c r="H33" s="265"/>
      <c r="I33" s="265"/>
      <c r="J33" s="265"/>
      <c r="K33" s="266"/>
    </row>
    <row r="34" spans="1:13" ht="23.1" customHeight="1">
      <c r="A34" s="267"/>
      <c r="B34" s="254"/>
      <c r="C34" s="254"/>
      <c r="D34" s="254"/>
      <c r="E34" s="254"/>
      <c r="F34" s="254"/>
      <c r="G34" s="254"/>
      <c r="H34" s="254"/>
      <c r="I34" s="254"/>
      <c r="J34" s="254"/>
      <c r="K34" s="255"/>
    </row>
    <row r="35" spans="1:13" ht="23.1" customHeight="1">
      <c r="A35" s="253"/>
      <c r="B35" s="254"/>
      <c r="C35" s="254"/>
      <c r="D35" s="254"/>
      <c r="E35" s="254"/>
      <c r="F35" s="254"/>
      <c r="G35" s="254"/>
      <c r="H35" s="254"/>
      <c r="I35" s="254"/>
      <c r="J35" s="254"/>
      <c r="K35" s="255"/>
    </row>
    <row r="36" spans="1:13" ht="23.1" customHeight="1">
      <c r="A36" s="256"/>
      <c r="B36" s="257"/>
      <c r="C36" s="257"/>
      <c r="D36" s="257"/>
      <c r="E36" s="257"/>
      <c r="F36" s="257"/>
      <c r="G36" s="257"/>
      <c r="H36" s="257"/>
      <c r="I36" s="257"/>
      <c r="J36" s="257"/>
      <c r="K36" s="258"/>
    </row>
    <row r="37" spans="1:13" ht="18.75" customHeight="1">
      <c r="A37" s="259" t="s">
        <v>230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61"/>
    </row>
    <row r="38" spans="1:13" s="41" customFormat="1" ht="18.75" customHeight="1">
      <c r="A38" s="191" t="s">
        <v>231</v>
      </c>
      <c r="B38" s="192"/>
      <c r="C38" s="192"/>
      <c r="D38" s="244" t="s">
        <v>232</v>
      </c>
      <c r="E38" s="244"/>
      <c r="F38" s="262" t="s">
        <v>233</v>
      </c>
      <c r="G38" s="263"/>
      <c r="H38" s="192" t="s">
        <v>234</v>
      </c>
      <c r="I38" s="192"/>
      <c r="J38" s="192" t="s">
        <v>235</v>
      </c>
      <c r="K38" s="249"/>
    </row>
    <row r="39" spans="1:13" ht="18.75" customHeight="1">
      <c r="A39" s="49" t="s">
        <v>126</v>
      </c>
      <c r="B39" s="192" t="s">
        <v>236</v>
      </c>
      <c r="C39" s="192"/>
      <c r="D39" s="192"/>
      <c r="E39" s="192"/>
      <c r="F39" s="192"/>
      <c r="G39" s="192"/>
      <c r="H39" s="192"/>
      <c r="I39" s="192"/>
      <c r="J39" s="192"/>
      <c r="K39" s="249"/>
      <c r="M39" s="41"/>
    </row>
    <row r="40" spans="1:13" ht="30.95" customHeight="1">
      <c r="A40" s="191"/>
      <c r="B40" s="192"/>
      <c r="C40" s="192"/>
      <c r="D40" s="192"/>
      <c r="E40" s="192"/>
      <c r="F40" s="192"/>
      <c r="G40" s="192"/>
      <c r="H40" s="192"/>
      <c r="I40" s="192"/>
      <c r="J40" s="192"/>
      <c r="K40" s="249"/>
    </row>
    <row r="41" spans="1:13" ht="18.75" customHeight="1">
      <c r="A41" s="191"/>
      <c r="B41" s="192"/>
      <c r="C41" s="192"/>
      <c r="D41" s="192"/>
      <c r="E41" s="192"/>
      <c r="F41" s="192"/>
      <c r="G41" s="192"/>
      <c r="H41" s="192"/>
      <c r="I41" s="192"/>
      <c r="J41" s="192"/>
      <c r="K41" s="249"/>
    </row>
    <row r="42" spans="1:13" ht="32.1" customHeight="1">
      <c r="A42" s="52" t="s">
        <v>136</v>
      </c>
      <c r="B42" s="250" t="s">
        <v>237</v>
      </c>
      <c r="C42" s="250"/>
      <c r="D42" s="53" t="s">
        <v>238</v>
      </c>
      <c r="E42" s="54"/>
      <c r="F42" s="53" t="s">
        <v>140</v>
      </c>
      <c r="G42" s="65">
        <v>44719</v>
      </c>
      <c r="H42" s="251" t="s">
        <v>141</v>
      </c>
      <c r="I42" s="251"/>
      <c r="J42" s="250" t="s">
        <v>144</v>
      </c>
      <c r="K42" s="252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4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9"/>
  <sheetViews>
    <sheetView workbookViewId="0">
      <selection activeCell="P8" sqref="P8"/>
    </sheetView>
  </sheetViews>
  <sheetFormatPr defaultColWidth="9" defaultRowHeight="26.1" customHeight="1"/>
  <cols>
    <col min="1" max="1" width="17.125" style="21" customWidth="1"/>
    <col min="2" max="7" width="9.375" style="21" customWidth="1"/>
    <col min="8" max="8" width="1.375" style="21" customWidth="1"/>
    <col min="9" max="14" width="9.5" style="21" customWidth="1"/>
    <col min="15" max="16384" width="9" style="21"/>
  </cols>
  <sheetData>
    <row r="1" spans="1:14" ht="30" customHeight="1">
      <c r="A1" s="234" t="s">
        <v>145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4" ht="29.1" customHeight="1">
      <c r="A2" s="22" t="s">
        <v>62</v>
      </c>
      <c r="B2" s="236" t="s">
        <v>63</v>
      </c>
      <c r="C2" s="236"/>
      <c r="D2" s="23" t="s">
        <v>69</v>
      </c>
      <c r="E2" s="236" t="s">
        <v>70</v>
      </c>
      <c r="F2" s="236"/>
      <c r="G2" s="236"/>
      <c r="H2" s="242"/>
      <c r="I2" s="36" t="s">
        <v>57</v>
      </c>
      <c r="J2" s="236" t="s">
        <v>58</v>
      </c>
      <c r="K2" s="236"/>
      <c r="L2" s="236"/>
      <c r="M2" s="236"/>
      <c r="N2" s="237"/>
    </row>
    <row r="3" spans="1:14" ht="29.1" customHeight="1">
      <c r="A3" s="241" t="s">
        <v>146</v>
      </c>
      <c r="B3" s="238" t="s">
        <v>147</v>
      </c>
      <c r="C3" s="238"/>
      <c r="D3" s="238"/>
      <c r="E3" s="238"/>
      <c r="F3" s="238"/>
      <c r="G3" s="238"/>
      <c r="H3" s="243"/>
      <c r="I3" s="239" t="s">
        <v>148</v>
      </c>
      <c r="J3" s="239"/>
      <c r="K3" s="239"/>
      <c r="L3" s="239"/>
      <c r="M3" s="239"/>
      <c r="N3" s="240"/>
    </row>
    <row r="4" spans="1:14" ht="29.1" customHeight="1">
      <c r="A4" s="241"/>
      <c r="B4" s="24" t="s">
        <v>112</v>
      </c>
      <c r="C4" s="24" t="s">
        <v>113</v>
      </c>
      <c r="D4" s="24" t="s">
        <v>114</v>
      </c>
      <c r="E4" s="24" t="s">
        <v>115</v>
      </c>
      <c r="F4" s="24" t="s">
        <v>116</v>
      </c>
      <c r="G4" s="24" t="s">
        <v>117</v>
      </c>
      <c r="H4" s="243"/>
      <c r="I4" s="24" t="s">
        <v>239</v>
      </c>
      <c r="J4" s="24" t="s">
        <v>240</v>
      </c>
      <c r="K4" s="24" t="s">
        <v>241</v>
      </c>
      <c r="L4" s="24" t="s">
        <v>242</v>
      </c>
      <c r="M4" s="24" t="s">
        <v>243</v>
      </c>
      <c r="N4" s="24" t="s">
        <v>244</v>
      </c>
    </row>
    <row r="5" spans="1:14" ht="29.1" customHeight="1">
      <c r="A5" s="25" t="s">
        <v>151</v>
      </c>
      <c r="B5" s="24" t="s">
        <v>152</v>
      </c>
      <c r="C5" s="24" t="s">
        <v>153</v>
      </c>
      <c r="D5" s="24" t="s">
        <v>154</v>
      </c>
      <c r="E5" s="24" t="s">
        <v>155</v>
      </c>
      <c r="F5" s="24" t="s">
        <v>156</v>
      </c>
      <c r="G5" s="24" t="s">
        <v>157</v>
      </c>
      <c r="H5" s="243"/>
      <c r="I5" s="24" t="s">
        <v>152</v>
      </c>
      <c r="J5" s="24" t="s">
        <v>153</v>
      </c>
      <c r="K5" s="24" t="s">
        <v>154</v>
      </c>
      <c r="L5" s="24" t="s">
        <v>155</v>
      </c>
      <c r="M5" s="24" t="s">
        <v>156</v>
      </c>
      <c r="N5" s="24" t="s">
        <v>157</v>
      </c>
    </row>
    <row r="6" spans="1:14" ht="29.1" customHeight="1">
      <c r="A6" s="26" t="s">
        <v>158</v>
      </c>
      <c r="B6" s="26">
        <f>C6-1</f>
        <v>68</v>
      </c>
      <c r="C6" s="26">
        <f>D6-2</f>
        <v>69</v>
      </c>
      <c r="D6" s="27">
        <v>71</v>
      </c>
      <c r="E6" s="26">
        <f>D6+2</f>
        <v>73</v>
      </c>
      <c r="F6" s="26">
        <f>E6+2</f>
        <v>75</v>
      </c>
      <c r="G6" s="26">
        <f>F6+1</f>
        <v>76</v>
      </c>
      <c r="H6" s="243"/>
      <c r="I6" s="37" t="s">
        <v>245</v>
      </c>
      <c r="J6" s="37" t="s">
        <v>246</v>
      </c>
      <c r="K6" s="37" t="s">
        <v>247</v>
      </c>
      <c r="L6" s="37" t="s">
        <v>182</v>
      </c>
      <c r="M6" s="37" t="s">
        <v>184</v>
      </c>
      <c r="N6" s="37" t="s">
        <v>182</v>
      </c>
    </row>
    <row r="7" spans="1:14" ht="29.1" customHeight="1">
      <c r="A7" s="26" t="s">
        <v>162</v>
      </c>
      <c r="B7" s="26">
        <f t="shared" ref="B7:B9" si="0">C7-4</f>
        <v>108</v>
      </c>
      <c r="C7" s="26">
        <f t="shared" ref="C7:C9" si="1">D7-4</f>
        <v>112</v>
      </c>
      <c r="D7" s="27">
        <v>116</v>
      </c>
      <c r="E7" s="26">
        <f t="shared" ref="E7:E9" si="2">D7+4</f>
        <v>120</v>
      </c>
      <c r="F7" s="26">
        <f>E7+4</f>
        <v>124</v>
      </c>
      <c r="G7" s="26">
        <f t="shared" ref="G7:G9" si="3">F7+6</f>
        <v>130</v>
      </c>
      <c r="H7" s="243"/>
      <c r="I7" s="37" t="s">
        <v>248</v>
      </c>
      <c r="J7" s="37" t="s">
        <v>249</v>
      </c>
      <c r="K7" s="37" t="s">
        <v>246</v>
      </c>
      <c r="L7" s="37" t="s">
        <v>250</v>
      </c>
      <c r="M7" s="37" t="s">
        <v>184</v>
      </c>
      <c r="N7" s="37" t="s">
        <v>183</v>
      </c>
    </row>
    <row r="8" spans="1:14" ht="29.1" customHeight="1">
      <c r="A8" s="26" t="s">
        <v>164</v>
      </c>
      <c r="B8" s="26">
        <f t="shared" si="0"/>
        <v>106</v>
      </c>
      <c r="C8" s="26">
        <f t="shared" si="1"/>
        <v>110</v>
      </c>
      <c r="D8" s="27">
        <v>114</v>
      </c>
      <c r="E8" s="26">
        <f t="shared" si="2"/>
        <v>118</v>
      </c>
      <c r="F8" s="26">
        <f>E8+5</f>
        <v>123</v>
      </c>
      <c r="G8" s="26">
        <f t="shared" si="3"/>
        <v>129</v>
      </c>
      <c r="H8" s="243"/>
      <c r="I8" s="37" t="s">
        <v>185</v>
      </c>
      <c r="J8" s="37" t="s">
        <v>186</v>
      </c>
      <c r="K8" s="37" t="s">
        <v>187</v>
      </c>
      <c r="L8" s="37" t="s">
        <v>187</v>
      </c>
      <c r="M8" s="37" t="s">
        <v>187</v>
      </c>
      <c r="N8" s="37" t="s">
        <v>187</v>
      </c>
    </row>
    <row r="9" spans="1:14" ht="29.1" customHeight="1">
      <c r="A9" s="26" t="s">
        <v>166</v>
      </c>
      <c r="B9" s="26">
        <f t="shared" si="0"/>
        <v>106</v>
      </c>
      <c r="C9" s="26">
        <f t="shared" si="1"/>
        <v>110</v>
      </c>
      <c r="D9" s="27">
        <v>114</v>
      </c>
      <c r="E9" s="26">
        <f t="shared" si="2"/>
        <v>118</v>
      </c>
      <c r="F9" s="26">
        <f>E9+5</f>
        <v>123</v>
      </c>
      <c r="G9" s="26">
        <f t="shared" si="3"/>
        <v>129</v>
      </c>
      <c r="H9" s="243"/>
      <c r="I9" s="37" t="s">
        <v>188</v>
      </c>
      <c r="J9" s="37" t="s">
        <v>185</v>
      </c>
      <c r="K9" s="37" t="s">
        <v>185</v>
      </c>
      <c r="L9" s="37" t="s">
        <v>251</v>
      </c>
      <c r="M9" s="37" t="s">
        <v>252</v>
      </c>
      <c r="N9" s="37" t="s">
        <v>187</v>
      </c>
    </row>
    <row r="10" spans="1:14" ht="29.1" customHeight="1">
      <c r="A10" s="26" t="s">
        <v>167</v>
      </c>
      <c r="B10" s="26">
        <f>C10-1.2</f>
        <v>45.599999999999994</v>
      </c>
      <c r="C10" s="26">
        <f>D10-1.2</f>
        <v>46.8</v>
      </c>
      <c r="D10" s="27">
        <v>48</v>
      </c>
      <c r="E10" s="26">
        <f>D10+1.2</f>
        <v>49.2</v>
      </c>
      <c r="F10" s="26">
        <f>E10+1.2</f>
        <v>50.400000000000006</v>
      </c>
      <c r="G10" s="26">
        <f>F10+1.4</f>
        <v>51.800000000000004</v>
      </c>
      <c r="H10" s="243"/>
      <c r="I10" s="37" t="s">
        <v>187</v>
      </c>
      <c r="J10" s="37" t="s">
        <v>187</v>
      </c>
      <c r="K10" s="37" t="s">
        <v>187</v>
      </c>
      <c r="L10" s="37" t="s">
        <v>187</v>
      </c>
      <c r="M10" s="37" t="s">
        <v>187</v>
      </c>
      <c r="N10" s="37" t="s">
        <v>187</v>
      </c>
    </row>
    <row r="11" spans="1:14" ht="29.1" customHeight="1">
      <c r="A11" s="26" t="s">
        <v>168</v>
      </c>
      <c r="B11" s="26">
        <f>C11-0.6</f>
        <v>61.199999999999996</v>
      </c>
      <c r="C11" s="26">
        <f>D11-1.2</f>
        <v>61.8</v>
      </c>
      <c r="D11" s="27">
        <v>63</v>
      </c>
      <c r="E11" s="26">
        <f>D11+1.2</f>
        <v>64.2</v>
      </c>
      <c r="F11" s="26">
        <f>E11+1.2</f>
        <v>65.400000000000006</v>
      </c>
      <c r="G11" s="26">
        <f>F11+0.6</f>
        <v>66</v>
      </c>
      <c r="H11" s="243"/>
      <c r="I11" s="37" t="s">
        <v>253</v>
      </c>
      <c r="J11" s="37" t="s">
        <v>254</v>
      </c>
      <c r="K11" s="37" t="s">
        <v>165</v>
      </c>
      <c r="L11" s="37" t="s">
        <v>160</v>
      </c>
      <c r="M11" s="37" t="s">
        <v>253</v>
      </c>
      <c r="N11" s="37" t="s">
        <v>160</v>
      </c>
    </row>
    <row r="12" spans="1:14" ht="29.1" customHeight="1">
      <c r="A12" s="26" t="s">
        <v>169</v>
      </c>
      <c r="B12" s="30">
        <f>C12-0.7</f>
        <v>21.6</v>
      </c>
      <c r="C12" s="30">
        <f>D12-0.7</f>
        <v>22.3</v>
      </c>
      <c r="D12" s="27">
        <v>23</v>
      </c>
      <c r="E12" s="30">
        <f>D12+0.7</f>
        <v>23.7</v>
      </c>
      <c r="F12" s="30">
        <f>E12+0.7</f>
        <v>24.4</v>
      </c>
      <c r="G12" s="30">
        <f>F12+0.95</f>
        <v>25.349999999999998</v>
      </c>
      <c r="H12" s="243"/>
      <c r="I12" s="37" t="s">
        <v>165</v>
      </c>
      <c r="J12" s="37" t="s">
        <v>165</v>
      </c>
      <c r="K12" s="37" t="s">
        <v>165</v>
      </c>
      <c r="L12" s="37" t="s">
        <v>165</v>
      </c>
      <c r="M12" s="37" t="s">
        <v>165</v>
      </c>
      <c r="N12" s="37" t="s">
        <v>165</v>
      </c>
    </row>
    <row r="13" spans="1:14" ht="29.1" customHeight="1">
      <c r="A13" s="26" t="s">
        <v>170</v>
      </c>
      <c r="B13" s="26">
        <f>C13-0.6</f>
        <v>19.299999999999997</v>
      </c>
      <c r="C13" s="26">
        <f>D13-0.6</f>
        <v>19.899999999999999</v>
      </c>
      <c r="D13" s="27">
        <v>20.5</v>
      </c>
      <c r="E13" s="26">
        <f>D13+0.6</f>
        <v>21.1</v>
      </c>
      <c r="F13" s="26">
        <f>E13+0.6</f>
        <v>21.700000000000003</v>
      </c>
      <c r="G13" s="26">
        <f>F13+0.95</f>
        <v>22.650000000000002</v>
      </c>
      <c r="H13" s="243"/>
      <c r="I13" s="37" t="s">
        <v>165</v>
      </c>
      <c r="J13" s="37" t="s">
        <v>165</v>
      </c>
      <c r="K13" s="37" t="s">
        <v>165</v>
      </c>
      <c r="L13" s="37" t="s">
        <v>165</v>
      </c>
      <c r="M13" s="37" t="s">
        <v>165</v>
      </c>
      <c r="N13" s="37" t="s">
        <v>165</v>
      </c>
    </row>
    <row r="14" spans="1:14" ht="29.1" customHeight="1">
      <c r="A14" s="26" t="s">
        <v>171</v>
      </c>
      <c r="B14" s="26">
        <f>C14-0.4</f>
        <v>13.2</v>
      </c>
      <c r="C14" s="26">
        <f>D14-0.4</f>
        <v>13.6</v>
      </c>
      <c r="D14" s="31">
        <v>14</v>
      </c>
      <c r="E14" s="26">
        <f>D14+0.4</f>
        <v>14.4</v>
      </c>
      <c r="F14" s="26">
        <f>E14+0.4</f>
        <v>14.8</v>
      </c>
      <c r="G14" s="26">
        <f>F14+0.6</f>
        <v>15.4</v>
      </c>
      <c r="H14" s="243"/>
      <c r="I14" s="37" t="s">
        <v>165</v>
      </c>
      <c r="J14" s="37" t="s">
        <v>165</v>
      </c>
      <c r="K14" s="37" t="s">
        <v>165</v>
      </c>
      <c r="L14" s="37" t="s">
        <v>165</v>
      </c>
      <c r="M14" s="37" t="s">
        <v>165</v>
      </c>
      <c r="N14" s="37" t="s">
        <v>165</v>
      </c>
    </row>
    <row r="15" spans="1:14" ht="17.25">
      <c r="A15" s="26" t="s">
        <v>172</v>
      </c>
      <c r="B15" s="26">
        <f>C15-1</f>
        <v>55</v>
      </c>
      <c r="C15" s="26">
        <f>D15-1</f>
        <v>56</v>
      </c>
      <c r="D15" s="27">
        <v>57</v>
      </c>
      <c r="E15" s="26">
        <f>D15+1</f>
        <v>58</v>
      </c>
      <c r="F15" s="26">
        <f>E15+1</f>
        <v>59</v>
      </c>
      <c r="G15" s="26">
        <f>F15+1.5</f>
        <v>60.5</v>
      </c>
      <c r="H15" s="243"/>
      <c r="I15" s="37" t="s">
        <v>165</v>
      </c>
      <c r="J15" s="37" t="s">
        <v>165</v>
      </c>
      <c r="K15" s="37" t="s">
        <v>165</v>
      </c>
      <c r="L15" s="37" t="s">
        <v>165</v>
      </c>
      <c r="M15" s="37" t="s">
        <v>165</v>
      </c>
      <c r="N15" s="37" t="s">
        <v>165</v>
      </c>
    </row>
    <row r="16" spans="1:14" ht="16.5">
      <c r="A16" s="32"/>
      <c r="B16" s="32"/>
      <c r="C16" s="32"/>
      <c r="D16" s="33"/>
      <c r="E16" s="32"/>
      <c r="F16" s="32"/>
      <c r="G16" s="32"/>
      <c r="H16" s="243"/>
      <c r="I16" s="37"/>
      <c r="J16" s="37"/>
      <c r="K16" s="37"/>
      <c r="L16" s="37"/>
      <c r="M16" s="37"/>
      <c r="N16" s="37"/>
    </row>
    <row r="17" spans="1:14" ht="16.5">
      <c r="A17" s="32"/>
      <c r="B17" s="32"/>
      <c r="C17" s="32"/>
      <c r="D17" s="33"/>
      <c r="E17" s="32"/>
      <c r="F17" s="32"/>
      <c r="G17" s="32"/>
      <c r="H17" s="243"/>
      <c r="I17" s="37"/>
      <c r="J17" s="37"/>
      <c r="K17" s="37"/>
      <c r="L17" s="37"/>
      <c r="M17" s="37"/>
      <c r="N17" s="37"/>
    </row>
    <row r="18" spans="1:14" ht="26.1" customHeight="1">
      <c r="A18" s="26"/>
      <c r="B18" s="26"/>
      <c r="C18" s="26"/>
      <c r="D18" s="34"/>
      <c r="E18" s="26"/>
      <c r="F18" s="26"/>
      <c r="G18" s="26"/>
      <c r="H18" s="243"/>
      <c r="I18" s="37"/>
      <c r="J18" s="37"/>
      <c r="K18" s="37"/>
      <c r="L18" s="37"/>
      <c r="M18" s="37"/>
      <c r="N18" s="37"/>
    </row>
    <row r="19" spans="1:14" ht="26.1" customHeight="1">
      <c r="A19" s="26"/>
      <c r="B19" s="26"/>
      <c r="C19" s="26"/>
      <c r="D19" s="35"/>
      <c r="E19" s="26"/>
      <c r="F19" s="26"/>
      <c r="G19" s="26"/>
      <c r="H19" s="243"/>
      <c r="I19" s="37"/>
      <c r="J19" s="37"/>
      <c r="K19" s="38"/>
      <c r="L19" s="38"/>
      <c r="M19" s="38"/>
      <c r="N19" s="39"/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9"/>
  </mergeCells>
  <phoneticPr fontId="44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12" sqref="E12:I12"/>
    </sheetView>
  </sheetViews>
  <sheetFormatPr defaultColWidth="9" defaultRowHeight="14.25"/>
  <cols>
    <col min="1" max="1" width="7" customWidth="1"/>
    <col min="2" max="2" width="12.125" style="20" customWidth="1"/>
    <col min="3" max="3" width="12.875" style="20" customWidth="1"/>
    <col min="4" max="4" width="9.125" style="17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296" t="s">
        <v>255</v>
      </c>
      <c r="B1" s="296"/>
      <c r="C1" s="296"/>
      <c r="D1" s="297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</row>
    <row r="2" spans="1:15" s="1" customFormat="1" ht="16.5">
      <c r="A2" s="310" t="s">
        <v>256</v>
      </c>
      <c r="B2" s="311" t="s">
        <v>257</v>
      </c>
      <c r="C2" s="311" t="s">
        <v>258</v>
      </c>
      <c r="D2" s="313" t="s">
        <v>259</v>
      </c>
      <c r="E2" s="311" t="s">
        <v>260</v>
      </c>
      <c r="F2" s="311" t="s">
        <v>261</v>
      </c>
      <c r="G2" s="311" t="s">
        <v>262</v>
      </c>
      <c r="H2" s="311" t="s">
        <v>263</v>
      </c>
      <c r="I2" s="3" t="s">
        <v>264</v>
      </c>
      <c r="J2" s="3" t="s">
        <v>265</v>
      </c>
      <c r="K2" s="3" t="s">
        <v>266</v>
      </c>
      <c r="L2" s="3" t="s">
        <v>267</v>
      </c>
      <c r="M2" s="3" t="s">
        <v>268</v>
      </c>
      <c r="N2" s="311" t="s">
        <v>269</v>
      </c>
      <c r="O2" s="311" t="s">
        <v>270</v>
      </c>
    </row>
    <row r="3" spans="1:15" s="1" customFormat="1" ht="16.5">
      <c r="A3" s="310"/>
      <c r="B3" s="312"/>
      <c r="C3" s="312"/>
      <c r="D3" s="314"/>
      <c r="E3" s="312"/>
      <c r="F3" s="312"/>
      <c r="G3" s="312"/>
      <c r="H3" s="312"/>
      <c r="I3" s="3" t="s">
        <v>271</v>
      </c>
      <c r="J3" s="3" t="s">
        <v>271</v>
      </c>
      <c r="K3" s="3" t="s">
        <v>271</v>
      </c>
      <c r="L3" s="3" t="s">
        <v>271</v>
      </c>
      <c r="M3" s="3" t="s">
        <v>271</v>
      </c>
      <c r="N3" s="312"/>
      <c r="O3" s="312"/>
    </row>
    <row r="4" spans="1:15" ht="21">
      <c r="A4" s="5">
        <v>1</v>
      </c>
      <c r="B4" s="18">
        <v>18</v>
      </c>
      <c r="C4" s="148" t="s">
        <v>272</v>
      </c>
      <c r="D4" s="149" t="s">
        <v>273</v>
      </c>
      <c r="E4" s="6" t="s">
        <v>63</v>
      </c>
      <c r="F4" s="150" t="s">
        <v>274</v>
      </c>
      <c r="G4" s="6" t="s">
        <v>67</v>
      </c>
      <c r="H4" s="6" t="s">
        <v>67</v>
      </c>
      <c r="I4" s="6">
        <v>3</v>
      </c>
      <c r="J4" s="6">
        <v>2</v>
      </c>
      <c r="K4" s="6">
        <v>3</v>
      </c>
      <c r="L4" s="6">
        <v>4</v>
      </c>
      <c r="M4" s="6">
        <v>1</v>
      </c>
      <c r="N4" s="6">
        <f t="shared" ref="N4:N9" si="0">SUM(I4:M4)</f>
        <v>13</v>
      </c>
      <c r="O4" s="6" t="s">
        <v>275</v>
      </c>
    </row>
    <row r="5" spans="1:15" ht="21">
      <c r="A5" s="5">
        <v>2</v>
      </c>
      <c r="B5" s="6">
        <v>16</v>
      </c>
      <c r="C5" s="148" t="s">
        <v>272</v>
      </c>
      <c r="D5" s="151" t="s">
        <v>276</v>
      </c>
      <c r="E5" s="6" t="s">
        <v>63</v>
      </c>
      <c r="F5" s="150" t="s">
        <v>274</v>
      </c>
      <c r="G5" s="6" t="s">
        <v>67</v>
      </c>
      <c r="H5" s="6" t="s">
        <v>67</v>
      </c>
      <c r="I5" s="6">
        <v>3</v>
      </c>
      <c r="J5" s="6">
        <v>3</v>
      </c>
      <c r="K5" s="6">
        <v>3</v>
      </c>
      <c r="L5" s="6">
        <v>4</v>
      </c>
      <c r="M5" s="6">
        <v>3</v>
      </c>
      <c r="N5" s="6">
        <f t="shared" si="0"/>
        <v>16</v>
      </c>
      <c r="O5" s="6" t="s">
        <v>275</v>
      </c>
    </row>
    <row r="6" spans="1:15" ht="21">
      <c r="A6" s="5">
        <v>3</v>
      </c>
      <c r="B6" s="6">
        <v>33</v>
      </c>
      <c r="C6" s="148" t="s">
        <v>272</v>
      </c>
      <c r="D6" s="149" t="s">
        <v>277</v>
      </c>
      <c r="E6" s="6" t="s">
        <v>63</v>
      </c>
      <c r="F6" s="150" t="s">
        <v>274</v>
      </c>
      <c r="G6" s="6" t="s">
        <v>67</v>
      </c>
      <c r="H6" s="6" t="s">
        <v>67</v>
      </c>
      <c r="I6" s="6">
        <v>2</v>
      </c>
      <c r="J6" s="6">
        <v>3</v>
      </c>
      <c r="K6" s="6">
        <v>1</v>
      </c>
      <c r="L6" s="6">
        <v>5</v>
      </c>
      <c r="M6" s="6">
        <v>1</v>
      </c>
      <c r="N6" s="6">
        <f t="shared" si="0"/>
        <v>12</v>
      </c>
      <c r="O6" s="6" t="s">
        <v>275</v>
      </c>
    </row>
    <row r="7" spans="1:15" ht="21">
      <c r="A7" s="5">
        <v>4</v>
      </c>
      <c r="B7" s="6">
        <v>111</v>
      </c>
      <c r="C7" s="148" t="s">
        <v>278</v>
      </c>
      <c r="D7" s="149" t="s">
        <v>273</v>
      </c>
      <c r="E7" s="6" t="s">
        <v>63</v>
      </c>
      <c r="F7" s="150" t="s">
        <v>274</v>
      </c>
      <c r="G7" s="6" t="s">
        <v>67</v>
      </c>
      <c r="H7" s="6" t="s">
        <v>67</v>
      </c>
      <c r="I7" s="6">
        <v>1</v>
      </c>
      <c r="J7" s="6">
        <v>2</v>
      </c>
      <c r="K7" s="6">
        <v>2</v>
      </c>
      <c r="L7" s="6">
        <v>2</v>
      </c>
      <c r="M7" s="6">
        <v>2</v>
      </c>
      <c r="N7" s="6">
        <f t="shared" si="0"/>
        <v>9</v>
      </c>
      <c r="O7" s="6" t="s">
        <v>275</v>
      </c>
    </row>
    <row r="8" spans="1:15" ht="21">
      <c r="A8" s="5">
        <v>5</v>
      </c>
      <c r="B8" s="6">
        <v>63</v>
      </c>
      <c r="C8" s="148" t="s">
        <v>278</v>
      </c>
      <c r="D8" s="151" t="s">
        <v>276</v>
      </c>
      <c r="E8" s="6" t="s">
        <v>63</v>
      </c>
      <c r="F8" s="150" t="s">
        <v>274</v>
      </c>
      <c r="G8" s="6" t="s">
        <v>67</v>
      </c>
      <c r="H8" s="6" t="s">
        <v>67</v>
      </c>
      <c r="I8" s="6">
        <v>3</v>
      </c>
      <c r="J8" s="6">
        <v>1</v>
      </c>
      <c r="K8" s="6">
        <v>1</v>
      </c>
      <c r="L8" s="6">
        <v>3</v>
      </c>
      <c r="M8" s="5">
        <v>1</v>
      </c>
      <c r="N8" s="5">
        <f t="shared" si="0"/>
        <v>9</v>
      </c>
      <c r="O8" s="5" t="s">
        <v>275</v>
      </c>
    </row>
    <row r="9" spans="1:15" ht="21">
      <c r="A9" s="5">
        <v>6</v>
      </c>
      <c r="B9" s="6">
        <v>16</v>
      </c>
      <c r="C9" s="148" t="s">
        <v>278</v>
      </c>
      <c r="D9" s="149" t="s">
        <v>277</v>
      </c>
      <c r="E9" s="6" t="s">
        <v>63</v>
      </c>
      <c r="F9" s="150" t="s">
        <v>274</v>
      </c>
      <c r="G9" s="6" t="s">
        <v>67</v>
      </c>
      <c r="H9" s="6" t="s">
        <v>67</v>
      </c>
      <c r="I9" s="6">
        <v>1</v>
      </c>
      <c r="J9" s="6">
        <v>2</v>
      </c>
      <c r="K9" s="6">
        <v>1</v>
      </c>
      <c r="L9" s="6">
        <v>1</v>
      </c>
      <c r="M9" s="5">
        <v>2</v>
      </c>
      <c r="N9" s="5">
        <f t="shared" si="0"/>
        <v>7</v>
      </c>
      <c r="O9" s="5" t="s">
        <v>275</v>
      </c>
    </row>
    <row r="10" spans="1:15">
      <c r="A10" s="5"/>
      <c r="B10" s="6"/>
      <c r="C10" s="6"/>
      <c r="D10" s="19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6"/>
      <c r="C11" s="6"/>
      <c r="D11" s="19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298" t="s">
        <v>279</v>
      </c>
      <c r="B12" s="299"/>
      <c r="C12" s="299"/>
      <c r="D12" s="300"/>
      <c r="E12" s="301"/>
      <c r="F12" s="302"/>
      <c r="G12" s="302"/>
      <c r="H12" s="302"/>
      <c r="I12" s="303"/>
      <c r="J12" s="298" t="s">
        <v>280</v>
      </c>
      <c r="K12" s="304"/>
      <c r="L12" s="304"/>
      <c r="M12" s="305"/>
      <c r="N12" s="7"/>
      <c r="O12" s="9"/>
    </row>
    <row r="13" spans="1:15" ht="16.5">
      <c r="A13" s="306" t="s">
        <v>281</v>
      </c>
      <c r="B13" s="307"/>
      <c r="C13" s="307"/>
      <c r="D13" s="308"/>
      <c r="E13" s="309"/>
      <c r="F13" s="309"/>
      <c r="G13" s="309"/>
      <c r="H13" s="309"/>
      <c r="I13" s="309"/>
      <c r="J13" s="309"/>
      <c r="K13" s="309"/>
      <c r="L13" s="309"/>
      <c r="M13" s="309"/>
      <c r="N13" s="309"/>
      <c r="O13" s="309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4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B4" sqref="B4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style="17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296" t="s">
        <v>282</v>
      </c>
      <c r="B1" s="296"/>
      <c r="C1" s="296"/>
      <c r="D1" s="296"/>
      <c r="E1" s="297"/>
      <c r="F1" s="296"/>
      <c r="G1" s="296"/>
      <c r="H1" s="296"/>
      <c r="I1" s="296"/>
      <c r="J1" s="296"/>
      <c r="K1" s="296"/>
      <c r="L1" s="296"/>
      <c r="M1" s="296"/>
    </row>
    <row r="2" spans="1:13" s="1" customFormat="1" ht="16.5">
      <c r="A2" s="310" t="s">
        <v>256</v>
      </c>
      <c r="B2" s="311" t="s">
        <v>261</v>
      </c>
      <c r="C2" s="311" t="s">
        <v>257</v>
      </c>
      <c r="D2" s="311" t="s">
        <v>258</v>
      </c>
      <c r="E2" s="313" t="s">
        <v>259</v>
      </c>
      <c r="F2" s="311" t="s">
        <v>260</v>
      </c>
      <c r="G2" s="310" t="s">
        <v>283</v>
      </c>
      <c r="H2" s="310"/>
      <c r="I2" s="310" t="s">
        <v>284</v>
      </c>
      <c r="J2" s="310"/>
      <c r="K2" s="316" t="s">
        <v>285</v>
      </c>
      <c r="L2" s="318" t="s">
        <v>286</v>
      </c>
      <c r="M2" s="320" t="s">
        <v>287</v>
      </c>
    </row>
    <row r="3" spans="1:13" s="1" customFormat="1" ht="16.5">
      <c r="A3" s="310"/>
      <c r="B3" s="312"/>
      <c r="C3" s="312"/>
      <c r="D3" s="312"/>
      <c r="E3" s="314"/>
      <c r="F3" s="312"/>
      <c r="G3" s="3" t="s">
        <v>288</v>
      </c>
      <c r="H3" s="3" t="s">
        <v>289</v>
      </c>
      <c r="I3" s="3" t="s">
        <v>288</v>
      </c>
      <c r="J3" s="3" t="s">
        <v>289</v>
      </c>
      <c r="K3" s="317"/>
      <c r="L3" s="319"/>
      <c r="M3" s="321"/>
    </row>
    <row r="4" spans="1:13">
      <c r="A4" s="5">
        <v>1</v>
      </c>
      <c r="B4" s="150" t="s">
        <v>274</v>
      </c>
      <c r="C4" s="18">
        <v>18</v>
      </c>
      <c r="D4" s="148" t="s">
        <v>272</v>
      </c>
      <c r="E4" s="149" t="s">
        <v>273</v>
      </c>
      <c r="F4" s="6" t="s">
        <v>63</v>
      </c>
      <c r="G4" s="6">
        <v>0.2</v>
      </c>
      <c r="H4" s="6">
        <v>0.2</v>
      </c>
      <c r="I4" s="6">
        <v>0.3</v>
      </c>
      <c r="J4" s="6">
        <v>0.5</v>
      </c>
      <c r="K4" s="6">
        <f t="shared" ref="K4:K9" si="0">SUM(G4:J4)</f>
        <v>1.2</v>
      </c>
      <c r="L4" s="6" t="s">
        <v>290</v>
      </c>
      <c r="M4" s="6" t="s">
        <v>275</v>
      </c>
    </row>
    <row r="5" spans="1:13" ht="21">
      <c r="A5" s="5">
        <v>2</v>
      </c>
      <c r="B5" s="150" t="s">
        <v>274</v>
      </c>
      <c r="C5" s="6">
        <v>16</v>
      </c>
      <c r="D5" s="148" t="s">
        <v>272</v>
      </c>
      <c r="E5" s="151" t="s">
        <v>276</v>
      </c>
      <c r="F5" s="6" t="s">
        <v>63</v>
      </c>
      <c r="G5" s="6">
        <v>0.3</v>
      </c>
      <c r="H5" s="6">
        <v>0.2</v>
      </c>
      <c r="I5" s="6">
        <v>0.5</v>
      </c>
      <c r="J5" s="6">
        <v>0.5</v>
      </c>
      <c r="K5" s="6">
        <f t="shared" si="0"/>
        <v>1.5</v>
      </c>
      <c r="L5" s="6" t="s">
        <v>290</v>
      </c>
      <c r="M5" s="6" t="s">
        <v>275</v>
      </c>
    </row>
    <row r="6" spans="1:13" ht="21">
      <c r="A6" s="5">
        <v>3</v>
      </c>
      <c r="B6" s="150" t="s">
        <v>274</v>
      </c>
      <c r="C6" s="6">
        <v>33</v>
      </c>
      <c r="D6" s="148" t="s">
        <v>272</v>
      </c>
      <c r="E6" s="149" t="s">
        <v>277</v>
      </c>
      <c r="F6" s="6" t="s">
        <v>63</v>
      </c>
      <c r="G6" s="6">
        <v>0.2</v>
      </c>
      <c r="H6" s="6">
        <v>0.2</v>
      </c>
      <c r="I6" s="6">
        <v>0.2</v>
      </c>
      <c r="J6" s="6">
        <v>0.5</v>
      </c>
      <c r="K6" s="6">
        <f t="shared" si="0"/>
        <v>1.1000000000000001</v>
      </c>
      <c r="L6" s="6" t="s">
        <v>290</v>
      </c>
      <c r="M6" s="6" t="s">
        <v>275</v>
      </c>
    </row>
    <row r="7" spans="1:13">
      <c r="A7" s="5">
        <v>4</v>
      </c>
      <c r="B7" s="150" t="s">
        <v>274</v>
      </c>
      <c r="C7" s="6">
        <v>111</v>
      </c>
      <c r="D7" s="148" t="s">
        <v>278</v>
      </c>
      <c r="E7" s="149" t="s">
        <v>273</v>
      </c>
      <c r="F7" s="6" t="s">
        <v>63</v>
      </c>
      <c r="G7" s="6">
        <v>0.2</v>
      </c>
      <c r="H7" s="6">
        <v>0.2</v>
      </c>
      <c r="I7" s="6">
        <v>0.4</v>
      </c>
      <c r="J7" s="6">
        <v>0.5</v>
      </c>
      <c r="K7" s="6">
        <f t="shared" si="0"/>
        <v>1.3</v>
      </c>
      <c r="L7" s="6" t="s">
        <v>290</v>
      </c>
      <c r="M7" s="6" t="s">
        <v>275</v>
      </c>
    </row>
    <row r="8" spans="1:13" ht="21">
      <c r="A8" s="5">
        <v>5</v>
      </c>
      <c r="B8" s="150" t="s">
        <v>274</v>
      </c>
      <c r="C8" s="6">
        <v>63</v>
      </c>
      <c r="D8" s="148" t="s">
        <v>278</v>
      </c>
      <c r="E8" s="151" t="s">
        <v>276</v>
      </c>
      <c r="F8" s="6" t="s">
        <v>63</v>
      </c>
      <c r="G8" s="6">
        <v>0.3</v>
      </c>
      <c r="H8" s="6">
        <v>0.1</v>
      </c>
      <c r="I8" s="6">
        <v>0.2</v>
      </c>
      <c r="J8" s="6">
        <v>0.5</v>
      </c>
      <c r="K8" s="5">
        <f t="shared" si="0"/>
        <v>1.1000000000000001</v>
      </c>
      <c r="L8" s="6" t="s">
        <v>290</v>
      </c>
      <c r="M8" s="5" t="s">
        <v>275</v>
      </c>
    </row>
    <row r="9" spans="1:13" ht="21">
      <c r="A9" s="5">
        <v>6</v>
      </c>
      <c r="B9" s="150" t="s">
        <v>274</v>
      </c>
      <c r="C9" s="6">
        <v>16</v>
      </c>
      <c r="D9" s="148" t="s">
        <v>278</v>
      </c>
      <c r="E9" s="149" t="s">
        <v>277</v>
      </c>
      <c r="F9" s="6" t="s">
        <v>63</v>
      </c>
      <c r="G9" s="6">
        <v>0.3</v>
      </c>
      <c r="H9" s="6">
        <v>0.2</v>
      </c>
      <c r="I9" s="6">
        <v>0.5</v>
      </c>
      <c r="J9" s="6">
        <v>0.2</v>
      </c>
      <c r="K9" s="5">
        <f t="shared" si="0"/>
        <v>1.2</v>
      </c>
      <c r="L9" s="6" t="s">
        <v>290</v>
      </c>
      <c r="M9" s="5" t="s">
        <v>275</v>
      </c>
    </row>
    <row r="10" spans="1:13">
      <c r="A10" s="5"/>
      <c r="B10" s="5"/>
      <c r="C10" s="5"/>
      <c r="D10" s="5"/>
      <c r="E10" s="19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19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298" t="s">
        <v>279</v>
      </c>
      <c r="B12" s="304"/>
      <c r="C12" s="304"/>
      <c r="D12" s="304"/>
      <c r="E12" s="300"/>
      <c r="F12" s="301"/>
      <c r="G12" s="303"/>
      <c r="H12" s="298" t="s">
        <v>291</v>
      </c>
      <c r="I12" s="304"/>
      <c r="J12" s="304"/>
      <c r="K12" s="305"/>
      <c r="L12" s="322"/>
      <c r="M12" s="323"/>
    </row>
    <row r="13" spans="1:13" ht="16.5">
      <c r="A13" s="315" t="s">
        <v>292</v>
      </c>
      <c r="B13" s="315"/>
      <c r="C13" s="309"/>
      <c r="D13" s="309"/>
      <c r="E13" s="308"/>
      <c r="F13" s="309"/>
      <c r="G13" s="309"/>
      <c r="H13" s="309"/>
      <c r="I13" s="309"/>
      <c r="J13" s="309"/>
      <c r="K13" s="309"/>
      <c r="L13" s="309"/>
      <c r="M13" s="309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44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5" sqref="F5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style="17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296" t="s">
        <v>293</v>
      </c>
      <c r="B1" s="296"/>
      <c r="C1" s="296"/>
      <c r="D1" s="296"/>
      <c r="E1" s="297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</row>
    <row r="2" spans="1:23" s="1" customFormat="1" ht="15.95" customHeight="1">
      <c r="A2" s="311" t="s">
        <v>294</v>
      </c>
      <c r="B2" s="311" t="s">
        <v>261</v>
      </c>
      <c r="C2" s="311" t="s">
        <v>257</v>
      </c>
      <c r="D2" s="311" t="s">
        <v>258</v>
      </c>
      <c r="E2" s="313" t="s">
        <v>259</v>
      </c>
      <c r="F2" s="311" t="s">
        <v>260</v>
      </c>
      <c r="G2" s="334" t="s">
        <v>295</v>
      </c>
      <c r="H2" s="335"/>
      <c r="I2" s="336"/>
      <c r="J2" s="334" t="s">
        <v>296</v>
      </c>
      <c r="K2" s="335"/>
      <c r="L2" s="336"/>
      <c r="M2" s="334" t="s">
        <v>297</v>
      </c>
      <c r="N2" s="335"/>
      <c r="O2" s="336"/>
      <c r="P2" s="334" t="s">
        <v>298</v>
      </c>
      <c r="Q2" s="335"/>
      <c r="R2" s="336"/>
      <c r="S2" s="335" t="s">
        <v>299</v>
      </c>
      <c r="T2" s="335"/>
      <c r="U2" s="336"/>
      <c r="V2" s="338" t="s">
        <v>300</v>
      </c>
      <c r="W2" s="338" t="s">
        <v>270</v>
      </c>
    </row>
    <row r="3" spans="1:23" s="1" customFormat="1" ht="16.5">
      <c r="A3" s="312"/>
      <c r="B3" s="326"/>
      <c r="C3" s="326"/>
      <c r="D3" s="326"/>
      <c r="E3" s="337"/>
      <c r="F3" s="326"/>
      <c r="G3" s="3" t="s">
        <v>301</v>
      </c>
      <c r="H3" s="3" t="s">
        <v>69</v>
      </c>
      <c r="I3" s="3" t="s">
        <v>261</v>
      </c>
      <c r="J3" s="3" t="s">
        <v>301</v>
      </c>
      <c r="K3" s="3" t="s">
        <v>69</v>
      </c>
      <c r="L3" s="3" t="s">
        <v>261</v>
      </c>
      <c r="M3" s="3" t="s">
        <v>301</v>
      </c>
      <c r="N3" s="3" t="s">
        <v>69</v>
      </c>
      <c r="O3" s="3" t="s">
        <v>261</v>
      </c>
      <c r="P3" s="3" t="s">
        <v>301</v>
      </c>
      <c r="Q3" s="3" t="s">
        <v>69</v>
      </c>
      <c r="R3" s="3" t="s">
        <v>261</v>
      </c>
      <c r="S3" s="3" t="s">
        <v>301</v>
      </c>
      <c r="T3" s="3" t="s">
        <v>69</v>
      </c>
      <c r="U3" s="3" t="s">
        <v>261</v>
      </c>
      <c r="V3" s="339"/>
      <c r="W3" s="339"/>
    </row>
    <row r="4" spans="1:23">
      <c r="A4" s="329" t="s">
        <v>302</v>
      </c>
      <c r="B4" s="332" t="s">
        <v>274</v>
      </c>
      <c r="C4" s="18">
        <v>18</v>
      </c>
      <c r="D4" s="148" t="s">
        <v>272</v>
      </c>
      <c r="E4" s="149" t="s">
        <v>273</v>
      </c>
      <c r="F4" s="6" t="s">
        <v>63</v>
      </c>
      <c r="G4" s="148" t="s">
        <v>303</v>
      </c>
      <c r="H4" s="148" t="s">
        <v>304</v>
      </c>
      <c r="I4" s="6" t="s">
        <v>305</v>
      </c>
      <c r="J4" s="148" t="s">
        <v>306</v>
      </c>
      <c r="K4" s="6" t="s">
        <v>307</v>
      </c>
      <c r="L4" s="6" t="s">
        <v>305</v>
      </c>
      <c r="M4" s="148" t="s">
        <v>308</v>
      </c>
      <c r="N4" s="148" t="s">
        <v>309</v>
      </c>
      <c r="O4" s="148" t="s">
        <v>310</v>
      </c>
      <c r="P4" s="6"/>
      <c r="Q4" s="6"/>
      <c r="R4" s="6"/>
      <c r="S4" s="6"/>
      <c r="T4" s="6"/>
      <c r="U4" s="6"/>
      <c r="V4" s="6"/>
      <c r="W4" s="6"/>
    </row>
    <row r="5" spans="1:23" ht="21">
      <c r="A5" s="330"/>
      <c r="B5" s="333"/>
      <c r="C5" s="6">
        <v>16</v>
      </c>
      <c r="D5" s="148" t="s">
        <v>272</v>
      </c>
      <c r="E5" s="151" t="s">
        <v>276</v>
      </c>
      <c r="F5" s="6" t="s">
        <v>63</v>
      </c>
      <c r="G5" s="334" t="s">
        <v>311</v>
      </c>
      <c r="H5" s="335"/>
      <c r="I5" s="336"/>
      <c r="J5" s="334" t="s">
        <v>312</v>
      </c>
      <c r="K5" s="335"/>
      <c r="L5" s="336"/>
      <c r="M5" s="334" t="s">
        <v>313</v>
      </c>
      <c r="N5" s="335"/>
      <c r="O5" s="336"/>
      <c r="P5" s="334" t="s">
        <v>314</v>
      </c>
      <c r="Q5" s="335"/>
      <c r="R5" s="336"/>
      <c r="S5" s="335" t="s">
        <v>315</v>
      </c>
      <c r="T5" s="335"/>
      <c r="U5" s="336"/>
      <c r="V5" s="6"/>
      <c r="W5" s="6"/>
    </row>
    <row r="6" spans="1:23" ht="21">
      <c r="A6" s="330"/>
      <c r="B6" s="333"/>
      <c r="C6" s="6">
        <v>33</v>
      </c>
      <c r="D6" s="148" t="s">
        <v>272</v>
      </c>
      <c r="E6" s="149" t="s">
        <v>277</v>
      </c>
      <c r="F6" s="6" t="s">
        <v>63</v>
      </c>
      <c r="G6" s="3" t="s">
        <v>301</v>
      </c>
      <c r="H6" s="3" t="s">
        <v>69</v>
      </c>
      <c r="I6" s="3" t="s">
        <v>261</v>
      </c>
      <c r="J6" s="3" t="s">
        <v>301</v>
      </c>
      <c r="K6" s="3" t="s">
        <v>69</v>
      </c>
      <c r="L6" s="3" t="s">
        <v>261</v>
      </c>
      <c r="M6" s="3" t="s">
        <v>301</v>
      </c>
      <c r="N6" s="3" t="s">
        <v>69</v>
      </c>
      <c r="O6" s="3" t="s">
        <v>261</v>
      </c>
      <c r="P6" s="3" t="s">
        <v>301</v>
      </c>
      <c r="Q6" s="3" t="s">
        <v>69</v>
      </c>
      <c r="R6" s="3" t="s">
        <v>261</v>
      </c>
      <c r="S6" s="3" t="s">
        <v>301</v>
      </c>
      <c r="T6" s="3" t="s">
        <v>69</v>
      </c>
      <c r="U6" s="3" t="s">
        <v>261</v>
      </c>
      <c r="V6" s="6"/>
      <c r="W6" s="6"/>
    </row>
    <row r="7" spans="1:23">
      <c r="A7" s="331"/>
      <c r="B7" s="328"/>
      <c r="C7" s="6">
        <v>111</v>
      </c>
      <c r="D7" s="148" t="s">
        <v>278</v>
      </c>
      <c r="E7" s="149" t="s">
        <v>273</v>
      </c>
      <c r="F7" s="6" t="s">
        <v>63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21">
      <c r="A8" s="327" t="s">
        <v>316</v>
      </c>
      <c r="B8" s="332" t="s">
        <v>274</v>
      </c>
      <c r="C8" s="6">
        <v>63</v>
      </c>
      <c r="D8" s="148" t="s">
        <v>278</v>
      </c>
      <c r="E8" s="151" t="s">
        <v>276</v>
      </c>
      <c r="F8" s="6" t="s">
        <v>63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21">
      <c r="A9" s="328"/>
      <c r="B9" s="328"/>
      <c r="C9" s="6">
        <v>16</v>
      </c>
      <c r="D9" s="148" t="s">
        <v>278</v>
      </c>
      <c r="E9" s="149" t="s">
        <v>277</v>
      </c>
      <c r="F9" s="6" t="s">
        <v>63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27" t="s">
        <v>317</v>
      </c>
      <c r="B10" s="327"/>
      <c r="C10" s="327"/>
      <c r="D10" s="327"/>
      <c r="E10" s="324"/>
      <c r="F10" s="327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28"/>
      <c r="B11" s="328"/>
      <c r="C11" s="328"/>
      <c r="D11" s="328"/>
      <c r="E11" s="325"/>
      <c r="F11" s="328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27" t="s">
        <v>318</v>
      </c>
      <c r="B12" s="327"/>
      <c r="C12" s="327"/>
      <c r="D12" s="327"/>
      <c r="E12" s="324"/>
      <c r="F12" s="327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28"/>
      <c r="B13" s="328"/>
      <c r="C13" s="328"/>
      <c r="D13" s="328"/>
      <c r="E13" s="325"/>
      <c r="F13" s="328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27" t="s">
        <v>319</v>
      </c>
      <c r="B14" s="327"/>
      <c r="C14" s="327"/>
      <c r="D14" s="327"/>
      <c r="E14" s="324"/>
      <c r="F14" s="327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28"/>
      <c r="B15" s="328"/>
      <c r="C15" s="328"/>
      <c r="D15" s="328"/>
      <c r="E15" s="325"/>
      <c r="F15" s="328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19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298" t="s">
        <v>320</v>
      </c>
      <c r="B17" s="304"/>
      <c r="C17" s="304"/>
      <c r="D17" s="304"/>
      <c r="E17" s="300"/>
      <c r="F17" s="301"/>
      <c r="G17" s="303"/>
      <c r="H17" s="16"/>
      <c r="I17" s="16"/>
      <c r="J17" s="298" t="s">
        <v>291</v>
      </c>
      <c r="K17" s="304"/>
      <c r="L17" s="304"/>
      <c r="M17" s="304"/>
      <c r="N17" s="304"/>
      <c r="O17" s="304"/>
      <c r="P17" s="304"/>
      <c r="Q17" s="304"/>
      <c r="R17" s="304"/>
      <c r="S17" s="304"/>
      <c r="T17" s="304"/>
      <c r="U17" s="305"/>
      <c r="V17" s="7"/>
      <c r="W17" s="9"/>
    </row>
    <row r="18" spans="1:23" ht="16.5">
      <c r="A18" s="306" t="s">
        <v>321</v>
      </c>
      <c r="B18" s="306"/>
      <c r="C18" s="309"/>
      <c r="D18" s="309"/>
      <c r="E18" s="308"/>
      <c r="F18" s="309"/>
      <c r="G18" s="309"/>
      <c r="H18" s="309"/>
      <c r="I18" s="309"/>
      <c r="J18" s="309"/>
      <c r="K18" s="309"/>
      <c r="L18" s="309"/>
      <c r="M18" s="309"/>
      <c r="N18" s="309"/>
      <c r="O18" s="309"/>
      <c r="P18" s="309"/>
      <c r="Q18" s="309"/>
      <c r="R18" s="309"/>
      <c r="S18" s="309"/>
      <c r="T18" s="309"/>
      <c r="U18" s="309"/>
      <c r="V18" s="309"/>
      <c r="W18" s="309"/>
    </row>
  </sheetData>
  <mergeCells count="45">
    <mergeCell ref="A1:W1"/>
    <mergeCell ref="G2:I2"/>
    <mergeCell ref="J2:L2"/>
    <mergeCell ref="M2:O2"/>
    <mergeCell ref="P2:R2"/>
    <mergeCell ref="S2:U2"/>
    <mergeCell ref="C2:C3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10:C11"/>
    <mergeCell ref="C12:C13"/>
    <mergeCell ref="C14:C15"/>
    <mergeCell ref="D2:D3"/>
    <mergeCell ref="D10:D11"/>
    <mergeCell ref="D12:D13"/>
    <mergeCell ref="D14:D15"/>
    <mergeCell ref="E10:E11"/>
    <mergeCell ref="E12:E13"/>
    <mergeCell ref="E14:E15"/>
    <mergeCell ref="F2:F3"/>
    <mergeCell ref="F10:F11"/>
    <mergeCell ref="F12:F13"/>
    <mergeCell ref="F14:F15"/>
  </mergeCells>
  <phoneticPr fontId="44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验货尺寸表 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2022-06-07T00:15:16Z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9A76448B09AA4BF58667FC667EC195F4</vt:lpwstr>
  </property>
</Properties>
</file>