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2FW\TAKKAK91590\5-26首期\"/>
    </mc:Choice>
  </mc:AlternateContent>
  <xr:revisionPtr revIDLastSave="0" documentId="13_ncr:1_{725C8B00-9AD3-405E-809D-06DB6F4A7107}" xr6:coauthVersionLast="47" xr6:coauthVersionMax="47" xr10:uidLastSave="{00000000-0000-0000-0000-000000000000}"/>
  <bookViews>
    <workbookView xWindow="-120" yWindow="-120" windowWidth="20730" windowHeight="11160" firstSheet="2" activeTab="7" xr2:uid="{00000000-000D-0000-FFFF-FFFF00000000}"/>
  </bookViews>
  <sheets>
    <sheet name="面料验布" sheetId="10" r:id="rId1"/>
    <sheet name="面料缩率" sheetId="8" r:id="rId2"/>
    <sheet name="面辅料互染" sheetId="11" r:id="rId3"/>
    <sheet name="面料水压测试" sheetId="12" r:id="rId4"/>
    <sheet name="特殊工艺测试" sheetId="13" r:id="rId5"/>
    <sheet name="织带类缩率测试" sheetId="14" r:id="rId6"/>
    <sheet name="Sheet6" sheetId="15" r:id="rId7"/>
    <sheet name="尺寸表" sheetId="16" r:id="rId8"/>
    <sheet name="首期" sheetId="17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6" l="1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N5" i="10"/>
  <c r="N4" i="10"/>
</calcChain>
</file>

<file path=xl/sharedStrings.xml><?xml version="1.0" encoding="utf-8"?>
<sst xmlns="http://schemas.openxmlformats.org/spreadsheetml/2006/main" count="445" uniqueCount="207">
  <si>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</si>
  <si>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</si>
  <si>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</si>
  <si>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</si>
  <si>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</si>
  <si>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</si>
  <si>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</si>
  <si>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</si>
  <si>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</si>
  <si>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</si>
  <si>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</si>
  <si>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</si>
  <si>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</si>
  <si>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</si>
  <si>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</si>
  <si>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</si>
  <si>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</si>
  <si>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锦氨双面</t>
  </si>
  <si>
    <t>黑色</t>
  </si>
  <si>
    <t>TAKKAK91590</t>
  </si>
  <si>
    <t>源莱美</t>
  </si>
  <si>
    <t>YES</t>
  </si>
  <si>
    <t>海军蓝</t>
  </si>
  <si>
    <t>制表时间：2022年4月20日</t>
  </si>
  <si>
    <t>测试人签名：包辉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</si>
  <si>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</si>
  <si>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</si>
  <si>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</si>
  <si>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</si>
  <si>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</si>
  <si>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</si>
  <si>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</si>
  <si>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</si>
  <si>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</si>
  <si>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</si>
  <si>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</si>
  <si>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</si>
  <si>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</si>
  <si>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</si>
  <si>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</si>
  <si>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</si>
  <si>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</si>
  <si>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</si>
  <si>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</si>
  <si>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</si>
  <si>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</si>
  <si>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洗测1次</t>
  </si>
  <si>
    <t>织带</t>
  </si>
  <si>
    <t>未染色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</si>
  <si>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</si>
  <si>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</si>
  <si>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</si>
  <si>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</si>
  <si>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</si>
  <si>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</si>
  <si>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</si>
  <si>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</si>
  <si>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</si>
  <si>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测试人签名：胡凌华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</si>
  <si>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</si>
  <si>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</si>
  <si>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</si>
  <si>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</si>
  <si>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</si>
  <si>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</si>
  <si>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</si>
  <si>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</si>
  <si>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</si>
  <si>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</si>
  <si>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TOREAD-特殊工艺测试报告登记表一</t>
  </si>
  <si>
    <t>使用部位</t>
  </si>
  <si>
    <t>物料工艺1</t>
  </si>
  <si>
    <t>物料工艺2</t>
  </si>
  <si>
    <t>物料工艺3</t>
  </si>
  <si>
    <t>左前胸口袋</t>
  </si>
  <si>
    <t>拉链及口代无缝</t>
  </si>
  <si>
    <t>压胶</t>
  </si>
  <si>
    <t>未脱落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</si>
  <si>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</si>
  <si>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</si>
  <si>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</si>
  <si>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</si>
  <si>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制表时间：2021年11月2日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</si>
  <si>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</si>
  <si>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TOREAD-首件（首批）检验报告书</t>
  </si>
  <si>
    <t>订单类别</t>
  </si>
  <si>
    <t>男式旅行外套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</si>
  <si>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</si>
  <si>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</si>
  <si>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</si>
  <si>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</si>
  <si>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</si>
  <si>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</si>
  <si>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</si>
  <si>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</si>
  <si>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</si>
  <si>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</si>
  <si>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</si>
  <si>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</si>
  <si>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男式长袖衬衫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</si>
  <si>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</si>
  <si>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</si>
  <si>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</si>
  <si>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</si>
  <si>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</si>
  <si>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</si>
  <si>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</si>
  <si>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印花、绣花确认样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</si>
  <si>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</si>
  <si>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</si>
  <si>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</si>
  <si>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</si>
  <si>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</si>
  <si>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</si>
  <si>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</si>
  <si>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</si>
  <si>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烫标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</si>
  <si>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</si>
  <si>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</si>
  <si>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</si>
  <si>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</si>
  <si>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</si>
  <si>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</si>
  <si>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</si>
  <si>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</si>
  <si>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</si>
  <si>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</si>
  <si>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</si>
  <si>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</si>
  <si>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</si>
  <si>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</si>
  <si>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</si>
  <si>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</si>
  <si>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</si>
  <si>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</si>
  <si>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</si>
  <si>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</si>
  <si>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</si>
  <si>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</si>
  <si>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</si>
  <si>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</si>
  <si>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</si>
  <si>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</si>
  <si>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</si>
  <si>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</si>
  <si>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</si>
  <si>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</si>
  <si>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</si>
  <si>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</si>
  <si>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</si>
  <si>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</si>
  <si>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</si>
  <si>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</si>
  <si>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</si>
  <si>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</si>
  <si>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1.后领处定位线外露，后期需注意调整</t>
  </si>
  <si>
    <t>2.领嘴起“酒窝”，上领需留意拉平再压线。</t>
  </si>
  <si>
    <t>3.下摆处有起扭现象。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</si>
  <si>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</si>
  <si>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</si>
  <si>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</si>
  <si>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</si>
  <si>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</si>
  <si>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</si>
  <si>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</si>
  <si>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生产品控部</t>
  </si>
  <si>
    <t>检验担当</t>
  </si>
  <si>
    <t>陈雪萍</t>
  </si>
  <si>
    <t>查验时间</t>
  </si>
  <si>
    <t>工厂负责人</t>
  </si>
  <si>
    <t>服装品控部</t>
  </si>
  <si>
    <t>复核时间</t>
  </si>
  <si>
    <t>QC规格测量表</t>
  </si>
  <si>
    <t>佛山源莱美</t>
    <phoneticPr fontId="29" type="noConversion"/>
  </si>
  <si>
    <t>部位名称</t>
  </si>
  <si>
    <t>指示规格  FINAL SPEC</t>
  </si>
  <si>
    <t>样品规格  SAMPLE SPEC</t>
  </si>
  <si>
    <t>S洗前/洗后</t>
    <phoneticPr fontId="29" type="noConversion"/>
  </si>
  <si>
    <t>L</t>
    <phoneticPr fontId="29" type="noConversion"/>
  </si>
  <si>
    <t>XL</t>
    <phoneticPr fontId="29" type="noConversion"/>
  </si>
  <si>
    <t>蓝色</t>
    <phoneticPr fontId="29" type="noConversion"/>
  </si>
  <si>
    <t>+1/-2</t>
    <phoneticPr fontId="29" type="noConversion"/>
  </si>
  <si>
    <t xml:space="preserve">     初期请洗测2-3件，有问题的另加测量数量。</t>
  </si>
  <si>
    <t>验货时间：</t>
  </si>
  <si>
    <t>跟单QC:</t>
  </si>
  <si>
    <t>工厂负责人：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</si>
  <si>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</si>
  <si>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</si>
  <si>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</si>
  <si>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</si>
  <si>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</si>
  <si>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</si>
  <si>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</si>
  <si>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</si>
  <si>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</si>
  <si>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</si>
  <si>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肩点袖长</t>
  </si>
  <si>
    <t>袖肥/2（参考值）</t>
  </si>
  <si>
    <t>袖口围/2</t>
  </si>
  <si>
    <t>领围</t>
  </si>
  <si>
    <t>TAKKAK91590</t>
    <phoneticPr fontId="25" type="noConversion"/>
  </si>
  <si>
    <t>男士长袖衬衫</t>
    <phoneticPr fontId="25" type="noConversion"/>
  </si>
  <si>
    <t>黑色</t>
    <phoneticPr fontId="25" type="noConversion"/>
  </si>
  <si>
    <t>+0</t>
    <phoneticPr fontId="25" type="noConversion"/>
  </si>
  <si>
    <t>-0.3</t>
    <phoneticPr fontId="25" type="noConversion"/>
  </si>
  <si>
    <t>-0.4</t>
    <phoneticPr fontId="25" type="noConversion"/>
  </si>
  <si>
    <t>大货首件未洗水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</si>
</sst>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 "/>
    <numFmt numFmtId="179" formatCode="_ [$¥-804]* #,##0.00_ ;_ [$¥-804]* \-#,##0.00_ ;_ [$¥-804]* &quot;-&quot;??_ ;_ @_ "/>
    <numFmt numFmtId="180" formatCode="0.0_ "/>
    <numFmt numFmtId="181" formatCode="0.00_ "/>
  </numFmts>
  <fonts count="4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0" fontId="21" fillId="0" borderId="0"/>
    <xf numFmtId="0" fontId="2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</cellStyleXfs>
  <cellXfs count="220">
    <xf numFmtId="0" fontId="0" fillId="0" borderId="0" xfId="0"/>
    <xf numFmtId="0" fontId="2" fillId="0" borderId="2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/>
    </xf>
    <xf numFmtId="0" fontId="5" fillId="0" borderId="20" xfId="1" applyFont="1" applyFill="1" applyBorder="1" applyAlignment="1">
      <alignment horizontal="left" vertical="center"/>
    </xf>
    <xf numFmtId="0" fontId="3" fillId="0" borderId="20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vertical="center"/>
    </xf>
    <xf numFmtId="0" fontId="4" fillId="0" borderId="20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/>
    </xf>
    <xf numFmtId="9" fontId="3" fillId="0" borderId="8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2" fillId="0" borderId="31" xfId="1" applyFont="1" applyFill="1" applyBorder="1" applyAlignment="1">
      <alignment vertical="center"/>
    </xf>
    <xf numFmtId="58" fontId="5" fillId="0" borderId="3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left" vertical="center"/>
    </xf>
    <xf numFmtId="0" fontId="12" fillId="0" borderId="0" xfId="0" applyFont="1"/>
    <xf numFmtId="0" fontId="0" fillId="0" borderId="0" xfId="0" applyAlignment="1">
      <alignment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178" fontId="8" fillId="0" borderId="41" xfId="0" applyNumberFormat="1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178" fontId="11" fillId="0" borderId="41" xfId="0" applyNumberFormat="1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/>
    </xf>
    <xf numFmtId="0" fontId="0" fillId="0" borderId="41" xfId="0" applyBorder="1" applyAlignment="1">
      <alignment horizontal="left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20" fillId="0" borderId="41" xfId="0" applyFont="1" applyBorder="1"/>
    <xf numFmtId="0" fontId="20" fillId="0" borderId="41" xfId="0" applyFont="1" applyBorder="1" applyAlignment="1">
      <alignment horizontal="center"/>
    </xf>
    <xf numFmtId="0" fontId="17" fillId="0" borderId="4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0" xfId="0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6" fillId="0" borderId="44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6" fillId="0" borderId="46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/>
    </xf>
    <xf numFmtId="0" fontId="18" fillId="0" borderId="41" xfId="0" applyFont="1" applyBorder="1" applyAlignment="1">
      <alignment horizontal="center" vertical="top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top" wrapText="1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vertical="center" wrapText="1"/>
    </xf>
    <xf numFmtId="0" fontId="14" fillId="2" borderId="43" xfId="0" applyFont="1" applyFill="1" applyBorder="1" applyAlignment="1">
      <alignment vertical="center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4" fillId="2" borderId="47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14" fontId="3" fillId="0" borderId="8" xfId="1" applyNumberFormat="1" applyFont="1" applyFill="1" applyBorder="1" applyAlignment="1">
      <alignment horizontal="center" vertical="center"/>
    </xf>
    <xf numFmtId="14" fontId="3" fillId="0" borderId="9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14" fontId="3" fillId="0" borderId="13" xfId="1" applyNumberFormat="1" applyFont="1" applyFill="1" applyBorder="1" applyAlignment="1">
      <alignment horizontal="center" vertical="center"/>
    </xf>
    <xf numFmtId="14" fontId="3" fillId="0" borderId="14" xfId="1" applyNumberFormat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/>
    </xf>
    <xf numFmtId="0" fontId="4" fillId="0" borderId="33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/>
    </xf>
    <xf numFmtId="0" fontId="4" fillId="0" borderId="21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left" vertical="center" wrapText="1"/>
    </xf>
    <xf numFmtId="0" fontId="4" fillId="0" borderId="36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/>
    </xf>
    <xf numFmtId="0" fontId="4" fillId="0" borderId="20" xfId="1" applyFont="1" applyFill="1" applyBorder="1" applyAlignment="1">
      <alignment horizontal="left" vertical="center"/>
    </xf>
    <xf numFmtId="0" fontId="4" fillId="0" borderId="35" xfId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9" fontId="3" fillId="0" borderId="24" xfId="1" applyNumberFormat="1" applyFont="1" applyFill="1" applyBorder="1" applyAlignment="1">
      <alignment horizontal="left" vertical="center"/>
    </xf>
    <xf numFmtId="9" fontId="3" fillId="0" borderId="25" xfId="1" applyNumberFormat="1" applyFont="1" applyFill="1" applyBorder="1" applyAlignment="1">
      <alignment horizontal="left" vertical="center"/>
    </xf>
    <xf numFmtId="9" fontId="3" fillId="0" borderId="37" xfId="1" applyNumberFormat="1" applyFont="1" applyFill="1" applyBorder="1" applyAlignment="1">
      <alignment horizontal="left" vertical="center"/>
    </xf>
    <xf numFmtId="9" fontId="3" fillId="0" borderId="21" xfId="1" applyNumberFormat="1" applyFont="1" applyFill="1" applyBorder="1" applyAlignment="1">
      <alignment horizontal="left" vertical="center"/>
    </xf>
    <xf numFmtId="9" fontId="3" fillId="0" borderId="22" xfId="1" applyNumberFormat="1" applyFont="1" applyFill="1" applyBorder="1" applyAlignment="1">
      <alignment horizontal="left" vertical="center"/>
    </xf>
    <xf numFmtId="9" fontId="3" fillId="0" borderId="36" xfId="1" applyNumberFormat="1" applyFont="1" applyFill="1" applyBorder="1" applyAlignment="1">
      <alignment horizontal="left" vertical="center"/>
    </xf>
    <xf numFmtId="0" fontId="8" fillId="0" borderId="19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0" fontId="8" fillId="0" borderId="35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left" vertical="center"/>
    </xf>
    <xf numFmtId="0" fontId="8" fillId="0" borderId="26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left" vertical="center"/>
    </xf>
    <xf numFmtId="0" fontId="8" fillId="0" borderId="36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/>
    </xf>
    <xf numFmtId="0" fontId="3" fillId="0" borderId="27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horizontal="left" vertical="center"/>
    </xf>
    <xf numFmtId="0" fontId="3" fillId="0" borderId="38" xfId="1" applyFont="1" applyFill="1" applyBorder="1" applyAlignment="1">
      <alignment horizontal="left" vertical="center"/>
    </xf>
    <xf numFmtId="0" fontId="3" fillId="0" borderId="29" xfId="1" applyFont="1" applyFill="1" applyBorder="1" applyAlignment="1">
      <alignment horizontal="left" vertical="center"/>
    </xf>
    <xf numFmtId="0" fontId="3" fillId="0" borderId="30" xfId="1" applyFont="1" applyFill="1" applyBorder="1" applyAlignment="1">
      <alignment horizontal="left" vertical="center"/>
    </xf>
    <xf numFmtId="0" fontId="4" fillId="0" borderId="21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left" vertical="center"/>
    </xf>
    <xf numFmtId="0" fontId="4" fillId="0" borderId="36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9" fillId="0" borderId="18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left" vertical="center"/>
    </xf>
    <xf numFmtId="0" fontId="24" fillId="0" borderId="0" xfId="2" applyFont="1" applyAlignment="1">
      <alignment horizontal="center"/>
    </xf>
    <xf numFmtId="0" fontId="26" fillId="0" borderId="0" xfId="2" applyFont="1" applyAlignment="1">
      <alignment horizontal="center"/>
    </xf>
    <xf numFmtId="0" fontId="0" fillId="0" borderId="0" xfId="0" applyAlignment="1">
      <alignment horizontal="left" vertical="center"/>
    </xf>
    <xf numFmtId="0" fontId="27" fillId="0" borderId="48" xfId="1" applyFont="1" applyBorder="1" applyAlignment="1">
      <alignment horizontal="left" vertical="center"/>
    </xf>
    <xf numFmtId="0" fontId="0" fillId="0" borderId="49" xfId="1" applyFont="1" applyBorder="1" applyAlignment="1">
      <alignment horizontal="center" vertical="center"/>
    </xf>
    <xf numFmtId="0" fontId="27" fillId="0" borderId="49" xfId="1" applyFont="1" applyBorder="1" applyAlignment="1">
      <alignment vertical="center"/>
    </xf>
    <xf numFmtId="0" fontId="28" fillId="0" borderId="49" xfId="1" applyFont="1" applyBorder="1" applyAlignment="1">
      <alignment horizontal="center" vertical="center"/>
    </xf>
    <xf numFmtId="0" fontId="26" fillId="0" borderId="49" xfId="2" applyFont="1" applyBorder="1" applyAlignment="1">
      <alignment horizontal="center"/>
    </xf>
    <xf numFmtId="0" fontId="27" fillId="0" borderId="49" xfId="1" applyFont="1" applyBorder="1" applyAlignment="1">
      <alignment horizontal="left" vertical="center"/>
    </xf>
    <xf numFmtId="0" fontId="26" fillId="0" borderId="49" xfId="1" applyFont="1" applyBorder="1" applyAlignment="1">
      <alignment horizontal="center" vertical="center"/>
    </xf>
    <xf numFmtId="0" fontId="26" fillId="0" borderId="50" xfId="1" applyFont="1" applyBorder="1" applyAlignment="1">
      <alignment horizontal="center" vertical="center"/>
    </xf>
    <xf numFmtId="0" fontId="30" fillId="0" borderId="51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26" fillId="0" borderId="41" xfId="2" applyFont="1" applyBorder="1" applyAlignment="1">
      <alignment horizontal="center"/>
    </xf>
    <xf numFmtId="0" fontId="31" fillId="0" borderId="52" xfId="2" applyFont="1" applyBorder="1" applyAlignment="1">
      <alignment horizontal="center" vertical="center"/>
    </xf>
    <xf numFmtId="179" fontId="34" fillId="0" borderId="41" xfId="0" applyNumberFormat="1" applyFont="1" applyBorder="1" applyAlignment="1">
      <alignment horizontal="center" vertical="center"/>
    </xf>
    <xf numFmtId="180" fontId="35" fillId="4" borderId="41" xfId="0" applyNumberFormat="1" applyFont="1" applyFill="1" applyBorder="1" applyAlignment="1">
      <alignment horizontal="center"/>
    </xf>
    <xf numFmtId="180" fontId="36" fillId="4" borderId="41" xfId="0" applyNumberFormat="1" applyFont="1" applyFill="1" applyBorder="1" applyAlignment="1">
      <alignment horizontal="center"/>
    </xf>
    <xf numFmtId="49" fontId="28" fillId="4" borderId="53" xfId="4" applyNumberFormat="1" applyFont="1" applyFill="1" applyBorder="1" applyAlignment="1">
      <alignment horizontal="center" vertical="center"/>
    </xf>
    <xf numFmtId="49" fontId="28" fillId="4" borderId="54" xfId="4" applyNumberFormat="1" applyFont="1" applyFill="1" applyBorder="1" applyAlignment="1">
      <alignment horizontal="center" vertical="center"/>
    </xf>
    <xf numFmtId="49" fontId="38" fillId="4" borderId="54" xfId="4" applyNumberFormat="1" applyFont="1" applyFill="1" applyBorder="1" applyAlignment="1">
      <alignment horizontal="center" vertical="center"/>
    </xf>
    <xf numFmtId="49" fontId="28" fillId="4" borderId="55" xfId="4" applyNumberFormat="1" applyFont="1" applyFill="1" applyBorder="1" applyAlignment="1">
      <alignment horizontal="center" vertical="center"/>
    </xf>
    <xf numFmtId="180" fontId="37" fillId="0" borderId="41" xfId="3" applyNumberFormat="1" applyFont="1" applyBorder="1" applyAlignment="1">
      <alignment horizontal="center" vertical="center"/>
    </xf>
    <xf numFmtId="0" fontId="33" fillId="3" borderId="41" xfId="3" applyFont="1" applyFill="1" applyBorder="1" applyAlignment="1">
      <alignment horizontal="center" vertical="center"/>
    </xf>
    <xf numFmtId="49" fontId="28" fillId="4" borderId="57" xfId="4" applyNumberFormat="1" applyFont="1" applyFill="1" applyBorder="1" applyAlignment="1">
      <alignment horizontal="center" vertical="center"/>
    </xf>
    <xf numFmtId="49" fontId="28" fillId="4" borderId="8" xfId="4" applyNumberFormat="1" applyFont="1" applyFill="1" applyBorder="1" applyAlignment="1">
      <alignment horizontal="center" vertical="center"/>
    </xf>
    <xf numFmtId="49" fontId="28" fillId="4" borderId="58" xfId="4" applyNumberFormat="1" applyFont="1" applyFill="1" applyBorder="1" applyAlignment="1">
      <alignment horizontal="center" vertical="center"/>
    </xf>
    <xf numFmtId="0" fontId="39" fillId="0" borderId="56" xfId="3" applyFont="1" applyBorder="1" applyAlignment="1">
      <alignment shrinkToFit="1"/>
    </xf>
    <xf numFmtId="0" fontId="40" fillId="0" borderId="41" xfId="0" applyFont="1" applyBorder="1" applyAlignment="1">
      <alignment horizontal="left"/>
    </xf>
    <xf numFmtId="0" fontId="40" fillId="0" borderId="41" xfId="0" applyFont="1" applyBorder="1" applyAlignment="1">
      <alignment horizontal="center"/>
    </xf>
    <xf numFmtId="0" fontId="40" fillId="0" borderId="59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26" fillId="0" borderId="59" xfId="2" applyFont="1" applyBorder="1" applyAlignment="1">
      <alignment horizontal="center"/>
    </xf>
    <xf numFmtId="49" fontId="26" fillId="4" borderId="60" xfId="2" applyNumberFormat="1" applyFont="1" applyFill="1" applyBorder="1" applyAlignment="1">
      <alignment horizontal="center"/>
    </xf>
    <xf numFmtId="49" fontId="26" fillId="4" borderId="61" xfId="2" applyNumberFormat="1" applyFont="1" applyFill="1" applyBorder="1" applyAlignment="1">
      <alignment horizontal="center"/>
    </xf>
    <xf numFmtId="49" fontId="28" fillId="4" borderId="61" xfId="4" applyNumberFormat="1" applyFont="1" applyFill="1" applyBorder="1" applyAlignment="1">
      <alignment horizontal="center" vertical="center"/>
    </xf>
    <xf numFmtId="49" fontId="26" fillId="4" borderId="62" xfId="2" applyNumberFormat="1" applyFont="1" applyFill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5" applyFont="1" applyAlignment="1">
      <alignment horizontal="center" vertical="center"/>
    </xf>
    <xf numFmtId="181" fontId="40" fillId="0" borderId="0" xfId="0" applyNumberFormat="1" applyFont="1" applyAlignment="1">
      <alignment horizontal="center" vertical="center"/>
    </xf>
    <xf numFmtId="0" fontId="26" fillId="0" borderId="0" xfId="2" applyFont="1" applyAlignment="1"/>
    <xf numFmtId="0" fontId="28" fillId="0" borderId="0" xfId="2" applyFont="1" applyAlignment="1"/>
    <xf numFmtId="0" fontId="31" fillId="0" borderId="0" xfId="2" applyFont="1" applyAlignment="1"/>
    <xf numFmtId="14" fontId="31" fillId="0" borderId="0" xfId="2" applyNumberFormat="1" applyFont="1" applyAlignment="1"/>
    <xf numFmtId="0" fontId="26" fillId="0" borderId="0" xfId="2" applyFont="1" applyAlignment="1">
      <alignment horizontal="left"/>
    </xf>
    <xf numFmtId="0" fontId="42" fillId="0" borderId="41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45" fillId="0" borderId="49" xfId="1" applyFont="1" applyBorder="1" applyAlignment="1">
      <alignment horizontal="center" vertical="center"/>
    </xf>
  </cellXfs>
  <cellStyles count="6">
    <cellStyle name="常规" xfId="0" builtinId="0"/>
    <cellStyle name="常规 11" xfId="3" xr:uid="{1C71F6A1-87A7-4244-8830-298E1EC90EE1}"/>
    <cellStyle name="常规 2" xfId="1" xr:uid="{00000000-0005-0000-0000-000031000000}"/>
    <cellStyle name="常规 3" xfId="2" xr:uid="{00000000-0005-0000-0000-000032000000}"/>
    <cellStyle name="常规 4" xfId="4" xr:uid="{F809DBAE-2E89-43E2-BDCB-563F4B7D4B33}"/>
    <cellStyle name="常规_110509_2006-09-28" xfId="5" xr:uid="{CA6DB06F-30F3-4D92-B087-52FC86B8383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0A881DA-4DE0-4064-AD02-E13391A22655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760F212-E77F-4C25-88FC-5E201B55B31B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2E71FF2-0C90-431F-8298-F92FF49DE109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A8A026E-5E04-47E3-97DB-8883FA037B55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F8DAB81-2961-4A36-8D6C-0A502AD643A3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C185A28-2AE9-421B-8488-CFD503CD653E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0AFBE75-AE16-4BB1-8B01-0F260E9750D3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EDD3AE8-E1E7-4F2E-A022-FB393BFA86EF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7A87159B-4ADC-450F-8FAD-1983D2BEA828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46643F1F-7CB5-451F-AD0E-F2DDDDAD2C8E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A22AC50-0ECC-47D1-B799-F8C5AEAE0A39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EB9BD4E-C130-4734-AE23-6F04D3146E54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9EDF1F46-6097-4EEF-A20C-D629D33E3799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EB55F3-3A74-48D4-A68D-4168C6FF1BD5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8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8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8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8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8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600075</xdr:colOff>
          <xdr:row>10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8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8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8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8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8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8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8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8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8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8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8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8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8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8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8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8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8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8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8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8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8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8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8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8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8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8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8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8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8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8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8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8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8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8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8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8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8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8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8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8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8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8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8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8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8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295275</xdr:colOff>
          <xdr:row>46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8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295275</xdr:colOff>
          <xdr:row>45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8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295275</xdr:colOff>
          <xdr:row>46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8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295275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8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8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8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8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8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295275</xdr:colOff>
          <xdr:row>46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8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8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8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"/>
  <sheetViews>
    <sheetView zoomScale="125" zoomScaleNormal="125" workbookViewId="0">
      <selection activeCell="B4" sqref="B4:E5"/>
    </sheetView>
  </sheetViews>
  <sheetFormatPr defaultColWidth="9" defaultRowHeight="13.5"/>
  <cols>
    <col min="1" max="1" width="5.875" customWidth="1"/>
    <col min="2" max="2" width="16.25" customWidth="1"/>
    <col min="3" max="3" width="12.875" customWidth="1"/>
    <col min="4" max="4" width="17.125" style="63" customWidth="1"/>
    <col min="5" max="5" width="29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8.5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s="42" customFormat="1" ht="18" customHeight="1">
      <c r="A2" s="75" t="s">
        <v>1</v>
      </c>
      <c r="B2" s="76" t="s">
        <v>2</v>
      </c>
      <c r="C2" s="76" t="s">
        <v>3</v>
      </c>
      <c r="D2" s="76" t="s">
        <v>4</v>
      </c>
      <c r="E2" s="76" t="s">
        <v>5</v>
      </c>
      <c r="F2" s="76" t="s">
        <v>6</v>
      </c>
      <c r="G2" s="76" t="s">
        <v>7</v>
      </c>
      <c r="H2" s="76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76" t="s">
        <v>14</v>
      </c>
      <c r="O2" s="76" t="s">
        <v>15</v>
      </c>
    </row>
    <row r="3" spans="1:15" s="42" customFormat="1" ht="18" customHeight="1">
      <c r="A3" s="75"/>
      <c r="B3" s="77"/>
      <c r="C3" s="77"/>
      <c r="D3" s="77"/>
      <c r="E3" s="77"/>
      <c r="F3" s="77"/>
      <c r="G3" s="77"/>
      <c r="H3" s="77"/>
      <c r="I3" s="44" t="s">
        <v>16</v>
      </c>
      <c r="J3" s="44" t="s">
        <v>16</v>
      </c>
      <c r="K3" s="44" t="s">
        <v>16</v>
      </c>
      <c r="L3" s="44" t="s">
        <v>16</v>
      </c>
      <c r="M3" s="44" t="s">
        <v>16</v>
      </c>
      <c r="N3" s="77"/>
      <c r="O3" s="77"/>
    </row>
    <row r="4" spans="1:15" ht="14.25" customHeight="1">
      <c r="A4" s="47">
        <v>1</v>
      </c>
      <c r="B4" s="51">
        <v>220310031</v>
      </c>
      <c r="C4" s="52" t="s">
        <v>17</v>
      </c>
      <c r="D4" s="52" t="s">
        <v>18</v>
      </c>
      <c r="E4" s="52" t="s">
        <v>19</v>
      </c>
      <c r="F4" s="47" t="s">
        <v>20</v>
      </c>
      <c r="G4" s="47"/>
      <c r="H4" s="47"/>
      <c r="I4" s="47">
        <v>0</v>
      </c>
      <c r="J4" s="47">
        <v>0</v>
      </c>
      <c r="K4" s="47">
        <v>2</v>
      </c>
      <c r="L4" s="47">
        <v>1</v>
      </c>
      <c r="M4" s="47">
        <v>2</v>
      </c>
      <c r="N4" s="47">
        <f>SUM(I4:M4)</f>
        <v>5</v>
      </c>
      <c r="O4" s="47" t="s">
        <v>21</v>
      </c>
    </row>
    <row r="5" spans="1:15" ht="14.25" customHeight="1">
      <c r="A5" s="47">
        <v>2</v>
      </c>
      <c r="B5" s="51">
        <v>220310030</v>
      </c>
      <c r="C5" s="52" t="s">
        <v>17</v>
      </c>
      <c r="D5" s="52" t="s">
        <v>22</v>
      </c>
      <c r="E5" s="52" t="s">
        <v>19</v>
      </c>
      <c r="F5" s="47" t="s">
        <v>20</v>
      </c>
      <c r="G5" s="47"/>
      <c r="H5" s="47"/>
      <c r="I5" s="47">
        <v>1</v>
      </c>
      <c r="J5" s="47">
        <v>1</v>
      </c>
      <c r="K5" s="47">
        <v>1</v>
      </c>
      <c r="L5" s="47">
        <v>0</v>
      </c>
      <c r="M5" s="47">
        <v>2</v>
      </c>
      <c r="N5" s="47">
        <f>SUM(I5:M5)</f>
        <v>5</v>
      </c>
      <c r="O5" s="47" t="s">
        <v>21</v>
      </c>
    </row>
    <row r="6" spans="1:15" ht="14.25" customHeight="1">
      <c r="A6" s="47">
        <v>3</v>
      </c>
      <c r="B6" s="51"/>
      <c r="C6" s="52"/>
      <c r="D6" s="52"/>
      <c r="E6" s="52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4.25" customHeight="1">
      <c r="A7" s="47">
        <v>4</v>
      </c>
      <c r="B7" s="51"/>
      <c r="C7" s="52"/>
      <c r="D7" s="52"/>
      <c r="E7" s="52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14.25" customHeight="1">
      <c r="A8" s="47">
        <v>5</v>
      </c>
      <c r="B8" s="51"/>
      <c r="C8" s="52"/>
      <c r="D8" s="52"/>
      <c r="E8" s="52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4.25" customHeight="1">
      <c r="A9" s="47">
        <v>6</v>
      </c>
      <c r="B9" s="51"/>
      <c r="C9" s="52"/>
      <c r="D9" s="52"/>
      <c r="E9" s="52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4.25" customHeight="1">
      <c r="A10" s="47">
        <v>7</v>
      </c>
      <c r="B10" s="47"/>
      <c r="C10" s="47"/>
      <c r="D10" s="47"/>
      <c r="E10" s="55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 ht="14.25" customHeight="1">
      <c r="A11" s="47">
        <v>8</v>
      </c>
      <c r="B11" s="47"/>
      <c r="C11" s="47"/>
      <c r="D11" s="47"/>
      <c r="E11" s="55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s="63" customFormat="1" ht="14.25" customHeight="1">
      <c r="A12" s="47">
        <v>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ht="14.25" customHeight="1">
      <c r="A13" s="47">
        <v>10</v>
      </c>
      <c r="B13" s="46"/>
      <c r="C13" s="46"/>
      <c r="D13" s="47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s="43" customFormat="1" ht="29.25" customHeight="1">
      <c r="A14" s="65" t="s">
        <v>23</v>
      </c>
      <c r="B14" s="66"/>
      <c r="C14" s="66"/>
      <c r="D14" s="67"/>
      <c r="E14" s="68"/>
      <c r="F14" s="69"/>
      <c r="G14" s="69"/>
      <c r="H14" s="69"/>
      <c r="I14" s="70"/>
      <c r="J14" s="65" t="s">
        <v>24</v>
      </c>
      <c r="K14" s="66"/>
      <c r="L14" s="66"/>
      <c r="M14" s="71"/>
      <c r="N14" s="48"/>
      <c r="O14" s="49"/>
    </row>
    <row r="15" spans="1:15" ht="72.95" customHeight="1">
      <c r="A15" s="72" t="s">
        <v>25</v>
      </c>
      <c r="B15" s="73"/>
      <c r="C15" s="73"/>
      <c r="D15" s="74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5" type="noConversion"/>
  <dataValidations count="1">
    <dataValidation type="list" allowBlank="1" showInputMessage="1" showErrorMessage="1" sqref="O1 O3 O8 O11 O4:O7 O9:O10 O12:O1048576" xr:uid="{00000000-0002-0000-0000-000000000000}">
      <formula1>"YES,NO"</formula1>
    </dataValidation>
  </dataValidations>
  <printOptions horizontalCentered="1" verticalCentered="1"/>
  <pageMargins left="0.118055555555556" right="0.118055555555556" top="0.21249999999999999" bottom="0.21249999999999999" header="0.5" footer="0.10625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0"/>
  <sheetViews>
    <sheetView topLeftCell="E10" workbookViewId="0">
      <selection activeCell="H9" sqref="H9:K9"/>
    </sheetView>
  </sheetViews>
  <sheetFormatPr defaultColWidth="9" defaultRowHeight="13.5"/>
  <cols>
    <col min="1" max="2" width="7" customWidth="1"/>
    <col min="3" max="3" width="15" customWidth="1"/>
    <col min="4" max="4" width="28" customWidth="1"/>
    <col min="5" max="5" width="12.125" customWidth="1"/>
    <col min="6" max="6" width="30.5" customWidth="1"/>
    <col min="7" max="10" width="10" customWidth="1"/>
    <col min="11" max="11" width="9.125" customWidth="1"/>
    <col min="12" max="13" width="10.625" customWidth="1"/>
  </cols>
  <sheetData>
    <row r="1" spans="1:13" ht="42.95" customHeight="1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s="42" customFormat="1" ht="18" customHeight="1">
      <c r="A2" s="75" t="s">
        <v>1</v>
      </c>
      <c r="B2" s="76" t="s">
        <v>6</v>
      </c>
      <c r="C2" s="76" t="s">
        <v>2</v>
      </c>
      <c r="D2" s="76" t="s">
        <v>3</v>
      </c>
      <c r="E2" s="76" t="s">
        <v>4</v>
      </c>
      <c r="F2" s="76" t="s">
        <v>5</v>
      </c>
      <c r="G2" s="75" t="s">
        <v>27</v>
      </c>
      <c r="H2" s="75"/>
      <c r="I2" s="75" t="s">
        <v>28</v>
      </c>
      <c r="J2" s="75"/>
      <c r="K2" s="80" t="s">
        <v>29</v>
      </c>
      <c r="L2" s="82" t="s">
        <v>30</v>
      </c>
      <c r="M2" s="84" t="s">
        <v>31</v>
      </c>
    </row>
    <row r="3" spans="1:13" s="42" customFormat="1" ht="21" customHeight="1">
      <c r="A3" s="75"/>
      <c r="B3" s="77"/>
      <c r="C3" s="77"/>
      <c r="D3" s="77"/>
      <c r="E3" s="77"/>
      <c r="F3" s="77"/>
      <c r="G3" s="44" t="s">
        <v>32</v>
      </c>
      <c r="H3" s="44" t="s">
        <v>33</v>
      </c>
      <c r="I3" s="44" t="s">
        <v>32</v>
      </c>
      <c r="J3" s="44" t="s">
        <v>33</v>
      </c>
      <c r="K3" s="81"/>
      <c r="L3" s="83"/>
      <c r="M3" s="85"/>
    </row>
    <row r="4" spans="1:13" ht="14.25" customHeight="1">
      <c r="A4" s="47">
        <v>1</v>
      </c>
      <c r="B4" s="47" t="s">
        <v>20</v>
      </c>
      <c r="C4" s="51">
        <v>220310031</v>
      </c>
      <c r="D4" s="52" t="s">
        <v>17</v>
      </c>
      <c r="E4" s="52" t="s">
        <v>18</v>
      </c>
      <c r="F4" s="52" t="s">
        <v>19</v>
      </c>
      <c r="G4" s="47">
        <v>0</v>
      </c>
      <c r="H4" s="47">
        <v>0.6</v>
      </c>
      <c r="I4" s="47">
        <v>0</v>
      </c>
      <c r="J4" s="47">
        <v>0.7</v>
      </c>
      <c r="K4" s="47">
        <v>1.3</v>
      </c>
      <c r="L4" s="47">
        <v>0</v>
      </c>
      <c r="M4" s="47" t="s">
        <v>21</v>
      </c>
    </row>
    <row r="5" spans="1:13" ht="14.25" customHeight="1">
      <c r="A5" s="47">
        <v>2</v>
      </c>
      <c r="B5" s="47" t="s">
        <v>20</v>
      </c>
      <c r="C5" s="51">
        <v>220310030</v>
      </c>
      <c r="D5" s="52" t="s">
        <v>17</v>
      </c>
      <c r="E5" s="52" t="s">
        <v>22</v>
      </c>
      <c r="F5" s="52" t="s">
        <v>19</v>
      </c>
      <c r="G5" s="47">
        <v>0</v>
      </c>
      <c r="H5" s="47">
        <v>0.7</v>
      </c>
      <c r="I5" s="47">
        <v>0</v>
      </c>
      <c r="J5" s="47">
        <v>1.4</v>
      </c>
      <c r="K5" s="47">
        <v>2.1</v>
      </c>
      <c r="L5" s="47">
        <v>0</v>
      </c>
      <c r="M5" s="47" t="s">
        <v>21</v>
      </c>
    </row>
    <row r="6" spans="1:13" ht="14.25" customHeight="1">
      <c r="A6" s="47">
        <v>3</v>
      </c>
      <c r="B6" s="47"/>
      <c r="C6" s="51"/>
      <c r="D6" s="47"/>
      <c r="E6" s="47"/>
      <c r="F6" s="52"/>
      <c r="G6" s="47"/>
      <c r="H6" s="47"/>
      <c r="I6" s="47"/>
      <c r="J6" s="47"/>
      <c r="K6" s="47"/>
      <c r="L6" s="47"/>
      <c r="M6" s="47"/>
    </row>
    <row r="7" spans="1:13" ht="14.25" customHeight="1">
      <c r="A7" s="47">
        <v>4</v>
      </c>
      <c r="B7" s="46"/>
      <c r="D7" s="46"/>
      <c r="E7" s="46"/>
      <c r="F7" s="46"/>
      <c r="G7" s="47"/>
      <c r="H7" s="47"/>
      <c r="I7" s="47"/>
      <c r="J7" s="47"/>
      <c r="K7" s="47"/>
      <c r="L7" s="46"/>
      <c r="M7" s="46"/>
    </row>
    <row r="8" spans="1:13" ht="14.25" customHeight="1">
      <c r="A8" s="47">
        <v>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s="43" customFormat="1" ht="29.25" customHeight="1">
      <c r="A9" s="65" t="s">
        <v>23</v>
      </c>
      <c r="B9" s="66"/>
      <c r="C9" s="66"/>
      <c r="D9" s="66"/>
      <c r="E9" s="71"/>
      <c r="F9" s="68"/>
      <c r="G9" s="70"/>
      <c r="H9" s="65" t="s">
        <v>34</v>
      </c>
      <c r="I9" s="66"/>
      <c r="J9" s="66"/>
      <c r="K9" s="71"/>
      <c r="L9" s="78"/>
      <c r="M9" s="67"/>
    </row>
    <row r="10" spans="1:13" ht="105" customHeight="1">
      <c r="A10" s="79" t="s">
        <v>35</v>
      </c>
      <c r="B10" s="79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25" type="noConversion"/>
  <dataValidations count="1">
    <dataValidation type="list" allowBlank="1" showInputMessage="1" showErrorMessage="1" sqref="M1:M3 M4:M6 M8:M1048576" xr:uid="{00000000-0002-0000-0100-000000000000}">
      <formula1>"YES,NO"</formula1>
    </dataValidation>
  </dataValidations>
  <pageMargins left="0.43" right="0.28000000000000003" top="0.75" bottom="0.75" header="0.3" footer="0.3"/>
  <pageSetup paperSize="9" scale="84" orientation="landscape"/>
  <ignoredErrors>
    <ignoredError sqref="M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17"/>
  <sheetViews>
    <sheetView workbookViewId="0">
      <selection activeCell="H26" sqref="H26"/>
    </sheetView>
  </sheetViews>
  <sheetFormatPr defaultColWidth="9" defaultRowHeight="13.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8.5" customHeight="1">
      <c r="A1" s="64" t="s">
        <v>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s="42" customFormat="1" ht="15.95" customHeight="1">
      <c r="A2" s="76" t="s">
        <v>37</v>
      </c>
      <c r="B2" s="76" t="s">
        <v>6</v>
      </c>
      <c r="C2" s="76" t="s">
        <v>2</v>
      </c>
      <c r="D2" s="76" t="s">
        <v>3</v>
      </c>
      <c r="E2" s="76" t="s">
        <v>4</v>
      </c>
      <c r="F2" s="76" t="s">
        <v>5</v>
      </c>
      <c r="G2" s="86" t="s">
        <v>38</v>
      </c>
      <c r="H2" s="87"/>
      <c r="I2" s="88"/>
      <c r="J2" s="86" t="s">
        <v>39</v>
      </c>
      <c r="K2" s="87"/>
      <c r="L2" s="88"/>
      <c r="M2" s="86" t="s">
        <v>40</v>
      </c>
      <c r="N2" s="87"/>
      <c r="O2" s="88"/>
      <c r="P2" s="86" t="s">
        <v>41</v>
      </c>
      <c r="Q2" s="87"/>
      <c r="R2" s="88"/>
      <c r="S2" s="87" t="s">
        <v>42</v>
      </c>
      <c r="T2" s="87"/>
      <c r="U2" s="88"/>
      <c r="V2" s="94" t="s">
        <v>43</v>
      </c>
      <c r="W2" s="94" t="s">
        <v>15</v>
      </c>
    </row>
    <row r="3" spans="1:23" s="42" customFormat="1" ht="18" customHeight="1">
      <c r="A3" s="77"/>
      <c r="B3" s="93"/>
      <c r="C3" s="93"/>
      <c r="D3" s="93"/>
      <c r="E3" s="93"/>
      <c r="F3" s="93"/>
      <c r="G3" s="44" t="s">
        <v>44</v>
      </c>
      <c r="H3" s="44" t="s">
        <v>45</v>
      </c>
      <c r="I3" s="44" t="s">
        <v>6</v>
      </c>
      <c r="J3" s="44" t="s">
        <v>44</v>
      </c>
      <c r="K3" s="44" t="s">
        <v>45</v>
      </c>
      <c r="L3" s="44" t="s">
        <v>6</v>
      </c>
      <c r="M3" s="44" t="s">
        <v>44</v>
      </c>
      <c r="N3" s="44" t="s">
        <v>45</v>
      </c>
      <c r="O3" s="44" t="s">
        <v>6</v>
      </c>
      <c r="P3" s="44" t="s">
        <v>44</v>
      </c>
      <c r="Q3" s="44" t="s">
        <v>45</v>
      </c>
      <c r="R3" s="44" t="s">
        <v>6</v>
      </c>
      <c r="S3" s="44" t="s">
        <v>44</v>
      </c>
      <c r="T3" s="44" t="s">
        <v>45</v>
      </c>
      <c r="U3" s="44" t="s">
        <v>6</v>
      </c>
      <c r="V3" s="95"/>
      <c r="W3" s="95"/>
    </row>
    <row r="4" spans="1:23" ht="14.25" customHeight="1">
      <c r="A4" s="89" t="s">
        <v>46</v>
      </c>
      <c r="B4" s="47" t="s">
        <v>20</v>
      </c>
      <c r="C4" s="47"/>
      <c r="D4" s="47"/>
      <c r="E4" s="47"/>
      <c r="F4" s="55"/>
      <c r="G4" s="47"/>
      <c r="H4" s="47" t="s">
        <v>47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 t="s">
        <v>48</v>
      </c>
      <c r="W4" s="47"/>
    </row>
    <row r="5" spans="1:23" ht="14.25" customHeight="1">
      <c r="A5" s="90"/>
      <c r="B5" s="47" t="s">
        <v>20</v>
      </c>
      <c r="C5" s="47"/>
      <c r="D5" s="47"/>
      <c r="E5" s="61"/>
      <c r="F5" s="55"/>
      <c r="G5" s="86" t="s">
        <v>49</v>
      </c>
      <c r="H5" s="87"/>
      <c r="I5" s="88"/>
      <c r="J5" s="86" t="s">
        <v>50</v>
      </c>
      <c r="K5" s="87"/>
      <c r="L5" s="88"/>
      <c r="M5" s="86" t="s">
        <v>51</v>
      </c>
      <c r="N5" s="87"/>
      <c r="O5" s="88"/>
      <c r="P5" s="86" t="s">
        <v>52</v>
      </c>
      <c r="Q5" s="87"/>
      <c r="R5" s="88"/>
      <c r="S5" s="87" t="s">
        <v>53</v>
      </c>
      <c r="T5" s="87"/>
      <c r="U5" s="88"/>
      <c r="V5" s="47"/>
      <c r="W5" s="47"/>
    </row>
    <row r="6" spans="1:23" ht="14.25" customHeight="1">
      <c r="A6" s="90"/>
      <c r="B6" s="47"/>
      <c r="C6" s="47"/>
      <c r="D6" s="47"/>
      <c r="E6" s="47"/>
      <c r="F6" s="62"/>
      <c r="G6" s="44" t="s">
        <v>44</v>
      </c>
      <c r="H6" s="44" t="s">
        <v>45</v>
      </c>
      <c r="I6" s="44" t="s">
        <v>6</v>
      </c>
      <c r="J6" s="44" t="s">
        <v>44</v>
      </c>
      <c r="K6" s="44" t="s">
        <v>45</v>
      </c>
      <c r="L6" s="44" t="s">
        <v>6</v>
      </c>
      <c r="M6" s="44" t="s">
        <v>44</v>
      </c>
      <c r="N6" s="44" t="s">
        <v>45</v>
      </c>
      <c r="O6" s="44" t="s">
        <v>6</v>
      </c>
      <c r="P6" s="44" t="s">
        <v>44</v>
      </c>
      <c r="Q6" s="44" t="s">
        <v>45</v>
      </c>
      <c r="R6" s="44" t="s">
        <v>6</v>
      </c>
      <c r="S6" s="44" t="s">
        <v>44</v>
      </c>
      <c r="T6" s="44" t="s">
        <v>45</v>
      </c>
      <c r="U6" s="44" t="s">
        <v>6</v>
      </c>
      <c r="V6" s="47"/>
      <c r="W6" s="47"/>
    </row>
    <row r="7" spans="1:23" ht="14.25" customHeight="1">
      <c r="A7" s="91" t="s">
        <v>54</v>
      </c>
      <c r="B7" s="91"/>
      <c r="C7" s="91"/>
      <c r="D7" s="91"/>
      <c r="E7" s="91"/>
      <c r="F7" s="91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ht="14.25" customHeight="1">
      <c r="A8" s="92"/>
      <c r="B8" s="92"/>
      <c r="C8" s="92"/>
      <c r="D8" s="92"/>
      <c r="E8" s="92"/>
      <c r="F8" s="92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ht="14.25" customHeight="1">
      <c r="A9" s="91" t="s">
        <v>55</v>
      </c>
      <c r="B9" s="91"/>
      <c r="C9" s="91"/>
      <c r="D9" s="91"/>
      <c r="E9" s="91"/>
      <c r="F9" s="91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ht="14.25" customHeight="1">
      <c r="A10" s="92"/>
      <c r="B10" s="92"/>
      <c r="C10" s="92"/>
      <c r="D10" s="92"/>
      <c r="E10" s="92"/>
      <c r="F10" s="92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ht="14.25" customHeight="1">
      <c r="A11" s="91" t="s">
        <v>56</v>
      </c>
      <c r="B11" s="91"/>
      <c r="C11" s="91"/>
      <c r="D11" s="91"/>
      <c r="E11" s="91"/>
      <c r="F11" s="91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 ht="14.25" customHeight="1">
      <c r="A12" s="92"/>
      <c r="B12" s="92"/>
      <c r="C12" s="92"/>
      <c r="D12" s="92"/>
      <c r="E12" s="92"/>
      <c r="F12" s="92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14.25" customHeight="1">
      <c r="A13" s="91" t="s">
        <v>57</v>
      </c>
      <c r="B13" s="91"/>
      <c r="C13" s="91"/>
      <c r="D13" s="91"/>
      <c r="E13" s="91"/>
      <c r="F13" s="91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14.25" customHeight="1">
      <c r="A14" s="92"/>
      <c r="B14" s="92"/>
      <c r="C14" s="92"/>
      <c r="D14" s="92"/>
      <c r="E14" s="92"/>
      <c r="F14" s="92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14.2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s="43" customFormat="1" ht="29.25" customHeight="1">
      <c r="A16" s="65" t="s">
        <v>23</v>
      </c>
      <c r="B16" s="66"/>
      <c r="C16" s="66"/>
      <c r="D16" s="66"/>
      <c r="E16" s="71"/>
      <c r="F16" s="68"/>
      <c r="G16" s="70"/>
      <c r="H16" s="60"/>
      <c r="I16" s="60"/>
      <c r="J16" s="65" t="s">
        <v>58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71"/>
      <c r="V16" s="48"/>
      <c r="W16" s="49"/>
    </row>
    <row r="17" spans="1:23" ht="72.95" customHeight="1">
      <c r="A17" s="72" t="s">
        <v>59</v>
      </c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</row>
  </sheetData>
  <mergeCells count="48">
    <mergeCell ref="E7:E8"/>
    <mergeCell ref="E9:E10"/>
    <mergeCell ref="E11:E12"/>
    <mergeCell ref="E13:E14"/>
    <mergeCell ref="F2:F3"/>
    <mergeCell ref="F7:F8"/>
    <mergeCell ref="F9:F10"/>
    <mergeCell ref="F11:F12"/>
    <mergeCell ref="F13:F14"/>
    <mergeCell ref="C7:C8"/>
    <mergeCell ref="C9:C10"/>
    <mergeCell ref="C11:C12"/>
    <mergeCell ref="C13:C14"/>
    <mergeCell ref="D2:D3"/>
    <mergeCell ref="D7:D8"/>
    <mergeCell ref="D9:D10"/>
    <mergeCell ref="D11:D12"/>
    <mergeCell ref="D13:D14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25" type="noConversion"/>
  <dataValidations count="1">
    <dataValidation type="list" allowBlank="1" showInputMessage="1" showErrorMessage="1" sqref="W1 W4 W5 W6 W7 W8 W9 W10 W11 W12 W13:W14 W15:W1048576" xr:uid="{00000000-0002-0000-0200-000000000000}">
      <formula1>"YES,NO"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2"/>
  <sheetViews>
    <sheetView workbookViewId="0">
      <selection activeCell="A11" sqref="A11:D11"/>
    </sheetView>
  </sheetViews>
  <sheetFormatPr defaultColWidth="9" defaultRowHeight="13.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8.5" customHeight="1">
      <c r="A1" s="64" t="s">
        <v>60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42" customFormat="1" ht="18" customHeight="1">
      <c r="A2" s="56" t="s">
        <v>61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6" t="s">
        <v>62</v>
      </c>
      <c r="H2" s="56" t="s">
        <v>63</v>
      </c>
      <c r="I2" s="56" t="s">
        <v>64</v>
      </c>
      <c r="J2" s="56" t="s">
        <v>63</v>
      </c>
      <c r="K2" s="56" t="s">
        <v>65</v>
      </c>
      <c r="L2" s="56" t="s">
        <v>63</v>
      </c>
      <c r="M2" s="57" t="s">
        <v>43</v>
      </c>
      <c r="N2" s="57" t="s">
        <v>15</v>
      </c>
    </row>
    <row r="3" spans="1:14" ht="14.25" customHeight="1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4.25" customHeight="1">
      <c r="A4" s="58" t="s">
        <v>61</v>
      </c>
      <c r="B4" s="59" t="s">
        <v>66</v>
      </c>
      <c r="C4" s="59" t="s">
        <v>44</v>
      </c>
      <c r="D4" s="59" t="s">
        <v>4</v>
      </c>
      <c r="E4" s="57" t="s">
        <v>5</v>
      </c>
      <c r="F4" s="57" t="s">
        <v>6</v>
      </c>
      <c r="G4" s="56" t="s">
        <v>62</v>
      </c>
      <c r="H4" s="56" t="s">
        <v>63</v>
      </c>
      <c r="I4" s="56" t="s">
        <v>64</v>
      </c>
      <c r="J4" s="56" t="s">
        <v>63</v>
      </c>
      <c r="K4" s="56" t="s">
        <v>65</v>
      </c>
      <c r="L4" s="56" t="s">
        <v>63</v>
      </c>
      <c r="M4" s="57" t="s">
        <v>43</v>
      </c>
      <c r="N4" s="57" t="s">
        <v>15</v>
      </c>
    </row>
    <row r="5" spans="1:14" ht="14.25" customHeight="1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4.25" customHeight="1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14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4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ht="14.2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ht="14.2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s="43" customFormat="1" ht="29.25" customHeight="1">
      <c r="A11" s="65" t="s">
        <v>23</v>
      </c>
      <c r="B11" s="66"/>
      <c r="C11" s="66"/>
      <c r="D11" s="67"/>
      <c r="E11" s="68"/>
      <c r="F11" s="69"/>
      <c r="G11" s="70"/>
      <c r="H11" s="60"/>
      <c r="I11" s="65" t="s">
        <v>67</v>
      </c>
      <c r="J11" s="66"/>
      <c r="K11" s="66"/>
      <c r="L11" s="48"/>
      <c r="M11" s="48"/>
      <c r="N11" s="49"/>
    </row>
    <row r="12" spans="1:14" ht="72.95" customHeight="1">
      <c r="A12" s="72" t="s">
        <v>68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</sheetData>
  <mergeCells count="5">
    <mergeCell ref="A1:N1"/>
    <mergeCell ref="A11:D11"/>
    <mergeCell ref="E11:G11"/>
    <mergeCell ref="I11:K11"/>
    <mergeCell ref="A12:N12"/>
  </mergeCells>
  <phoneticPr fontId="25" type="noConversion"/>
  <dataValidations count="1">
    <dataValidation type="list" allowBlank="1" showInputMessage="1" showErrorMessage="1" sqref="N1 N3 N5:N1048576" xr:uid="{00000000-0002-0000-0300-000000000000}">
      <formula1>"YES,NO"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20"/>
  <sheetViews>
    <sheetView zoomScale="150" zoomScaleNormal="150" workbookViewId="0">
      <selection activeCell="J12" sqref="J12"/>
    </sheetView>
  </sheetViews>
  <sheetFormatPr defaultColWidth="9" defaultRowHeight="13.5"/>
  <cols>
    <col min="1" max="2" width="7" customWidth="1"/>
    <col min="3" max="3" width="14.125" customWidth="1"/>
    <col min="4" max="4" width="22.25" customWidth="1"/>
    <col min="5" max="5" width="12.125" customWidth="1"/>
    <col min="6" max="6" width="19.375" customWidth="1"/>
    <col min="7" max="7" width="26.625" customWidth="1"/>
    <col min="8" max="9" width="14" customWidth="1"/>
    <col min="10" max="10" width="11.5" customWidth="1"/>
  </cols>
  <sheetData>
    <row r="1" spans="1:12" ht="28.5" customHeight="1">
      <c r="A1" s="64" t="s">
        <v>69</v>
      </c>
      <c r="B1" s="64"/>
      <c r="C1" s="64"/>
      <c r="D1" s="64"/>
      <c r="E1" s="64"/>
      <c r="F1" s="64"/>
      <c r="G1" s="64"/>
      <c r="H1" s="64"/>
      <c r="I1" s="64"/>
      <c r="J1" s="64"/>
    </row>
    <row r="2" spans="1:12" s="42" customFormat="1" ht="18" customHeight="1">
      <c r="A2" s="44" t="s">
        <v>37</v>
      </c>
      <c r="B2" s="45" t="s">
        <v>6</v>
      </c>
      <c r="C2" s="45" t="s">
        <v>2</v>
      </c>
      <c r="D2" s="45" t="s">
        <v>3</v>
      </c>
      <c r="E2" s="45" t="s">
        <v>4</v>
      </c>
      <c r="F2" s="45" t="s">
        <v>5</v>
      </c>
      <c r="G2" s="44" t="s">
        <v>70</v>
      </c>
      <c r="H2" s="44" t="s">
        <v>71</v>
      </c>
      <c r="I2" s="44" t="s">
        <v>72</v>
      </c>
      <c r="J2" s="44" t="s">
        <v>73</v>
      </c>
      <c r="K2" s="45" t="s">
        <v>43</v>
      </c>
      <c r="L2" s="45" t="s">
        <v>15</v>
      </c>
    </row>
    <row r="3" spans="1:12" ht="14.25" customHeight="1">
      <c r="A3" s="46" t="s">
        <v>46</v>
      </c>
      <c r="B3" s="47" t="s">
        <v>20</v>
      </c>
      <c r="C3" s="51">
        <v>220310031</v>
      </c>
      <c r="D3" s="52" t="s">
        <v>17</v>
      </c>
      <c r="E3" s="52" t="s">
        <v>18</v>
      </c>
      <c r="F3" s="52" t="s">
        <v>19</v>
      </c>
      <c r="G3" s="47" t="s">
        <v>74</v>
      </c>
      <c r="H3" s="47" t="s">
        <v>75</v>
      </c>
      <c r="I3" s="46" t="s">
        <v>76</v>
      </c>
      <c r="J3" s="47"/>
      <c r="K3" s="47" t="s">
        <v>77</v>
      </c>
      <c r="L3" s="47"/>
    </row>
    <row r="4" spans="1:12" ht="14.25" customHeight="1">
      <c r="A4" s="46" t="s">
        <v>54</v>
      </c>
      <c r="B4" s="47" t="s">
        <v>20</v>
      </c>
      <c r="C4" s="51">
        <v>220310031</v>
      </c>
      <c r="D4" s="52" t="s">
        <v>17</v>
      </c>
      <c r="E4" s="52" t="s">
        <v>18</v>
      </c>
      <c r="F4" s="52" t="s">
        <v>19</v>
      </c>
      <c r="G4" s="47" t="s">
        <v>74</v>
      </c>
      <c r="H4" s="47" t="s">
        <v>75</v>
      </c>
      <c r="I4" s="46" t="s">
        <v>76</v>
      </c>
      <c r="J4" s="47"/>
      <c r="K4" s="47" t="s">
        <v>77</v>
      </c>
      <c r="L4" s="47"/>
    </row>
    <row r="5" spans="1:12" ht="14.25" customHeight="1">
      <c r="A5" s="46" t="s">
        <v>55</v>
      </c>
      <c r="B5" s="47" t="s">
        <v>20</v>
      </c>
      <c r="C5" s="51">
        <v>220310031</v>
      </c>
      <c r="D5" s="52" t="s">
        <v>17</v>
      </c>
      <c r="E5" s="52" t="s">
        <v>18</v>
      </c>
      <c r="F5" s="52" t="s">
        <v>19</v>
      </c>
      <c r="G5" s="47" t="s">
        <v>74</v>
      </c>
      <c r="H5" s="47" t="s">
        <v>75</v>
      </c>
      <c r="I5" s="46" t="s">
        <v>76</v>
      </c>
      <c r="J5" s="47"/>
      <c r="K5" s="47" t="s">
        <v>77</v>
      </c>
      <c r="L5" s="47"/>
    </row>
    <row r="6" spans="1:12" ht="14.25" customHeight="1">
      <c r="A6" s="46" t="s">
        <v>46</v>
      </c>
      <c r="B6" s="47" t="s">
        <v>20</v>
      </c>
      <c r="C6" s="51">
        <v>220310030</v>
      </c>
      <c r="D6" s="52" t="s">
        <v>17</v>
      </c>
      <c r="E6" s="52" t="s">
        <v>22</v>
      </c>
      <c r="F6" s="52" t="s">
        <v>19</v>
      </c>
      <c r="G6" s="47" t="s">
        <v>74</v>
      </c>
      <c r="H6" s="47" t="s">
        <v>75</v>
      </c>
      <c r="I6" s="46" t="s">
        <v>76</v>
      </c>
      <c r="J6" s="47"/>
      <c r="K6" s="47" t="s">
        <v>77</v>
      </c>
      <c r="L6" s="47"/>
    </row>
    <row r="7" spans="1:12" ht="14.25" customHeight="1">
      <c r="A7" s="46" t="s">
        <v>54</v>
      </c>
      <c r="B7" s="47" t="s">
        <v>20</v>
      </c>
      <c r="C7" s="51">
        <v>220310030</v>
      </c>
      <c r="D7" s="52" t="s">
        <v>17</v>
      </c>
      <c r="E7" s="52" t="s">
        <v>22</v>
      </c>
      <c r="F7" s="52" t="s">
        <v>19</v>
      </c>
      <c r="G7" s="47" t="s">
        <v>74</v>
      </c>
      <c r="H7" s="47" t="s">
        <v>75</v>
      </c>
      <c r="I7" s="46" t="s">
        <v>76</v>
      </c>
      <c r="J7" s="47"/>
      <c r="K7" s="47" t="s">
        <v>77</v>
      </c>
      <c r="L7" s="46"/>
    </row>
    <row r="8" spans="1:12" ht="14.25" customHeight="1">
      <c r="A8" s="46" t="s">
        <v>55</v>
      </c>
      <c r="B8" s="47" t="s">
        <v>20</v>
      </c>
      <c r="C8" s="51">
        <v>220310030</v>
      </c>
      <c r="D8" s="52" t="s">
        <v>17</v>
      </c>
      <c r="E8" s="52" t="s">
        <v>22</v>
      </c>
      <c r="F8" s="52" t="s">
        <v>19</v>
      </c>
      <c r="G8" s="47" t="s">
        <v>74</v>
      </c>
      <c r="H8" s="47" t="s">
        <v>75</v>
      </c>
      <c r="I8" s="46" t="s">
        <v>76</v>
      </c>
      <c r="J8" s="47"/>
      <c r="K8" s="47" t="s">
        <v>77</v>
      </c>
      <c r="L8" s="46"/>
    </row>
    <row r="9" spans="1:12" ht="14.25" customHeight="1">
      <c r="A9" s="46"/>
      <c r="B9" s="47"/>
      <c r="C9" s="53"/>
      <c r="D9" s="54"/>
      <c r="E9" s="52"/>
      <c r="F9" s="52"/>
      <c r="G9" s="47"/>
      <c r="H9" s="47"/>
      <c r="I9" s="46"/>
      <c r="J9" s="47"/>
      <c r="K9" s="47"/>
      <c r="L9" s="46"/>
    </row>
    <row r="10" spans="1:12" ht="14.25" customHeight="1">
      <c r="A10" s="46"/>
      <c r="B10" s="47"/>
      <c r="C10" s="53"/>
      <c r="D10" s="54"/>
      <c r="E10" s="52"/>
      <c r="F10" s="52"/>
      <c r="G10" s="47"/>
      <c r="H10" s="47"/>
      <c r="I10" s="46"/>
      <c r="J10" s="47"/>
      <c r="K10" s="47"/>
      <c r="L10" s="46"/>
    </row>
    <row r="11" spans="1:12" ht="14.25" customHeight="1">
      <c r="A11" s="46"/>
      <c r="B11" s="47"/>
      <c r="C11" s="53"/>
      <c r="D11" s="54"/>
      <c r="E11" s="52"/>
      <c r="F11" s="52"/>
      <c r="G11" s="47"/>
      <c r="H11" s="47"/>
      <c r="I11" s="46"/>
      <c r="J11" s="47"/>
      <c r="K11" s="47"/>
      <c r="L11" s="46"/>
    </row>
    <row r="12" spans="1:12" ht="14.25" customHeight="1">
      <c r="A12" s="46"/>
      <c r="B12" s="47"/>
      <c r="C12" s="53"/>
      <c r="D12" s="54"/>
      <c r="E12" s="52"/>
      <c r="F12" s="52"/>
      <c r="G12" s="47"/>
      <c r="H12" s="47"/>
      <c r="I12" s="46"/>
      <c r="J12" s="47"/>
      <c r="K12" s="47"/>
      <c r="L12" s="46"/>
    </row>
    <row r="13" spans="1:12" ht="14.25" customHeight="1">
      <c r="A13" s="46"/>
      <c r="B13" s="47"/>
      <c r="C13" s="53"/>
      <c r="D13" s="54"/>
      <c r="E13" s="52"/>
      <c r="F13" s="52"/>
      <c r="G13" s="47"/>
      <c r="H13" s="47"/>
      <c r="I13" s="46"/>
      <c r="J13" s="47"/>
      <c r="K13" s="47"/>
      <c r="L13" s="46"/>
    </row>
    <row r="14" spans="1:12" ht="14.25" customHeight="1">
      <c r="A14" s="46"/>
      <c r="B14" s="47"/>
      <c r="C14" s="53"/>
      <c r="D14" s="54"/>
      <c r="E14" s="52"/>
      <c r="F14" s="52"/>
      <c r="G14" s="47"/>
      <c r="H14" s="47"/>
      <c r="I14" s="46"/>
      <c r="J14" s="47"/>
      <c r="K14" s="47"/>
      <c r="L14" s="46"/>
    </row>
    <row r="15" spans="1:12" ht="14.25" customHeight="1">
      <c r="A15" s="46"/>
      <c r="B15" s="47"/>
      <c r="C15" s="53"/>
      <c r="D15" s="54"/>
      <c r="E15" s="52"/>
      <c r="F15" s="52"/>
      <c r="G15" s="47"/>
      <c r="H15" s="47"/>
      <c r="I15" s="46"/>
      <c r="J15" s="47"/>
      <c r="K15" s="47"/>
      <c r="L15" s="46"/>
    </row>
    <row r="16" spans="1:12" ht="14.25" customHeight="1">
      <c r="A16" s="46"/>
      <c r="B16" s="47"/>
      <c r="C16" s="53"/>
      <c r="D16" s="54"/>
      <c r="E16" s="52"/>
      <c r="F16" s="52"/>
      <c r="G16" s="47"/>
      <c r="H16" s="47"/>
      <c r="I16" s="46"/>
      <c r="J16" s="47"/>
      <c r="K16" s="47"/>
      <c r="L16" s="46"/>
    </row>
    <row r="17" spans="1:12" ht="14.25" customHeight="1">
      <c r="A17" s="46"/>
      <c r="B17" s="47"/>
      <c r="C17" s="53"/>
      <c r="D17" s="54"/>
      <c r="E17" s="52"/>
      <c r="F17" s="52"/>
      <c r="G17" s="47"/>
      <c r="H17" s="47"/>
      <c r="I17" s="46"/>
      <c r="J17" s="47"/>
      <c r="K17" s="47"/>
      <c r="L17" s="46"/>
    </row>
    <row r="18" spans="1:12" ht="14.25" customHeight="1">
      <c r="A18" s="46"/>
      <c r="B18" s="47"/>
      <c r="C18" s="47"/>
      <c r="D18" s="54"/>
      <c r="E18" s="47"/>
      <c r="F18" s="55"/>
      <c r="G18" s="47"/>
      <c r="H18" s="47"/>
      <c r="I18" s="46"/>
      <c r="J18" s="47"/>
      <c r="K18" s="47"/>
      <c r="L18" s="46"/>
    </row>
    <row r="19" spans="1:12" s="43" customFormat="1" ht="29.25" customHeight="1">
      <c r="A19" s="65" t="s">
        <v>23</v>
      </c>
      <c r="B19" s="66"/>
      <c r="C19" s="66"/>
      <c r="D19" s="66"/>
      <c r="E19" s="71"/>
      <c r="F19" s="68"/>
      <c r="G19" s="70"/>
      <c r="H19" s="65" t="s">
        <v>58</v>
      </c>
      <c r="I19" s="66"/>
      <c r="J19" s="66"/>
      <c r="K19" s="48"/>
      <c r="L19" s="49"/>
    </row>
    <row r="20" spans="1:12" ht="72.95" customHeight="1">
      <c r="A20" s="72" t="s">
        <v>78</v>
      </c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5">
    <mergeCell ref="A1:J1"/>
    <mergeCell ref="A19:E19"/>
    <mergeCell ref="F19:G19"/>
    <mergeCell ref="H19:J19"/>
    <mergeCell ref="A20:L20"/>
  </mergeCells>
  <phoneticPr fontId="25" type="noConversion"/>
  <dataValidations count="1">
    <dataValidation type="list" allowBlank="1" showInputMessage="1" showErrorMessage="1" sqref="L8 L9 L3:L7 L10:L13 L14:L15 L16:L20" xr:uid="{00000000-0002-0000-04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13"/>
  <sheetViews>
    <sheetView zoomScale="150" zoomScaleNormal="150" workbookViewId="0">
      <selection activeCell="E20" sqref="E20"/>
    </sheetView>
  </sheetViews>
  <sheetFormatPr defaultColWidth="9" defaultRowHeight="13.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8.5" customHeight="1">
      <c r="A1" s="64" t="s">
        <v>79</v>
      </c>
      <c r="B1" s="64"/>
      <c r="C1" s="64"/>
      <c r="D1" s="64"/>
      <c r="E1" s="64"/>
      <c r="F1" s="64"/>
      <c r="G1" s="64"/>
      <c r="H1" s="64"/>
      <c r="I1" s="64"/>
    </row>
    <row r="2" spans="1:9" s="42" customFormat="1" ht="18" customHeight="1">
      <c r="A2" s="75" t="s">
        <v>1</v>
      </c>
      <c r="B2" s="76" t="s">
        <v>6</v>
      </c>
      <c r="C2" s="76" t="s">
        <v>44</v>
      </c>
      <c r="D2" s="76" t="s">
        <v>4</v>
      </c>
      <c r="E2" s="76" t="s">
        <v>5</v>
      </c>
      <c r="F2" s="44" t="s">
        <v>80</v>
      </c>
      <c r="G2" s="44" t="s">
        <v>28</v>
      </c>
      <c r="H2" s="80" t="s">
        <v>29</v>
      </c>
      <c r="I2" s="84" t="s">
        <v>31</v>
      </c>
    </row>
    <row r="3" spans="1:9" s="42" customFormat="1" ht="18" customHeight="1">
      <c r="A3" s="75"/>
      <c r="B3" s="77"/>
      <c r="C3" s="77"/>
      <c r="D3" s="77"/>
      <c r="E3" s="77"/>
      <c r="F3" s="44" t="s">
        <v>81</v>
      </c>
      <c r="G3" s="44" t="s">
        <v>32</v>
      </c>
      <c r="H3" s="81"/>
      <c r="I3" s="85"/>
    </row>
    <row r="4" spans="1:9" ht="14.25" customHeight="1">
      <c r="A4" s="46"/>
      <c r="B4" s="46" t="s">
        <v>20</v>
      </c>
      <c r="C4" s="47"/>
      <c r="D4" s="47"/>
      <c r="E4" s="47"/>
      <c r="F4" s="47"/>
      <c r="G4" s="47"/>
      <c r="H4" s="47"/>
      <c r="I4" s="47"/>
    </row>
    <row r="5" spans="1:9" ht="14.25" customHeight="1">
      <c r="A5" s="46"/>
      <c r="B5" s="46" t="s">
        <v>20</v>
      </c>
      <c r="C5" s="47"/>
      <c r="D5" s="47"/>
      <c r="E5" s="47"/>
      <c r="F5" s="47"/>
      <c r="G5" s="47"/>
      <c r="H5" s="47"/>
      <c r="I5" s="47"/>
    </row>
    <row r="6" spans="1:9" ht="14.25" customHeight="1">
      <c r="A6" s="46"/>
      <c r="B6" s="46"/>
      <c r="C6" s="47"/>
      <c r="D6" s="47"/>
      <c r="E6" s="47"/>
      <c r="F6" s="47"/>
      <c r="G6" s="47"/>
      <c r="H6" s="47"/>
      <c r="I6" s="47"/>
    </row>
    <row r="7" spans="1:9" ht="14.25" customHeight="1">
      <c r="A7" s="46"/>
      <c r="B7" s="46"/>
      <c r="C7" s="47"/>
      <c r="D7" s="47"/>
      <c r="E7" s="47"/>
      <c r="F7" s="47"/>
      <c r="G7" s="47"/>
      <c r="H7" s="47"/>
      <c r="I7" s="47"/>
    </row>
    <row r="8" spans="1:9" ht="14.25" customHeight="1">
      <c r="A8" s="46"/>
      <c r="B8" s="46"/>
      <c r="C8" s="46"/>
      <c r="D8" s="46"/>
      <c r="E8" s="46"/>
      <c r="F8" s="46"/>
      <c r="G8" s="46"/>
      <c r="H8" s="46"/>
      <c r="I8" s="46"/>
    </row>
    <row r="9" spans="1:9" ht="14.25" customHeight="1">
      <c r="A9" s="46"/>
      <c r="B9" s="46"/>
      <c r="C9" s="46"/>
      <c r="D9" s="46"/>
      <c r="E9" s="46"/>
      <c r="F9" s="46"/>
      <c r="G9" s="46"/>
      <c r="H9" s="46"/>
      <c r="I9" s="46"/>
    </row>
    <row r="10" spans="1:9" ht="14.25" customHeight="1">
      <c r="A10" s="46"/>
      <c r="B10" s="46"/>
      <c r="C10" s="46"/>
      <c r="D10" s="46"/>
      <c r="E10" s="46"/>
      <c r="F10" s="46"/>
      <c r="G10" s="46"/>
      <c r="H10" s="46"/>
      <c r="I10" s="46"/>
    </row>
    <row r="11" spans="1:9" ht="14.25" customHeight="1">
      <c r="A11" s="46"/>
      <c r="B11" s="46"/>
      <c r="C11" s="46"/>
      <c r="D11" s="46"/>
      <c r="E11" s="46"/>
      <c r="F11" s="46"/>
      <c r="G11" s="46"/>
      <c r="H11" s="46"/>
      <c r="I11" s="46"/>
    </row>
    <row r="12" spans="1:9" s="43" customFormat="1" ht="29.25" customHeight="1">
      <c r="A12" s="65" t="s">
        <v>82</v>
      </c>
      <c r="B12" s="66"/>
      <c r="C12" s="66"/>
      <c r="D12" s="67"/>
      <c r="E12" s="50"/>
      <c r="F12" s="65" t="s">
        <v>58</v>
      </c>
      <c r="G12" s="66"/>
      <c r="H12" s="71"/>
      <c r="I12" s="49"/>
    </row>
    <row r="13" spans="1:9" ht="51.95" customHeight="1">
      <c r="A13" s="72" t="s">
        <v>83</v>
      </c>
      <c r="B13" s="72"/>
      <c r="C13" s="73"/>
      <c r="D13" s="73"/>
      <c r="E13" s="73"/>
      <c r="F13" s="73"/>
      <c r="G13" s="73"/>
      <c r="H13" s="73"/>
      <c r="I13" s="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25" type="noConversion"/>
  <dataValidations count="1">
    <dataValidation type="list" allowBlank="1" showInputMessage="1" showErrorMessage="1" sqref="I1:I3 I4:I5 I6:I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9" defaultRowHeight="13.5"/>
  <sheetData/>
  <phoneticPr fontId="25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S24"/>
  <sheetViews>
    <sheetView tabSelected="1" workbookViewId="0">
      <selection activeCell="M18" sqref="M18"/>
    </sheetView>
  </sheetViews>
  <sheetFormatPr defaultColWidth="9" defaultRowHeight="14.25"/>
  <cols>
    <col min="1" max="1" width="13.625" style="210" customWidth="1"/>
    <col min="2" max="7" width="8.125" style="210" customWidth="1"/>
    <col min="8" max="8" width="1.375" style="210" customWidth="1"/>
    <col min="9" max="10" width="14.125" style="210" customWidth="1"/>
    <col min="11" max="11" width="15.125" style="210" customWidth="1"/>
    <col min="12" max="12" width="15.875" style="210" customWidth="1"/>
    <col min="13" max="13" width="17" style="210" customWidth="1"/>
    <col min="14" max="14" width="16.875" style="210" customWidth="1"/>
    <col min="15" max="15" width="9" style="214"/>
    <col min="16" max="253" width="9" style="210"/>
    <col min="254" max="16384" width="9" style="43"/>
  </cols>
  <sheetData>
    <row r="1" spans="1:253" ht="21" thickBot="1">
      <c r="A1" s="170" t="s">
        <v>172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</row>
    <row r="2" spans="1:253" ht="15" thickTop="1">
      <c r="A2" s="173" t="s">
        <v>94</v>
      </c>
      <c r="B2" s="219" t="s">
        <v>200</v>
      </c>
      <c r="C2" s="174"/>
      <c r="D2" s="175" t="s">
        <v>45</v>
      </c>
      <c r="E2" s="176" t="s">
        <v>201</v>
      </c>
      <c r="F2" s="176"/>
      <c r="G2" s="176"/>
      <c r="H2" s="177"/>
      <c r="I2" s="178" t="s">
        <v>89</v>
      </c>
      <c r="J2" s="179" t="s">
        <v>173</v>
      </c>
      <c r="K2" s="179"/>
      <c r="L2" s="179"/>
      <c r="M2" s="179"/>
      <c r="N2" s="180"/>
      <c r="O2" s="172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</row>
    <row r="3" spans="1:253" ht="13.5">
      <c r="A3" s="181" t="s">
        <v>174</v>
      </c>
      <c r="B3" s="182" t="s">
        <v>175</v>
      </c>
      <c r="C3" s="182"/>
      <c r="D3" s="182"/>
      <c r="E3" s="182"/>
      <c r="F3" s="182"/>
      <c r="G3" s="182"/>
      <c r="H3" s="183"/>
      <c r="I3" s="182" t="s">
        <v>176</v>
      </c>
      <c r="J3" s="182"/>
      <c r="K3" s="182"/>
      <c r="L3" s="182"/>
      <c r="M3" s="182"/>
      <c r="N3" s="184"/>
      <c r="O3" s="172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</row>
    <row r="4" spans="1:253" ht="16.5">
      <c r="A4" s="181"/>
      <c r="B4" s="215" t="s">
        <v>141</v>
      </c>
      <c r="C4" s="215" t="s">
        <v>142</v>
      </c>
      <c r="D4" s="216" t="s">
        <v>143</v>
      </c>
      <c r="E4" s="215" t="s">
        <v>144</v>
      </c>
      <c r="F4" s="215" t="s">
        <v>145</v>
      </c>
      <c r="G4" s="215" t="s">
        <v>146</v>
      </c>
      <c r="H4" s="183"/>
      <c r="I4" s="185" t="s">
        <v>177</v>
      </c>
      <c r="J4" s="185" t="s">
        <v>142</v>
      </c>
      <c r="K4" s="185" t="s">
        <v>178</v>
      </c>
      <c r="L4" s="186" t="s">
        <v>179</v>
      </c>
      <c r="M4" s="185" t="s">
        <v>145</v>
      </c>
      <c r="N4" s="185" t="s">
        <v>146</v>
      </c>
      <c r="O4" s="172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</row>
    <row r="5" spans="1:253" ht="16.5">
      <c r="A5" s="181"/>
      <c r="B5" s="215" t="s">
        <v>186</v>
      </c>
      <c r="C5" s="215" t="s">
        <v>187</v>
      </c>
      <c r="D5" s="216" t="s">
        <v>188</v>
      </c>
      <c r="E5" s="215" t="s">
        <v>189</v>
      </c>
      <c r="F5" s="215" t="s">
        <v>190</v>
      </c>
      <c r="G5" s="215" t="s">
        <v>191</v>
      </c>
      <c r="H5" s="183"/>
      <c r="I5" s="185" t="s">
        <v>180</v>
      </c>
      <c r="J5" s="185"/>
      <c r="K5" s="185"/>
      <c r="L5" s="187"/>
      <c r="M5" s="185"/>
      <c r="N5" s="185" t="s">
        <v>202</v>
      </c>
      <c r="O5" s="172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</row>
    <row r="6" spans="1:253" ht="16.5">
      <c r="A6" s="217" t="s">
        <v>192</v>
      </c>
      <c r="B6" s="217">
        <f>C6-1</f>
        <v>70</v>
      </c>
      <c r="C6" s="217">
        <f>D6-2</f>
        <v>71</v>
      </c>
      <c r="D6" s="216">
        <v>73</v>
      </c>
      <c r="E6" s="217">
        <f>D6+2</f>
        <v>75</v>
      </c>
      <c r="F6" s="217">
        <f>E6+2</f>
        <v>77</v>
      </c>
      <c r="G6" s="217">
        <f>F6+1</f>
        <v>78</v>
      </c>
      <c r="H6" s="183"/>
      <c r="I6" s="188" t="s">
        <v>181</v>
      </c>
      <c r="J6" s="189"/>
      <c r="K6" s="190"/>
      <c r="L6" s="189"/>
      <c r="M6" s="189"/>
      <c r="N6" s="191" t="s">
        <v>203</v>
      </c>
      <c r="O6" s="172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</row>
    <row r="7" spans="1:253" ht="16.5">
      <c r="A7" s="217" t="s">
        <v>193</v>
      </c>
      <c r="B7" s="217">
        <f t="shared" ref="B7:C8" si="0">C7-4</f>
        <v>98</v>
      </c>
      <c r="C7" s="217">
        <f t="shared" si="0"/>
        <v>102</v>
      </c>
      <c r="D7" s="216">
        <v>106</v>
      </c>
      <c r="E7" s="217">
        <f>D7+4</f>
        <v>110</v>
      </c>
      <c r="F7" s="217">
        <f>E7+4</f>
        <v>114</v>
      </c>
      <c r="G7" s="217">
        <f>F7+6</f>
        <v>120</v>
      </c>
      <c r="H7" s="183"/>
      <c r="I7" s="194"/>
      <c r="J7" s="195"/>
      <c r="K7" s="195"/>
      <c r="L7" s="195"/>
      <c r="M7" s="195"/>
      <c r="N7" s="196" t="s">
        <v>203</v>
      </c>
      <c r="O7" s="172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</row>
    <row r="8" spans="1:253" ht="16.5">
      <c r="A8" s="217" t="s">
        <v>194</v>
      </c>
      <c r="B8" s="217">
        <f t="shared" si="0"/>
        <v>96</v>
      </c>
      <c r="C8" s="217">
        <f t="shared" si="0"/>
        <v>100</v>
      </c>
      <c r="D8" s="216">
        <v>104</v>
      </c>
      <c r="E8" s="217">
        <f>D8+4</f>
        <v>108</v>
      </c>
      <c r="F8" s="217">
        <f>E8+5</f>
        <v>113</v>
      </c>
      <c r="G8" s="217">
        <f>F8+6</f>
        <v>119</v>
      </c>
      <c r="H8" s="183"/>
      <c r="I8" s="194"/>
      <c r="J8" s="195"/>
      <c r="K8" s="195"/>
      <c r="L8" s="195"/>
      <c r="M8" s="195"/>
      <c r="N8" s="196" t="s">
        <v>203</v>
      </c>
      <c r="O8" s="172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</row>
    <row r="9" spans="1:253" ht="16.5">
      <c r="A9" s="217" t="s">
        <v>195</v>
      </c>
      <c r="B9" s="217">
        <f t="shared" ref="B9:C9" si="1">C9-1.2</f>
        <v>42.099999999999994</v>
      </c>
      <c r="C9" s="217">
        <f t="shared" si="1"/>
        <v>43.3</v>
      </c>
      <c r="D9" s="216">
        <v>44.5</v>
      </c>
      <c r="E9" s="217">
        <f t="shared" ref="E9:F9" si="2">D9+1.2</f>
        <v>45.7</v>
      </c>
      <c r="F9" s="217">
        <f t="shared" si="2"/>
        <v>46.900000000000006</v>
      </c>
      <c r="G9" s="217">
        <f t="shared" ref="G9" si="3">F9+1.4</f>
        <v>48.300000000000004</v>
      </c>
      <c r="H9" s="183"/>
      <c r="I9" s="194"/>
      <c r="J9" s="195"/>
      <c r="K9" s="195"/>
      <c r="L9" s="195"/>
      <c r="M9" s="195"/>
      <c r="N9" s="196" t="s">
        <v>204</v>
      </c>
      <c r="O9" s="172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</row>
    <row r="10" spans="1:253" ht="16.5">
      <c r="A10" s="217" t="s">
        <v>196</v>
      </c>
      <c r="B10" s="217">
        <f>C10-0.6</f>
        <v>62.199999999999996</v>
      </c>
      <c r="C10" s="217">
        <f>D10-1.2</f>
        <v>62.8</v>
      </c>
      <c r="D10" s="216">
        <v>64</v>
      </c>
      <c r="E10" s="217">
        <f>D10+1.2</f>
        <v>65.2</v>
      </c>
      <c r="F10" s="217">
        <f>E10+1.2</f>
        <v>66.400000000000006</v>
      </c>
      <c r="G10" s="217">
        <f>F10+0.6</f>
        <v>67</v>
      </c>
      <c r="H10" s="183"/>
      <c r="I10" s="194"/>
      <c r="J10" s="195"/>
      <c r="K10" s="195"/>
      <c r="L10" s="195"/>
      <c r="M10" s="195"/>
      <c r="N10" s="196" t="s">
        <v>203</v>
      </c>
      <c r="O10" s="172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</row>
    <row r="11" spans="1:253" ht="16.5">
      <c r="A11" s="217" t="s">
        <v>197</v>
      </c>
      <c r="B11" s="218">
        <f>C11-0.7</f>
        <v>18.100000000000001</v>
      </c>
      <c r="C11" s="218">
        <f>D11-0.7</f>
        <v>18.8</v>
      </c>
      <c r="D11" s="216">
        <v>19.5</v>
      </c>
      <c r="E11" s="218">
        <f>D11+0.7</f>
        <v>20.2</v>
      </c>
      <c r="F11" s="218">
        <f>E11+0.7</f>
        <v>20.9</v>
      </c>
      <c r="G11" s="218">
        <f>F11+0.95</f>
        <v>21.849999999999998</v>
      </c>
      <c r="H11" s="183"/>
      <c r="I11" s="194"/>
      <c r="J11" s="195"/>
      <c r="K11" s="195"/>
      <c r="L11" s="195"/>
      <c r="M11" s="195"/>
      <c r="N11" s="196" t="s">
        <v>204</v>
      </c>
      <c r="O11" s="172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</row>
    <row r="12" spans="1:253" ht="16.5">
      <c r="A12" s="217" t="s">
        <v>198</v>
      </c>
      <c r="B12" s="217">
        <f t="shared" ref="B12:C12" si="4">C12-0.4</f>
        <v>10.199999999999999</v>
      </c>
      <c r="C12" s="217">
        <f t="shared" si="4"/>
        <v>10.6</v>
      </c>
      <c r="D12" s="216">
        <v>11</v>
      </c>
      <c r="E12" s="217">
        <f>D12+0.4</f>
        <v>11.4</v>
      </c>
      <c r="F12" s="217">
        <f>E12+0.4</f>
        <v>11.8</v>
      </c>
      <c r="G12" s="217">
        <f>F12+0.6</f>
        <v>12.4</v>
      </c>
      <c r="H12" s="183"/>
      <c r="I12" s="194"/>
      <c r="J12" s="195"/>
      <c r="K12" s="195"/>
      <c r="L12" s="195"/>
      <c r="M12" s="195"/>
      <c r="N12" s="196" t="s">
        <v>205</v>
      </c>
      <c r="O12" s="172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</row>
    <row r="13" spans="1:253" ht="16.5">
      <c r="A13" s="217" t="s">
        <v>199</v>
      </c>
      <c r="B13" s="217">
        <f t="shared" ref="B13:C14" si="5">C13-1</f>
        <v>43.6</v>
      </c>
      <c r="C13" s="217">
        <f t="shared" si="5"/>
        <v>44.6</v>
      </c>
      <c r="D13" s="216">
        <v>45.6</v>
      </c>
      <c r="E13" s="217">
        <f>D13+1</f>
        <v>46.6</v>
      </c>
      <c r="F13" s="217">
        <f>E13+1</f>
        <v>47.6</v>
      </c>
      <c r="G13" s="217">
        <f>F13+1.5</f>
        <v>49.1</v>
      </c>
      <c r="H13" s="183"/>
      <c r="I13" s="194"/>
      <c r="J13" s="195"/>
      <c r="K13" s="195"/>
      <c r="L13" s="195"/>
      <c r="M13" s="195"/>
      <c r="N13" s="196" t="s">
        <v>203</v>
      </c>
      <c r="O13" s="172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</row>
    <row r="14" spans="1:253" ht="16.5">
      <c r="A14" s="217"/>
      <c r="B14" s="217"/>
      <c r="C14" s="217"/>
      <c r="D14" s="216"/>
      <c r="E14" s="217"/>
      <c r="F14" s="217"/>
      <c r="G14" s="217"/>
      <c r="H14" s="183"/>
      <c r="I14" s="194"/>
      <c r="J14" s="195"/>
      <c r="K14" s="195"/>
      <c r="L14" s="195"/>
      <c r="M14" s="195"/>
      <c r="N14" s="196" t="s">
        <v>206</v>
      </c>
      <c r="O14" s="172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</row>
    <row r="15" spans="1:253" ht="15">
      <c r="A15" s="197"/>
      <c r="B15" s="192"/>
      <c r="C15" s="192"/>
      <c r="D15" s="193"/>
      <c r="E15" s="192"/>
      <c r="F15" s="192"/>
      <c r="G15" s="192"/>
      <c r="H15" s="183"/>
      <c r="I15" s="194"/>
      <c r="J15" s="195"/>
      <c r="K15" s="195"/>
      <c r="L15" s="195"/>
      <c r="M15" s="195"/>
      <c r="N15" s="196"/>
      <c r="O15" s="172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</row>
    <row r="16" spans="1:253" ht="15">
      <c r="A16" s="197"/>
      <c r="B16" s="192"/>
      <c r="C16" s="192"/>
      <c r="D16" s="193"/>
      <c r="E16" s="192"/>
      <c r="F16" s="192"/>
      <c r="G16" s="192"/>
      <c r="H16" s="183"/>
      <c r="I16" s="194"/>
      <c r="J16" s="195"/>
      <c r="K16" s="195"/>
      <c r="L16" s="195"/>
      <c r="M16" s="195"/>
      <c r="N16" s="196"/>
      <c r="O16" s="172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</row>
    <row r="17" spans="1:253" ht="15">
      <c r="A17" s="197"/>
      <c r="B17" s="192"/>
      <c r="C17" s="192"/>
      <c r="D17" s="193"/>
      <c r="E17" s="192"/>
      <c r="F17" s="192"/>
      <c r="G17" s="192"/>
      <c r="H17" s="183"/>
      <c r="I17" s="194"/>
      <c r="J17" s="195"/>
      <c r="K17" s="195"/>
      <c r="L17" s="195"/>
      <c r="M17" s="195"/>
      <c r="N17" s="196"/>
      <c r="O17" s="172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</row>
    <row r="18" spans="1:253" ht="15">
      <c r="A18" s="197"/>
      <c r="B18" s="192"/>
      <c r="C18" s="192"/>
      <c r="D18" s="193"/>
      <c r="E18" s="192"/>
      <c r="F18" s="192"/>
      <c r="G18" s="192"/>
      <c r="H18" s="183"/>
      <c r="I18" s="194"/>
      <c r="J18" s="195"/>
      <c r="K18" s="195"/>
      <c r="L18" s="195"/>
      <c r="M18" s="195"/>
      <c r="N18" s="196"/>
      <c r="O18" s="172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</row>
    <row r="19" spans="1:253" ht="15">
      <c r="A19" s="197"/>
      <c r="B19" s="192"/>
      <c r="C19" s="192"/>
      <c r="D19" s="193"/>
      <c r="E19" s="192"/>
      <c r="F19" s="192"/>
      <c r="G19" s="192"/>
      <c r="H19" s="183"/>
      <c r="I19" s="194"/>
      <c r="J19" s="195"/>
      <c r="K19" s="195"/>
      <c r="L19" s="195"/>
      <c r="M19" s="195"/>
      <c r="N19" s="196"/>
      <c r="O19" s="172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</row>
    <row r="20" spans="1:253" ht="16.5">
      <c r="A20" s="198"/>
      <c r="B20" s="199"/>
      <c r="C20" s="199"/>
      <c r="D20" s="199"/>
      <c r="E20" s="199"/>
      <c r="F20" s="199"/>
      <c r="G20" s="199"/>
      <c r="H20" s="183"/>
      <c r="I20" s="194"/>
      <c r="J20" s="195"/>
      <c r="K20" s="195"/>
      <c r="L20" s="195"/>
      <c r="M20" s="195"/>
      <c r="N20" s="196"/>
      <c r="O20" s="172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</row>
    <row r="21" spans="1:253" ht="17.25" thickBot="1">
      <c r="A21" s="200"/>
      <c r="B21" s="200"/>
      <c r="C21" s="200"/>
      <c r="D21" s="201"/>
      <c r="E21" s="200"/>
      <c r="F21" s="200"/>
      <c r="G21" s="200"/>
      <c r="H21" s="202"/>
      <c r="I21" s="203"/>
      <c r="J21" s="204"/>
      <c r="K21" s="205"/>
      <c r="L21" s="204"/>
      <c r="M21" s="204"/>
      <c r="N21" s="206"/>
      <c r="O21" s="172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</row>
    <row r="22" spans="1:253" ht="17.25" thickTop="1">
      <c r="A22" s="207"/>
      <c r="B22" s="207"/>
      <c r="C22" s="207"/>
      <c r="D22" s="208"/>
      <c r="E22" s="207"/>
      <c r="F22" s="207"/>
      <c r="G22" s="209"/>
      <c r="O22" s="172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</row>
    <row r="23" spans="1:253">
      <c r="A23" s="211" t="s">
        <v>182</v>
      </c>
      <c r="B23" s="211"/>
      <c r="C23" s="211"/>
      <c r="O23" s="172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</row>
    <row r="24" spans="1:253">
      <c r="I24" s="212" t="s">
        <v>183</v>
      </c>
      <c r="J24" s="213"/>
      <c r="K24" s="212" t="s">
        <v>184</v>
      </c>
      <c r="L24" s="212"/>
      <c r="M24" s="212" t="s">
        <v>185</v>
      </c>
      <c r="O24" s="172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</row>
  </sheetData>
  <mergeCells count="8">
    <mergeCell ref="A1:N1"/>
    <mergeCell ref="B2:C2"/>
    <mergeCell ref="E2:G2"/>
    <mergeCell ref="H2:H21"/>
    <mergeCell ref="J2:N2"/>
    <mergeCell ref="A3:A5"/>
    <mergeCell ref="B3:G3"/>
    <mergeCell ref="I3:N3"/>
  </mergeCells>
  <phoneticPr fontId="2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3"/>
  <sheetViews>
    <sheetView workbookViewId="0">
      <selection activeCell="N17" sqref="N17"/>
    </sheetView>
  </sheetViews>
  <sheetFormatPr defaultColWidth="9" defaultRowHeight="13.5"/>
  <cols>
    <col min="1" max="1" width="14.125" customWidth="1"/>
    <col min="3" max="3" width="9.875" customWidth="1"/>
    <col min="9" max="9" width="12.625" customWidth="1"/>
    <col min="11" max="11" width="11.375" customWidth="1"/>
  </cols>
  <sheetData>
    <row r="1" spans="1:11" ht="20.25">
      <c r="A1" s="96" t="s">
        <v>84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4.25">
      <c r="A2" s="1" t="s">
        <v>85</v>
      </c>
      <c r="B2" s="97" t="s">
        <v>86</v>
      </c>
      <c r="C2" s="97"/>
      <c r="D2" s="98" t="s">
        <v>87</v>
      </c>
      <c r="E2" s="98"/>
      <c r="F2" s="97" t="s">
        <v>88</v>
      </c>
      <c r="G2" s="97"/>
      <c r="H2" s="2" t="s">
        <v>89</v>
      </c>
      <c r="I2" s="99" t="s">
        <v>90</v>
      </c>
      <c r="J2" s="99"/>
      <c r="K2" s="100"/>
    </row>
    <row r="3" spans="1:11" ht="14.25">
      <c r="A3" s="101" t="s">
        <v>91</v>
      </c>
      <c r="B3" s="102"/>
      <c r="C3" s="103"/>
      <c r="D3" s="104" t="s">
        <v>92</v>
      </c>
      <c r="E3" s="105"/>
      <c r="F3" s="105"/>
      <c r="G3" s="106"/>
      <c r="H3" s="104" t="s">
        <v>93</v>
      </c>
      <c r="I3" s="105"/>
      <c r="J3" s="105"/>
      <c r="K3" s="106"/>
    </row>
    <row r="4" spans="1:11">
      <c r="A4" s="3" t="s">
        <v>94</v>
      </c>
      <c r="B4" s="107" t="s">
        <v>19</v>
      </c>
      <c r="C4" s="108"/>
      <c r="D4" s="109" t="s">
        <v>95</v>
      </c>
      <c r="E4" s="110"/>
      <c r="F4" s="111">
        <v>44722</v>
      </c>
      <c r="G4" s="112"/>
      <c r="H4" s="109" t="s">
        <v>96</v>
      </c>
      <c r="I4" s="110"/>
      <c r="J4" s="4" t="s">
        <v>97</v>
      </c>
      <c r="K4" s="5" t="s">
        <v>98</v>
      </c>
    </row>
    <row r="5" spans="1:11">
      <c r="A5" s="6" t="s">
        <v>45</v>
      </c>
      <c r="B5" s="107" t="s">
        <v>99</v>
      </c>
      <c r="C5" s="108"/>
      <c r="D5" s="109" t="s">
        <v>100</v>
      </c>
      <c r="E5" s="110"/>
      <c r="F5" s="111">
        <v>44700</v>
      </c>
      <c r="G5" s="112"/>
      <c r="H5" s="109" t="s">
        <v>101</v>
      </c>
      <c r="I5" s="110"/>
      <c r="J5" s="4" t="s">
        <v>97</v>
      </c>
      <c r="K5" s="5" t="s">
        <v>98</v>
      </c>
    </row>
    <row r="6" spans="1:11">
      <c r="A6" s="3" t="s">
        <v>102</v>
      </c>
      <c r="B6" s="7">
        <v>2</v>
      </c>
      <c r="C6" s="8">
        <v>6</v>
      </c>
      <c r="D6" s="6" t="s">
        <v>103</v>
      </c>
      <c r="E6" s="9"/>
      <c r="F6" s="111">
        <v>44719</v>
      </c>
      <c r="G6" s="112"/>
      <c r="H6" s="109" t="s">
        <v>104</v>
      </c>
      <c r="I6" s="110"/>
      <c r="J6" s="4" t="s">
        <v>97</v>
      </c>
      <c r="K6" s="5" t="s">
        <v>98</v>
      </c>
    </row>
    <row r="7" spans="1:11" ht="14.25">
      <c r="A7" s="3" t="s">
        <v>105</v>
      </c>
      <c r="B7" s="113">
        <v>600</v>
      </c>
      <c r="C7" s="114"/>
      <c r="D7" s="6" t="s">
        <v>106</v>
      </c>
      <c r="E7" s="10"/>
      <c r="F7" s="111">
        <v>44720</v>
      </c>
      <c r="G7" s="112"/>
      <c r="H7" s="109" t="s">
        <v>107</v>
      </c>
      <c r="I7" s="110"/>
      <c r="J7" s="4" t="s">
        <v>97</v>
      </c>
      <c r="K7" s="5" t="s">
        <v>98</v>
      </c>
    </row>
    <row r="8" spans="1:11">
      <c r="A8" s="11" t="s">
        <v>108</v>
      </c>
      <c r="B8" s="115"/>
      <c r="C8" s="116"/>
      <c r="D8" s="117" t="s">
        <v>109</v>
      </c>
      <c r="E8" s="118"/>
      <c r="F8" s="119">
        <v>44720</v>
      </c>
      <c r="G8" s="120"/>
      <c r="H8" s="117" t="s">
        <v>110</v>
      </c>
      <c r="I8" s="118"/>
      <c r="J8" s="35" t="s">
        <v>97</v>
      </c>
      <c r="K8" s="36" t="s">
        <v>98</v>
      </c>
    </row>
    <row r="9" spans="1:11">
      <c r="A9" s="121" t="s">
        <v>111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</row>
    <row r="10" spans="1:11" ht="14.25">
      <c r="A10" s="124" t="s">
        <v>112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</row>
    <row r="11" spans="1:11" ht="14.25">
      <c r="A11" s="12" t="s">
        <v>113</v>
      </c>
      <c r="B11" s="13" t="s">
        <v>114</v>
      </c>
      <c r="C11" s="14" t="s">
        <v>115</v>
      </c>
      <c r="D11" s="15"/>
      <c r="E11" s="16" t="s">
        <v>116</v>
      </c>
      <c r="F11" s="13" t="s">
        <v>114</v>
      </c>
      <c r="G11" s="14" t="s">
        <v>115</v>
      </c>
      <c r="H11" s="14" t="s">
        <v>117</v>
      </c>
      <c r="I11" s="16" t="s">
        <v>118</v>
      </c>
      <c r="J11" s="13" t="s">
        <v>114</v>
      </c>
      <c r="K11" s="37" t="s">
        <v>115</v>
      </c>
    </row>
    <row r="12" spans="1:11" ht="14.25">
      <c r="A12" s="6" t="s">
        <v>119</v>
      </c>
      <c r="B12" s="17" t="s">
        <v>114</v>
      </c>
      <c r="C12" s="4" t="s">
        <v>115</v>
      </c>
      <c r="D12" s="10"/>
      <c r="E12" s="9" t="s">
        <v>120</v>
      </c>
      <c r="F12" s="17" t="s">
        <v>114</v>
      </c>
      <c r="G12" s="4" t="s">
        <v>115</v>
      </c>
      <c r="H12" s="4" t="s">
        <v>117</v>
      </c>
      <c r="I12" s="9" t="s">
        <v>121</v>
      </c>
      <c r="J12" s="17" t="s">
        <v>114</v>
      </c>
      <c r="K12" s="5" t="s">
        <v>115</v>
      </c>
    </row>
    <row r="13" spans="1:11" ht="14.25">
      <c r="A13" s="6" t="s">
        <v>122</v>
      </c>
      <c r="B13" s="17" t="s">
        <v>114</v>
      </c>
      <c r="C13" s="4" t="s">
        <v>115</v>
      </c>
      <c r="D13" s="10"/>
      <c r="E13" s="9" t="s">
        <v>123</v>
      </c>
      <c r="F13" s="4" t="s">
        <v>124</v>
      </c>
      <c r="G13" s="4" t="s">
        <v>125</v>
      </c>
      <c r="H13" s="4" t="s">
        <v>117</v>
      </c>
      <c r="I13" s="9" t="s">
        <v>126</v>
      </c>
      <c r="J13" s="17" t="s">
        <v>114</v>
      </c>
      <c r="K13" s="5" t="s">
        <v>115</v>
      </c>
    </row>
    <row r="14" spans="1:11">
      <c r="A14" s="117" t="s">
        <v>127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27"/>
    </row>
    <row r="15" spans="1:11" ht="14.25">
      <c r="A15" s="124" t="s">
        <v>128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6"/>
    </row>
    <row r="16" spans="1:11" ht="14.25">
      <c r="A16" s="18" t="s">
        <v>129</v>
      </c>
      <c r="B16" s="14" t="s">
        <v>124</v>
      </c>
      <c r="C16" s="14" t="s">
        <v>125</v>
      </c>
      <c r="D16" s="19"/>
      <c r="E16" s="20" t="s">
        <v>130</v>
      </c>
      <c r="F16" s="14" t="s">
        <v>124</v>
      </c>
      <c r="G16" s="14" t="s">
        <v>125</v>
      </c>
      <c r="H16" s="21"/>
      <c r="I16" s="20" t="s">
        <v>131</v>
      </c>
      <c r="J16" s="14" t="s">
        <v>124</v>
      </c>
      <c r="K16" s="37" t="s">
        <v>125</v>
      </c>
    </row>
    <row r="17" spans="1:11" ht="14.25">
      <c r="A17" s="22" t="s">
        <v>132</v>
      </c>
      <c r="B17" s="4" t="s">
        <v>124</v>
      </c>
      <c r="C17" s="4" t="s">
        <v>125</v>
      </c>
      <c r="D17" s="23"/>
      <c r="E17" s="24" t="s">
        <v>133</v>
      </c>
      <c r="F17" s="4" t="s">
        <v>124</v>
      </c>
      <c r="G17" s="4" t="s">
        <v>125</v>
      </c>
      <c r="H17" s="25"/>
      <c r="I17" s="24" t="s">
        <v>134</v>
      </c>
      <c r="J17" s="4" t="s">
        <v>124</v>
      </c>
      <c r="K17" s="5" t="s">
        <v>125</v>
      </c>
    </row>
    <row r="18" spans="1:11">
      <c r="A18" s="128" t="s">
        <v>135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30"/>
    </row>
    <row r="19" spans="1:11" ht="14.25">
      <c r="A19" s="124" t="s">
        <v>136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6"/>
    </row>
    <row r="20" spans="1:11">
      <c r="A20" s="131" t="s">
        <v>137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3"/>
    </row>
    <row r="21" spans="1:11" ht="21">
      <c r="A21" s="26" t="s">
        <v>138</v>
      </c>
      <c r="B21" s="24" t="s">
        <v>139</v>
      </c>
      <c r="C21" s="24" t="s">
        <v>140</v>
      </c>
      <c r="D21" s="24" t="s">
        <v>141</v>
      </c>
      <c r="E21" s="24" t="s">
        <v>142</v>
      </c>
      <c r="F21" s="24" t="s">
        <v>143</v>
      </c>
      <c r="G21" s="24" t="s">
        <v>144</v>
      </c>
      <c r="H21" s="24" t="s">
        <v>145</v>
      </c>
      <c r="I21" s="24" t="s">
        <v>146</v>
      </c>
      <c r="J21" s="24" t="s">
        <v>147</v>
      </c>
      <c r="K21" s="38" t="s">
        <v>148</v>
      </c>
    </row>
    <row r="22" spans="1:11">
      <c r="A22" s="27"/>
      <c r="B22" s="28"/>
      <c r="C22" s="28"/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/>
      <c r="K22" s="39"/>
    </row>
    <row r="23" spans="1:11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40"/>
    </row>
    <row r="24" spans="1:1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40"/>
    </row>
    <row r="25" spans="1:11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41"/>
    </row>
    <row r="26" spans="1:1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41"/>
    </row>
    <row r="27" spans="1:11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41"/>
    </row>
    <row r="28" spans="1:1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41"/>
    </row>
    <row r="29" spans="1:11" ht="14.25">
      <c r="A29" s="134" t="s">
        <v>149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6"/>
    </row>
    <row r="30" spans="1:11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39"/>
    </row>
    <row r="3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2"/>
    </row>
    <row r="32" spans="1:11" ht="14.25">
      <c r="A32" s="134" t="s">
        <v>150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6"/>
    </row>
    <row r="33" spans="1:11">
      <c r="A33" s="143" t="s">
        <v>151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5"/>
    </row>
    <row r="34" spans="1:11">
      <c r="A34" s="146" t="s">
        <v>152</v>
      </c>
      <c r="B34" s="147"/>
      <c r="C34" s="4" t="s">
        <v>97</v>
      </c>
      <c r="D34" s="4" t="s">
        <v>98</v>
      </c>
      <c r="E34" s="148" t="s">
        <v>153</v>
      </c>
      <c r="F34" s="149"/>
      <c r="G34" s="149"/>
      <c r="H34" s="149"/>
      <c r="I34" s="149"/>
      <c r="J34" s="149"/>
      <c r="K34" s="150"/>
    </row>
    <row r="35" spans="1:11" ht="14.25">
      <c r="A35" s="151" t="s">
        <v>154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</row>
    <row r="36" spans="1:11">
      <c r="A36" s="152" t="s">
        <v>155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4"/>
    </row>
    <row r="37" spans="1:11">
      <c r="A37" s="155" t="s">
        <v>156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14"/>
    </row>
    <row r="38" spans="1:11">
      <c r="A38" s="155" t="s">
        <v>157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14"/>
    </row>
    <row r="39" spans="1:11">
      <c r="A39" s="155"/>
      <c r="B39" s="156"/>
      <c r="C39" s="156"/>
      <c r="D39" s="156"/>
      <c r="E39" s="156"/>
      <c r="F39" s="156"/>
      <c r="G39" s="156"/>
      <c r="H39" s="156"/>
      <c r="I39" s="156"/>
      <c r="J39" s="156"/>
      <c r="K39" s="114"/>
    </row>
    <row r="40" spans="1:1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114"/>
    </row>
    <row r="41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114"/>
    </row>
    <row r="42" spans="1:11">
      <c r="A42" s="155"/>
      <c r="B42" s="156"/>
      <c r="C42" s="156"/>
      <c r="D42" s="156"/>
      <c r="E42" s="156"/>
      <c r="F42" s="156"/>
      <c r="G42" s="156"/>
      <c r="H42" s="156"/>
      <c r="I42" s="156"/>
      <c r="J42" s="156"/>
      <c r="K42" s="114"/>
    </row>
    <row r="43" spans="1:11">
      <c r="A43" s="157" t="s">
        <v>158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9"/>
    </row>
    <row r="44" spans="1:11" ht="14.25">
      <c r="A44" s="124" t="s">
        <v>159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6"/>
    </row>
    <row r="45" spans="1:11">
      <c r="A45" s="18" t="s">
        <v>160</v>
      </c>
      <c r="B45" s="14" t="s">
        <v>124</v>
      </c>
      <c r="C45" s="14" t="s">
        <v>125</v>
      </c>
      <c r="D45" s="14" t="s">
        <v>117</v>
      </c>
      <c r="E45" s="20" t="s">
        <v>161</v>
      </c>
      <c r="F45" s="14" t="s">
        <v>124</v>
      </c>
      <c r="G45" s="14" t="s">
        <v>125</v>
      </c>
      <c r="H45" s="14" t="s">
        <v>117</v>
      </c>
      <c r="I45" s="20" t="s">
        <v>162</v>
      </c>
      <c r="J45" s="14" t="s">
        <v>124</v>
      </c>
      <c r="K45" s="37" t="s">
        <v>125</v>
      </c>
    </row>
    <row r="46" spans="1:11">
      <c r="A46" s="160" t="s">
        <v>107</v>
      </c>
      <c r="B46" s="161"/>
      <c r="C46" s="4" t="s">
        <v>125</v>
      </c>
      <c r="D46" s="4" t="s">
        <v>117</v>
      </c>
      <c r="E46" s="24" t="s">
        <v>123</v>
      </c>
      <c r="F46" s="4" t="s">
        <v>124</v>
      </c>
      <c r="G46" s="4" t="s">
        <v>125</v>
      </c>
      <c r="H46" s="4" t="s">
        <v>117</v>
      </c>
      <c r="I46" s="24" t="s">
        <v>134</v>
      </c>
      <c r="J46" s="4" t="s">
        <v>124</v>
      </c>
      <c r="K46" s="5" t="s">
        <v>125</v>
      </c>
    </row>
    <row r="47" spans="1:11">
      <c r="A47" s="117" t="s">
        <v>127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27"/>
    </row>
    <row r="48" spans="1:11" ht="14.25">
      <c r="A48" s="151" t="s">
        <v>163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</row>
    <row r="49" spans="1:11">
      <c r="A49" s="152"/>
      <c r="B49" s="153"/>
      <c r="C49" s="153"/>
      <c r="D49" s="153"/>
      <c r="E49" s="153"/>
      <c r="F49" s="153"/>
      <c r="G49" s="153"/>
      <c r="H49" s="153"/>
      <c r="I49" s="153"/>
      <c r="J49" s="153"/>
      <c r="K49" s="154"/>
    </row>
    <row r="50" spans="1:11" ht="14.25">
      <c r="A50" s="29" t="s">
        <v>164</v>
      </c>
      <c r="B50" s="162" t="s">
        <v>165</v>
      </c>
      <c r="C50" s="162"/>
      <c r="D50" s="30" t="s">
        <v>166</v>
      </c>
      <c r="E50" s="31" t="s">
        <v>167</v>
      </c>
      <c r="F50" s="32" t="s">
        <v>168</v>
      </c>
      <c r="G50" s="33"/>
      <c r="H50" s="163" t="s">
        <v>169</v>
      </c>
      <c r="I50" s="164"/>
      <c r="J50" s="165"/>
      <c r="K50" s="166"/>
    </row>
    <row r="51" spans="1:11" ht="14.25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</row>
    <row r="52" spans="1:11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169"/>
    </row>
    <row r="53" spans="1:11" ht="14.25">
      <c r="A53" s="29" t="s">
        <v>164</v>
      </c>
      <c r="B53" s="162" t="s">
        <v>170</v>
      </c>
      <c r="C53" s="162"/>
      <c r="D53" s="30" t="s">
        <v>166</v>
      </c>
      <c r="E53" s="34"/>
      <c r="F53" s="32" t="s">
        <v>171</v>
      </c>
      <c r="G53" s="33"/>
      <c r="H53" s="163" t="s">
        <v>169</v>
      </c>
      <c r="I53" s="164"/>
      <c r="J53" s="165"/>
      <c r="K53" s="166"/>
    </row>
  </sheetData>
  <mergeCells count="61">
    <mergeCell ref="A51:K51"/>
    <mergeCell ref="A52:K52"/>
    <mergeCell ref="B53:C53"/>
    <mergeCell ref="H53:I53"/>
    <mergeCell ref="J53:K53"/>
    <mergeCell ref="A47:K47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6:B46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600075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295275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295275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295275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295275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295275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面料验布</vt:lpstr>
      <vt:lpstr>面料缩率</vt:lpstr>
      <vt:lpstr>面辅料互染</vt:lpstr>
      <vt:lpstr>面料水压测试</vt:lpstr>
      <vt:lpstr>特殊工艺测试</vt:lpstr>
      <vt:lpstr>织带类缩率测试</vt:lpstr>
      <vt:lpstr>Sheet6</vt:lpstr>
      <vt:lpstr>尺寸表</vt:lpstr>
      <vt:lpstr>首期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李波</cp:lastModifiedBy>
  <dcterms:created xsi:type="dcterms:W3CDTF">2006-09-16T00:00:00Z</dcterms:created>
  <dcterms:modified xsi:type="dcterms:W3CDTF">2022-05-26T03:42:35Z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E082B2B31789457CB9164D029DC0B2D7</vt:lpwstr>
  </property>
</Properties>
</file>