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27" firstSheet="1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<sst xmlns="http://schemas.openxmlformats.org/spreadsheetml/2006/main" count="1167" uniqueCount="392">
  <si>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</si>
  <si>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</si>
  <si>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</si>
  <si>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</si>
  <si>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</si>
  <si>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</si>
  <si>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</si>
  <si>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</si>
  <si>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</si>
  <si>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</si>
  <si>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</si>
  <si>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</si>
  <si>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</si>
  <si>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</si>
  <si>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</si>
  <si>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</si>
  <si>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</si>
  <si>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</si>
  <si>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</si>
  <si>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</si>
  <si>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</si>
  <si>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</si>
  <si>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</si>
  <si>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</si>
  <si>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</si>
  <si>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</si>
  <si>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</si>
  <si>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</si>
  <si>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</si>
  <si>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</si>
  <si>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</si>
  <si>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</si>
  <si>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</si>
  <si>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</si>
  <si>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</si>
  <si>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</si>
  <si>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</si>
  <si>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</si>
  <si>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</si>
  <si>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</si>
  <si>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</si>
  <si>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</si>
  <si>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</si>
  <si>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</si>
  <si>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</si>
  <si>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</si>
  <si>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</si>
  <si>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</si>
  <si>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</si>
  <si>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</si>
  <si>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</si>
  <si>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</si>
  <si>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</si>
  <si>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</si>
  <si>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</si>
  <si>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</si>
  <si>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</si>
  <si>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</si>
  <si>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</si>
  <si>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</si>
  <si>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</si>
  <si>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</si>
  <si>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</si>
  <si>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QABBBK94362</t>
  </si>
  <si>
    <t>合同交期</t>
  </si>
  <si>
    <t>产前确认样</t>
  </si>
  <si>
    <t>有</t>
  </si>
  <si>
    <t>无</t>
  </si>
  <si>
    <t>品名</t>
  </si>
  <si>
    <t>儿童夹绒夹克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</si>
  <si>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</si>
  <si>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</si>
  <si>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</si>
  <si>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</si>
  <si>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</si>
  <si>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</si>
  <si>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</si>
  <si>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</si>
  <si>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</si>
  <si>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TJF-CG-GG-TK-DHFC-FZWT-20210910001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</si>
  <si>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</si>
  <si>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</si>
  <si>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</si>
  <si>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</si>
  <si>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</si>
  <si>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</si>
  <si>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</si>
  <si>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</si>
  <si>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</si>
  <si>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</si>
  <si>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</si>
  <si>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</si>
  <si>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</si>
  <si>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</si>
  <si>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</si>
  <si>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</si>
  <si>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</si>
  <si>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</si>
  <si>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</si>
  <si>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</si>
  <si>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</si>
  <si>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</si>
  <si>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</si>
  <si>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</si>
  <si>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</si>
  <si>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</si>
  <si>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</si>
  <si>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</si>
  <si>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</si>
  <si>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</si>
  <si>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</si>
  <si>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梦幻粉</t>
  </si>
  <si>
    <t>风信紫</t>
  </si>
  <si>
    <t>水晶绿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</si>
  <si>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</si>
  <si>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风信紫/20件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</si>
  <si>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</si>
  <si>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</si>
  <si>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</si>
  <si>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</si>
  <si>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</si>
  <si>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1.前中拉链和门牌吃纵不均匀</t>
  </si>
  <si>
    <t>2.下摆明线有打扭</t>
  </si>
  <si>
    <t>3.前中腰节明线有高低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</si>
  <si>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</si>
  <si>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</si>
  <si>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</si>
  <si>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</si>
  <si>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</si>
  <si>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</si>
  <si>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</si>
  <si>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</si>
  <si>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</si>
  <si>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关燕</t>
  </si>
  <si>
    <t>查验时间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</si>
  <si>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</si>
  <si>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</si>
  <si>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</si>
  <si>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</si>
  <si>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</si>
  <si>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</si>
  <si>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</si>
  <si>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</si>
  <si>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140</t>
  </si>
  <si>
    <t>150</t>
  </si>
  <si>
    <t>160</t>
  </si>
  <si>
    <t>165</t>
  </si>
  <si>
    <t>洗前</t>
  </si>
  <si>
    <t>洗后</t>
  </si>
  <si>
    <t>165码</t>
  </si>
  <si>
    <t>后中长</t>
  </si>
  <si>
    <t>+0.5</t>
  </si>
  <si>
    <t>前中长</t>
  </si>
  <si>
    <t>+0.3</t>
  </si>
  <si>
    <t>胸围</t>
  </si>
  <si>
    <t>0</t>
  </si>
  <si>
    <t>摆围</t>
  </si>
  <si>
    <t>下领围</t>
  </si>
  <si>
    <t>肩宽</t>
  </si>
  <si>
    <t>-0.3</t>
  </si>
  <si>
    <t>-0.4</t>
  </si>
  <si>
    <t>袖长</t>
  </si>
  <si>
    <t>袖肥/2</t>
  </si>
  <si>
    <t>袖肘围/2</t>
  </si>
  <si>
    <t>袖口围/2（拉量）</t>
  </si>
  <si>
    <t>+0.2</t>
  </si>
  <si>
    <t>帽高</t>
  </si>
  <si>
    <t>帽宽</t>
  </si>
  <si>
    <t>胸袋</t>
  </si>
  <si>
    <r>
      <rPr>
        <b/>
        <sz val="12"/>
        <rFont val="微软雅黑"/>
        <charset val="134"/>
      </rPr>
      <t>下插手袋</t>
    </r>
    <r>
      <rPr>
        <b/>
        <sz val="12"/>
        <rFont val="Microsoft YaHei UI"/>
        <charset val="134"/>
      </rPr>
      <t xml:space="preserve"> </t>
    </r>
  </si>
  <si>
    <t>前领高</t>
  </si>
  <si>
    <t>√</t>
  </si>
  <si>
    <t xml:space="preserve">     初期请洗测2-3件，有问题的另加测量数量。</t>
  </si>
  <si>
    <t>验货时间：2022-5-9</t>
  </si>
  <si>
    <t>跟单QC:关燕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</si>
  <si>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</si>
  <si>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</si>
  <si>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</si>
  <si>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</si>
  <si>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</si>
  <si>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</si>
  <si>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</si>
  <si>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</si>
  <si>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</si>
  <si>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</si>
  <si>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</si>
  <si>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</si>
  <si>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</si>
  <si>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1.小的线头没有清理干净</t>
  </si>
  <si>
    <t>2.袖笼寨线有外露。</t>
  </si>
  <si>
    <t>3.魔术贴有点错位。</t>
  </si>
  <si>
    <t>【整改的严重缺陷及整改复核时间】</t>
  </si>
  <si>
    <t>+0.2/0</t>
  </si>
  <si>
    <t>0/0</t>
  </si>
  <si>
    <t>+0.3/0</t>
  </si>
  <si>
    <t>0.3+/0</t>
  </si>
  <si>
    <t>+0.3/0.3</t>
  </si>
  <si>
    <t>+0.4/+0.2</t>
  </si>
  <si>
    <t>+0.4/0</t>
  </si>
  <si>
    <t>0/-0.5</t>
  </si>
  <si>
    <t>-0.5/-0.4</t>
  </si>
  <si>
    <t>-0.6/-0.8</t>
  </si>
  <si>
    <t>-1/-0.7</t>
  </si>
  <si>
    <t>-1/-1</t>
  </si>
  <si>
    <t>-0.8/-0.8</t>
  </si>
  <si>
    <t>0/-0.2</t>
  </si>
  <si>
    <t>-0.2/-0.2</t>
  </si>
  <si>
    <t>0/-0.3</t>
  </si>
  <si>
    <t>+0.2/+0.2</t>
  </si>
  <si>
    <t>+0.3/+0.3</t>
  </si>
  <si>
    <t>+0.4/+0.3</t>
  </si>
  <si>
    <t>+0.5/+0.3</t>
  </si>
  <si>
    <t>-0.2/0</t>
  </si>
  <si>
    <t xml:space="preserve">     齐色齐码请洗测2-3件，有问题的另加测量数量。</t>
  </si>
  <si>
    <t>验货时间：2022-5-16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</si>
  <si>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</si>
  <si>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</si>
  <si>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</si>
  <si>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</si>
  <si>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</si>
  <si>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</si>
  <si>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</si>
  <si>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</si>
  <si>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</si>
  <si>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</si>
  <si>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</si>
  <si>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</si>
  <si>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</si>
  <si>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</si>
  <si>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</si>
  <si>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</si>
  <si>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</si>
  <si>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</si>
  <si>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</si>
  <si>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</si>
  <si>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</si>
  <si>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采购凭证编号：TJF-CG-GG-TK-DHFC-FZWT-20210910001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</si>
  <si>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</si>
  <si>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</si>
  <si>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</si>
  <si>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</si>
  <si>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</si>
  <si>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</si>
  <si>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</si>
  <si>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</si>
  <si>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</si>
  <si>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</si>
  <si>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</si>
  <si>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</si>
  <si>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</si>
  <si>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</si>
  <si>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</si>
  <si>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风信紫：1# 3# 6# 12# 19# 25#</t>
  </si>
  <si>
    <t>梦幻粉：30#  32# 35# 42# 50# 54#</t>
  </si>
  <si>
    <t>水晶绿：60# 61# 63# 65# 66# 68#</t>
  </si>
  <si>
    <t>情况说明：</t>
  </si>
  <si>
    <t xml:space="preserve">【问题点描述】  </t>
  </si>
  <si>
    <t>1.0.1cm明线有宽窄。</t>
  </si>
  <si>
    <t>2.帽口橡根明线距离橡根有宽窄。</t>
  </si>
  <si>
    <t>3.有小的线头。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</si>
  <si>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</si>
  <si>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</si>
  <si>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</si>
  <si>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</si>
  <si>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</si>
  <si>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</si>
  <si>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</si>
  <si>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</si>
  <si>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</si>
  <si>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+0.3/+0.2</t>
  </si>
  <si>
    <t>-0.5/-0.7</t>
  </si>
  <si>
    <t>-0.5/-0.5</t>
  </si>
  <si>
    <t>-0.1/0</t>
  </si>
  <si>
    <t xml:space="preserve">     齐色齐码各2-3件，有问题的另加测量数量。</t>
  </si>
  <si>
    <t>验货时间：5.23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</si>
  <si>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</si>
  <si>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</si>
  <si>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</si>
  <si>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</si>
  <si>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</si>
  <si>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</si>
  <si>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</si>
  <si>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</si>
  <si>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</si>
  <si>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</si>
  <si>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</si>
  <si>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</si>
  <si>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</si>
  <si>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</si>
  <si>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</si>
  <si>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</si>
  <si>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</si>
  <si>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8441#</t>
  </si>
  <si>
    <t>G21FW2510/75D高弹牛津布</t>
  </si>
  <si>
    <t>22SS风信紫</t>
  </si>
  <si>
    <t>飘逸</t>
  </si>
  <si>
    <t>YES</t>
  </si>
  <si>
    <t>8437#</t>
  </si>
  <si>
    <t>19SS梦幻粉</t>
  </si>
  <si>
    <t>8440#</t>
  </si>
  <si>
    <t>22FW水晶绿</t>
  </si>
  <si>
    <t>1/1</t>
  </si>
  <si>
    <t>G09FW0440/探路者LOGO 210T</t>
  </si>
  <si>
    <t>22FW杏粉色</t>
  </si>
  <si>
    <t>台华</t>
  </si>
  <si>
    <t>19SS明灰</t>
  </si>
  <si>
    <t>220311080-1</t>
  </si>
  <si>
    <t>G17FW0370/摇粒绒</t>
  </si>
  <si>
    <t>泉州海天</t>
  </si>
  <si>
    <t>SZ20224113</t>
  </si>
  <si>
    <t>制表时间：2020/4/14</t>
  </si>
  <si>
    <t>测试人签名：李志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</si>
  <si>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</si>
  <si>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</si>
  <si>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</si>
  <si>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</si>
  <si>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</si>
  <si>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</si>
  <si>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</si>
  <si>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</si>
  <si>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</si>
  <si>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1%/0%</t>
  </si>
  <si>
    <t>1.5%/1.9%</t>
  </si>
  <si>
    <t>1%/1.5%</t>
  </si>
  <si>
    <t>3%/3%</t>
  </si>
  <si>
    <t>制表时间：2022-4-25</t>
  </si>
  <si>
    <t>测试人签名：刘晓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</si>
  <si>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</si>
  <si>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</si>
  <si>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</si>
  <si>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</si>
  <si>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</si>
  <si>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</si>
  <si>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</si>
  <si>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</si>
  <si>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</si>
  <si>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</si>
  <si>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</si>
  <si>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G09FW0440/</t>
  </si>
  <si>
    <t>探路者LOGO 210T</t>
  </si>
  <si>
    <t>G17FW0370</t>
  </si>
  <si>
    <t>摇粒绒</t>
  </si>
  <si>
    <t xml:space="preserve"> WX00063</t>
  </si>
  <si>
    <t>拉链</t>
  </si>
  <si>
    <t>北京伟星</t>
  </si>
  <si>
    <t xml:space="preserve"> XJ0002</t>
  </si>
  <si>
    <t>弹力绳</t>
  </si>
  <si>
    <t>上海锦湾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</si>
  <si>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</si>
  <si>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</si>
  <si>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</si>
  <si>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</si>
  <si>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</si>
  <si>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</si>
  <si>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</si>
  <si>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</si>
  <si>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</si>
  <si>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</si>
  <si>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洗测2次</t>
  </si>
  <si>
    <t>洗测3次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</si>
  <si>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</si>
  <si>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</si>
  <si>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</si>
  <si>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</si>
  <si>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</si>
  <si>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</si>
  <si>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</si>
  <si>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</si>
  <si>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</si>
  <si>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</si>
  <si>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</si>
  <si>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</si>
  <si>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</si>
  <si>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</si>
  <si>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</si>
  <si>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</si>
  <si>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</si>
  <si>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印花胶印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</si>
  <si>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</si>
  <si>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</si>
  <si>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</si>
  <si>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</si>
  <si>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</si>
  <si>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</si>
  <si>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</si>
  <si>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 SJ00006松紧带</t>
  </si>
  <si>
    <t>白色</t>
  </si>
  <si>
    <t xml:space="preserve"> XJ0002弹力绳</t>
  </si>
  <si>
    <t xml:space="preserve"> 22SS风信紫</t>
  </si>
  <si>
    <t xml:space="preserve"> 19SS梦幻粉</t>
  </si>
  <si>
    <t xml:space="preserve"> 22FW水晶绿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</si>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</sst>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仿宋_GB2312"/>
      <charset val="0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2"/>
      <name val="宋体"/>
      <charset val="134"/>
    </font>
    <font>
      <b/>
      <sz val="12"/>
      <name val="Microsoft YaHei UI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rgb="FFFF0000"/>
      <name val="Arial"/>
      <charset val="0"/>
    </font>
    <font>
      <sz val="11"/>
      <name val="Arial"/>
      <charset val="0"/>
    </font>
    <font>
      <u/>
      <sz val="11"/>
      <color rgb="FF800080"/>
      <name val="宋体"/>
      <charset val="0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14" borderId="7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19" borderId="83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53" fillId="21" borderId="85" applyNumberFormat="0" applyAlignment="0" applyProtection="0">
      <alignment vertical="center"/>
    </xf>
    <xf numFmtId="0" fontId="50" fillId="21" borderId="78" applyNumberFormat="0" applyAlignment="0" applyProtection="0">
      <alignment vertical="center"/>
    </xf>
    <xf numFmtId="0" fontId="52" fillId="26" borderId="84" applyNumberForma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81" applyNumberFormat="0" applyFill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6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/>
    <xf numFmtId="0" fontId="19" fillId="0" borderId="2" xfId="0" applyFont="1" applyFill="1" applyBorder="1" applyAlignment="1">
      <alignment horizontal="center"/>
    </xf>
    <xf numFmtId="0" fontId="10" fillId="3" borderId="12" xfId="51" applyFont="1" applyFill="1" applyBorder="1" applyAlignment="1"/>
    <xf numFmtId="49" fontId="10" fillId="3" borderId="13" xfId="51" applyNumberFormat="1" applyFont="1" applyFill="1" applyBorder="1" applyAlignment="1">
      <alignment horizontal="center"/>
    </xf>
    <xf numFmtId="49" fontId="10" fillId="3" borderId="13" xfId="51" applyNumberFormat="1" applyFont="1" applyFill="1" applyBorder="1" applyAlignment="1">
      <alignment horizontal="right"/>
    </xf>
    <xf numFmtId="49" fontId="10" fillId="3" borderId="13" xfId="51" applyNumberFormat="1" applyFont="1" applyFill="1" applyBorder="1" applyAlignment="1">
      <alignment horizontal="right" vertical="center"/>
    </xf>
    <xf numFmtId="49" fontId="10" fillId="3" borderId="14" xfId="51" applyNumberFormat="1" applyFont="1" applyFill="1" applyBorder="1" applyAlignment="1">
      <alignment horizontal="center"/>
    </xf>
    <xf numFmtId="0" fontId="10" fillId="3" borderId="15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6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0" fillId="3" borderId="18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center"/>
    </xf>
    <xf numFmtId="49" fontId="10" fillId="3" borderId="19" xfId="52" applyNumberFormat="1" applyFont="1" applyFill="1" applyBorder="1" applyAlignment="1">
      <alignment horizontal="center" vertical="center"/>
    </xf>
    <xf numFmtId="49" fontId="10" fillId="3" borderId="20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8" fillId="0" borderId="0" xfId="50" applyFill="1" applyAlignment="1">
      <alignment horizontal="left" vertical="center"/>
    </xf>
    <xf numFmtId="0" fontId="20" fillId="0" borderId="21" xfId="50" applyFont="1" applyFill="1" applyBorder="1" applyAlignment="1">
      <alignment horizontal="center" vertical="top"/>
    </xf>
    <xf numFmtId="0" fontId="21" fillId="0" borderId="22" xfId="50" applyFont="1" applyFill="1" applyBorder="1" applyAlignment="1">
      <alignment horizontal="left" vertical="center"/>
    </xf>
    <xf numFmtId="0" fontId="13" fillId="0" borderId="23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vertical="center"/>
    </xf>
    <xf numFmtId="0" fontId="21" fillId="0" borderId="23" xfId="50" applyFont="1" applyFill="1" applyBorder="1" applyAlignment="1">
      <alignment vertical="center"/>
    </xf>
    <xf numFmtId="0" fontId="22" fillId="0" borderId="23" xfId="50" applyFont="1" applyFill="1" applyBorder="1" applyAlignment="1">
      <alignment horizontal="center" vertical="center"/>
    </xf>
    <xf numFmtId="0" fontId="21" fillId="0" borderId="24" xfId="50" applyFont="1" applyFill="1" applyBorder="1" applyAlignment="1">
      <alignment vertical="center"/>
    </xf>
    <xf numFmtId="0" fontId="13" fillId="0" borderId="25" xfId="50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vertical="center"/>
    </xf>
    <xf numFmtId="177" fontId="22" fillId="0" borderId="25" xfId="50" applyNumberFormat="1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horizontal="center" vertical="center"/>
    </xf>
    <xf numFmtId="0" fontId="21" fillId="0" borderId="24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righ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vertical="center"/>
    </xf>
    <xf numFmtId="0" fontId="13" fillId="0" borderId="27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vertical="center"/>
    </xf>
    <xf numFmtId="0" fontId="22" fillId="0" borderId="27" xfId="50" applyFont="1" applyFill="1" applyBorder="1" applyAlignment="1">
      <alignment vertical="center"/>
    </xf>
    <xf numFmtId="0" fontId="22" fillId="0" borderId="27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22" xfId="50" applyFont="1" applyFill="1" applyBorder="1" applyAlignment="1">
      <alignment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vertical="center"/>
    </xf>
    <xf numFmtId="0" fontId="22" fillId="0" borderId="30" xfId="50" applyFont="1" applyFill="1" applyBorder="1" applyAlignment="1">
      <alignment horizontal="center" vertical="center"/>
    </xf>
    <xf numFmtId="0" fontId="22" fillId="0" borderId="31" xfId="50" applyFont="1" applyFill="1" applyBorder="1" applyAlignment="1">
      <alignment horizontal="center" vertical="center"/>
    </xf>
    <xf numFmtId="0" fontId="12" fillId="0" borderId="32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 wrapText="1"/>
    </xf>
    <xf numFmtId="0" fontId="22" fillId="0" borderId="25" xfId="50" applyFont="1" applyFill="1" applyBorder="1" applyAlignment="1">
      <alignment horizontal="left" vertical="center" wrapText="1"/>
    </xf>
    <xf numFmtId="0" fontId="21" fillId="0" borderId="26" xfId="50" applyFont="1" applyFill="1" applyBorder="1" applyAlignment="1">
      <alignment horizontal="left" vertical="center"/>
    </xf>
    <xf numFmtId="0" fontId="18" fillId="0" borderId="27" xfId="50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12" fillId="0" borderId="22" xfId="50" applyFont="1" applyFill="1" applyBorder="1" applyAlignment="1">
      <alignment horizontal="left" vertical="center"/>
    </xf>
    <xf numFmtId="0" fontId="12" fillId="0" borderId="23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center" vertical="center"/>
    </xf>
    <xf numFmtId="177" fontId="22" fillId="0" borderId="27" xfId="50" applyNumberFormat="1" applyFont="1" applyFill="1" applyBorder="1" applyAlignment="1">
      <alignment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38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22" fillId="0" borderId="39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center" vertical="center"/>
    </xf>
    <xf numFmtId="0" fontId="12" fillId="0" borderId="42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 wrapText="1"/>
    </xf>
    <xf numFmtId="0" fontId="18" fillId="0" borderId="40" xfId="50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0" fillId="4" borderId="18" xfId="51" applyNumberFormat="1" applyFont="1" applyFill="1" applyBorder="1" applyAlignment="1">
      <alignment horizontal="center"/>
    </xf>
    <xf numFmtId="49" fontId="10" fillId="4" borderId="19" xfId="51" applyNumberFormat="1" applyFont="1" applyFill="1" applyBorder="1" applyAlignment="1">
      <alignment horizontal="center"/>
    </xf>
    <xf numFmtId="49" fontId="10" fillId="4" borderId="19" xfId="52" applyNumberFormat="1" applyFont="1" applyFill="1" applyBorder="1" applyAlignment="1">
      <alignment horizontal="center" vertical="center"/>
    </xf>
    <xf numFmtId="49" fontId="10" fillId="4" borderId="20" xfId="51" applyNumberFormat="1" applyFont="1" applyFill="1" applyBorder="1" applyAlignment="1">
      <alignment horizontal="center"/>
    </xf>
    <xf numFmtId="0" fontId="18" fillId="0" borderId="0" xfId="50" applyFont="1" applyAlignment="1">
      <alignment horizontal="left" vertical="center"/>
    </xf>
    <xf numFmtId="0" fontId="23" fillId="0" borderId="21" xfId="50" applyFont="1" applyBorder="1" applyAlignment="1">
      <alignment horizontal="center" vertical="top"/>
    </xf>
    <xf numFmtId="0" fontId="16" fillId="0" borderId="44" xfId="50" applyFont="1" applyBorder="1" applyAlignment="1">
      <alignment horizontal="left" vertical="center"/>
    </xf>
    <xf numFmtId="0" fontId="13" fillId="0" borderId="45" xfId="50" applyFont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2" fillId="0" borderId="45" xfId="50" applyFont="1" applyBorder="1" applyAlignment="1">
      <alignment horizontal="left" vertical="center"/>
    </xf>
    <xf numFmtId="0" fontId="12" fillId="0" borderId="22" xfId="50" applyFont="1" applyBorder="1" applyAlignment="1">
      <alignment horizontal="center" vertical="center"/>
    </xf>
    <xf numFmtId="0" fontId="12" fillId="0" borderId="23" xfId="50" applyFont="1" applyBorder="1" applyAlignment="1">
      <alignment horizontal="center" vertical="center"/>
    </xf>
    <xf numFmtId="0" fontId="12" fillId="0" borderId="38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16" fillId="0" borderId="23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2" fillId="0" borderId="24" xfId="50" applyFont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2" fillId="0" borderId="25" xfId="50" applyFont="1" applyBorder="1" applyAlignment="1">
      <alignment horizontal="left" vertical="center"/>
    </xf>
    <xf numFmtId="14" fontId="13" fillId="0" borderId="25" xfId="50" applyNumberFormat="1" applyFont="1" applyBorder="1" applyAlignment="1">
      <alignment horizontal="center" vertical="center"/>
    </xf>
    <xf numFmtId="14" fontId="13" fillId="0" borderId="39" xfId="50" applyNumberFormat="1" applyFont="1" applyBorder="1" applyAlignment="1">
      <alignment horizontal="center" vertical="center"/>
    </xf>
    <xf numFmtId="0" fontId="12" fillId="0" borderId="24" xfId="50" applyFont="1" applyBorder="1" applyAlignment="1">
      <alignment vertical="center"/>
    </xf>
    <xf numFmtId="0" fontId="22" fillId="0" borderId="25" xfId="50" applyFont="1" applyBorder="1" applyAlignment="1">
      <alignment horizontal="center" vertical="center"/>
    </xf>
    <xf numFmtId="0" fontId="22" fillId="0" borderId="39" xfId="50" applyFont="1" applyBorder="1" applyAlignment="1">
      <alignment horizontal="center" vertical="center"/>
    </xf>
    <xf numFmtId="0" fontId="13" fillId="0" borderId="25" xfId="50" applyFont="1" applyBorder="1" applyAlignment="1">
      <alignment vertical="center"/>
    </xf>
    <xf numFmtId="0" fontId="13" fillId="0" borderId="39" xfId="50" applyFont="1" applyBorder="1" applyAlignment="1">
      <alignment vertical="center"/>
    </xf>
    <xf numFmtId="0" fontId="12" fillId="0" borderId="24" xfId="50" applyFont="1" applyBorder="1" applyAlignment="1">
      <alignment horizontal="center" vertical="center"/>
    </xf>
    <xf numFmtId="0" fontId="13" fillId="0" borderId="24" xfId="50" applyFont="1" applyBorder="1" applyAlignment="1">
      <alignment horizontal="left" vertical="center"/>
    </xf>
    <xf numFmtId="0" fontId="24" fillId="0" borderId="26" xfId="50" applyFont="1" applyBorder="1" applyAlignment="1">
      <alignment vertical="center"/>
    </xf>
    <xf numFmtId="0" fontId="13" fillId="0" borderId="27" xfId="50" applyFont="1" applyBorder="1" applyAlignment="1">
      <alignment horizontal="center" vertical="center" wrapText="1"/>
    </xf>
    <xf numFmtId="0" fontId="13" fillId="0" borderId="40" xfId="50" applyFont="1" applyBorder="1" applyAlignment="1">
      <alignment horizontal="center" vertical="center" wrapText="1"/>
    </xf>
    <xf numFmtId="0" fontId="12" fillId="0" borderId="26" xfId="50" applyFont="1" applyBorder="1" applyAlignment="1">
      <alignment horizontal="left" vertical="center"/>
    </xf>
    <xf numFmtId="0" fontId="12" fillId="0" borderId="27" xfId="50" applyFont="1" applyBorder="1" applyAlignment="1">
      <alignment horizontal="left" vertical="center"/>
    </xf>
    <xf numFmtId="14" fontId="13" fillId="0" borderId="27" xfId="50" applyNumberFormat="1" applyFont="1" applyBorder="1" applyAlignment="1">
      <alignment horizontal="center" vertical="center"/>
    </xf>
    <xf numFmtId="14" fontId="13" fillId="0" borderId="40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2" fillId="0" borderId="22" xfId="50" applyFont="1" applyBorder="1" applyAlignment="1">
      <alignment vertical="center"/>
    </xf>
    <xf numFmtId="0" fontId="18" fillId="0" borderId="23" xfId="50" applyFont="1" applyBorder="1" applyAlignment="1">
      <alignment horizontal="left" vertical="center"/>
    </xf>
    <xf numFmtId="0" fontId="13" fillId="0" borderId="23" xfId="50" applyFont="1" applyBorder="1" applyAlignment="1">
      <alignment horizontal="left" vertical="center"/>
    </xf>
    <xf numFmtId="0" fontId="18" fillId="0" borderId="23" xfId="50" applyFont="1" applyBorder="1" applyAlignment="1">
      <alignment vertical="center"/>
    </xf>
    <xf numFmtId="0" fontId="12" fillId="0" borderId="23" xfId="50" applyFont="1" applyBorder="1" applyAlignment="1">
      <alignment vertical="center"/>
    </xf>
    <xf numFmtId="0" fontId="18" fillId="0" borderId="25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18" fillId="0" borderId="25" xfId="50" applyFont="1" applyBorder="1" applyAlignment="1">
      <alignment vertical="center"/>
    </xf>
    <xf numFmtId="0" fontId="12" fillId="0" borderId="25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22" fillId="0" borderId="22" xfId="50" applyFont="1" applyBorder="1" applyAlignment="1">
      <alignment horizontal="left" vertical="center"/>
    </xf>
    <xf numFmtId="0" fontId="22" fillId="0" borderId="23" xfId="50" applyFont="1" applyBorder="1" applyAlignment="1">
      <alignment horizontal="left" vertical="center"/>
    </xf>
    <xf numFmtId="0" fontId="22" fillId="0" borderId="32" xfId="50" applyFont="1" applyBorder="1" applyAlignment="1">
      <alignment horizontal="left" vertical="center"/>
    </xf>
    <xf numFmtId="0" fontId="22" fillId="0" borderId="31" xfId="50" applyFont="1" applyBorder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22" fillId="0" borderId="30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2" fillId="0" borderId="24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2" fillId="0" borderId="26" xfId="50" applyFont="1" applyBorder="1" applyAlignment="1">
      <alignment horizontal="center" vertical="center"/>
    </xf>
    <xf numFmtId="0" fontId="12" fillId="0" borderId="27" xfId="50" applyFont="1" applyBorder="1" applyAlignment="1">
      <alignment horizontal="center" vertical="center"/>
    </xf>
    <xf numFmtId="0" fontId="12" fillId="0" borderId="25" xfId="50" applyFont="1" applyBorder="1" applyAlignment="1">
      <alignment horizontal="center" vertical="center"/>
    </xf>
    <xf numFmtId="0" fontId="21" fillId="0" borderId="25" xfId="50" applyFont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6" fillId="0" borderId="46" xfId="50" applyFont="1" applyBorder="1" applyAlignment="1">
      <alignment vertical="center"/>
    </xf>
    <xf numFmtId="0" fontId="13" fillId="0" borderId="47" xfId="50" applyFont="1" applyBorder="1" applyAlignment="1">
      <alignment horizontal="center" vertical="center"/>
    </xf>
    <xf numFmtId="0" fontId="16" fillId="0" borderId="47" xfId="50" applyFont="1" applyBorder="1" applyAlignment="1">
      <alignment vertical="center"/>
    </xf>
    <xf numFmtId="0" fontId="13" fillId="0" borderId="47" xfId="50" applyFont="1" applyBorder="1" applyAlignment="1">
      <alignment vertical="center"/>
    </xf>
    <xf numFmtId="58" fontId="18" fillId="0" borderId="47" xfId="50" applyNumberFormat="1" applyFont="1" applyBorder="1" applyAlignment="1">
      <alignment vertical="center"/>
    </xf>
    <xf numFmtId="0" fontId="16" fillId="0" borderId="47" xfId="50" applyFont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center" vertical="center"/>
    </xf>
    <xf numFmtId="0" fontId="16" fillId="0" borderId="50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center" vertical="center"/>
    </xf>
    <xf numFmtId="0" fontId="18" fillId="0" borderId="45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2" fillId="0" borderId="39" xfId="50" applyFont="1" applyBorder="1" applyAlignment="1">
      <alignment horizontal="center" vertical="center"/>
    </xf>
    <xf numFmtId="0" fontId="12" fillId="0" borderId="40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2" fillId="0" borderId="40" xfId="50" applyFont="1" applyBorder="1" applyAlignment="1">
      <alignment horizontal="center" vertical="center"/>
    </xf>
    <xf numFmtId="0" fontId="21" fillId="0" borderId="39" xfId="50" applyFont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2" fillId="0" borderId="42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6" fillId="0" borderId="53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18" fillId="0" borderId="52" xfId="50" applyFont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55" xfId="52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top" wrapText="1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6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57" xfId="52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center" vertical="top" wrapText="1"/>
    </xf>
    <xf numFmtId="49" fontId="10" fillId="3" borderId="58" xfId="52" applyNumberFormat="1" applyFont="1" applyFill="1" applyBorder="1" applyAlignment="1">
      <alignment horizontal="center" vertical="center"/>
    </xf>
    <xf numFmtId="49" fontId="11" fillId="3" borderId="58" xfId="52" applyNumberFormat="1" applyFont="1" applyFill="1" applyBorder="1" applyAlignment="1">
      <alignment horizontal="center" vertical="center"/>
    </xf>
    <xf numFmtId="49" fontId="10" fillId="3" borderId="59" xfId="51" applyNumberFormat="1" applyFont="1" applyFill="1" applyBorder="1" applyAlignment="1">
      <alignment horizontal="center"/>
    </xf>
    <xf numFmtId="0" fontId="18" fillId="0" borderId="0" xfId="50" applyFont="1" applyBorder="1" applyAlignment="1">
      <alignment horizontal="left" vertical="center"/>
    </xf>
    <xf numFmtId="0" fontId="15" fillId="0" borderId="21" xfId="50" applyFont="1" applyBorder="1" applyAlignment="1">
      <alignment horizontal="center" vertical="top"/>
    </xf>
    <xf numFmtId="0" fontId="13" fillId="0" borderId="30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27" fillId="0" borderId="27" xfId="10" applyNumberFormat="1" applyFont="1" applyFill="1" applyBorder="1" applyAlignment="1" applyProtection="1">
      <alignment horizontal="center" vertical="center" wrapText="1"/>
    </xf>
    <xf numFmtId="0" fontId="12" fillId="0" borderId="60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2" fillId="0" borderId="49" xfId="50" applyFont="1" applyBorder="1" applyAlignment="1">
      <alignment vertical="center"/>
    </xf>
    <xf numFmtId="0" fontId="18" fillId="0" borderId="50" xfId="50" applyFont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12" fillId="0" borderId="50" xfId="50" applyFont="1" applyBorder="1" applyAlignment="1">
      <alignment vertical="center"/>
    </xf>
    <xf numFmtId="0" fontId="12" fillId="0" borderId="49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2" fillId="0" borderId="50" xfId="50" applyFont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8" fillId="0" borderId="25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 wrapText="1"/>
    </xf>
    <xf numFmtId="0" fontId="12" fillId="0" borderId="36" xfId="50" applyFont="1" applyBorder="1" applyAlignment="1">
      <alignment horizontal="left" vertical="center" wrapText="1"/>
    </xf>
    <xf numFmtId="0" fontId="12" fillId="0" borderId="49" xfId="50" applyFont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28" fillId="0" borderId="61" xfId="50" applyFont="1" applyBorder="1" applyAlignment="1">
      <alignment horizontal="left" vertical="center" wrapText="1"/>
    </xf>
    <xf numFmtId="9" fontId="13" fillId="0" borderId="25" xfId="5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29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62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6" fillId="0" borderId="44" xfId="50" applyFont="1" applyBorder="1" applyAlignment="1">
      <alignment vertical="center"/>
    </xf>
    <xf numFmtId="0" fontId="29" fillId="0" borderId="47" xfId="50" applyFont="1" applyBorder="1" applyAlignment="1">
      <alignment horizontal="center" vertical="center"/>
    </xf>
    <xf numFmtId="0" fontId="16" fillId="0" borderId="45" xfId="50" applyFont="1" applyBorder="1" applyAlignment="1">
      <alignment vertical="center"/>
    </xf>
    <xf numFmtId="0" fontId="13" fillId="0" borderId="65" xfId="50" applyFont="1" applyBorder="1" applyAlignment="1">
      <alignment vertical="center"/>
    </xf>
    <xf numFmtId="0" fontId="16" fillId="0" borderId="65" xfId="50" applyFont="1" applyBorder="1" applyAlignment="1">
      <alignment vertical="center"/>
    </xf>
    <xf numFmtId="58" fontId="18" fillId="0" borderId="45" xfId="50" applyNumberFormat="1" applyFont="1" applyBorder="1" applyAlignment="1">
      <alignment vertical="center"/>
    </xf>
    <xf numFmtId="0" fontId="16" fillId="0" borderId="33" xfId="50" applyFont="1" applyBorder="1" applyAlignment="1">
      <alignment horizontal="center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8" fillId="0" borderId="65" xfId="50" applyFont="1" applyBorder="1" applyAlignment="1">
      <alignment vertical="center"/>
    </xf>
    <xf numFmtId="0" fontId="12" fillId="0" borderId="66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3" xfId="50" applyFont="1" applyBorder="1" applyAlignment="1">
      <alignment horizontal="left" vertical="center" wrapText="1"/>
    </xf>
    <xf numFmtId="0" fontId="12" fillId="0" borderId="54" xfId="50" applyFont="1" applyBorder="1" applyAlignment="1">
      <alignment horizontal="left" vertical="center"/>
    </xf>
    <xf numFmtId="0" fontId="30" fillId="0" borderId="39" xfId="50" applyFont="1" applyBorder="1" applyAlignment="1">
      <alignment horizontal="left" vertical="center" wrapText="1"/>
    </xf>
    <xf numFmtId="0" fontId="30" fillId="0" borderId="39" xfId="50" applyFont="1" applyBorder="1" applyAlignment="1">
      <alignment horizontal="left" vertical="center"/>
    </xf>
    <xf numFmtId="0" fontId="22" fillId="0" borderId="39" xfId="5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6" fillId="0" borderId="68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6" xfId="50" applyFont="1" applyBorder="1" applyAlignment="1">
      <alignment horizontal="center" vertical="center"/>
    </xf>
    <xf numFmtId="0" fontId="13" fillId="0" borderId="66" xfId="50" applyFont="1" applyFill="1" applyBorder="1" applyAlignment="1">
      <alignment horizontal="left" vertical="center"/>
    </xf>
    <xf numFmtId="0" fontId="31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2" fillId="0" borderId="71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1" fillId="0" borderId="74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/>
    </xf>
    <xf numFmtId="0" fontId="3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8996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8996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89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146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978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1471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1471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966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966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920750</xdr:colOff>
      <xdr:row>18</xdr:row>
      <xdr:rowOff>47625</xdr:rowOff>
    </xdr:from>
    <xdr:to>
      <xdr:col>6</xdr:col>
      <xdr:colOff>426720</xdr:colOff>
      <xdr:row>27</xdr:row>
      <xdr:rowOff>26670</xdr:rowOff>
    </xdr:to>
    <xdr:pic>
      <xdr:nvPicPr>
        <xdr:cNvPr id="2" name="图片 1" descr="58f41f5ca10d7d9c3c0c394607d05e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3152775" y="3054350"/>
          <a:ext cx="1607820" cy="3430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96.3333333333333" style="392" customWidth="1"/>
    <col min="3" max="3" width="10.1666666666667" customWidth="1"/>
  </cols>
  <sheetData>
    <row r="1" ht="21" customHeight="1" spans="1:2">
      <c r="A1" s="393"/>
      <c r="B1" s="394" t="s">
        <v>0</v>
      </c>
    </row>
    <row r="2" spans="1:2">
      <c r="A2" s="9">
        <v>1</v>
      </c>
      <c r="B2" s="395" t="s">
        <v>1</v>
      </c>
    </row>
    <row r="3" spans="1:2">
      <c r="A3" s="9">
        <v>2</v>
      </c>
      <c r="B3" s="395" t="s">
        <v>2</v>
      </c>
    </row>
    <row r="4" spans="1:2">
      <c r="A4" s="9">
        <v>3</v>
      </c>
      <c r="B4" s="395" t="s">
        <v>3</v>
      </c>
    </row>
    <row r="5" spans="1:2">
      <c r="A5" s="9">
        <v>4</v>
      </c>
      <c r="B5" s="395" t="s">
        <v>4</v>
      </c>
    </row>
    <row r="6" spans="1:2">
      <c r="A6" s="9">
        <v>5</v>
      </c>
      <c r="B6" s="395" t="s">
        <v>5</v>
      </c>
    </row>
    <row r="7" spans="1:2">
      <c r="A7" s="9">
        <v>6</v>
      </c>
      <c r="B7" s="395" t="s">
        <v>6</v>
      </c>
    </row>
    <row r="8" s="391" customFormat="1" ht="15" customHeight="1" spans="1:2">
      <c r="A8" s="396">
        <v>7</v>
      </c>
      <c r="B8" s="397" t="s">
        <v>7</v>
      </c>
    </row>
    <row r="9" ht="19" customHeight="1" spans="1:2">
      <c r="A9" s="393"/>
      <c r="B9" s="398" t="s">
        <v>8</v>
      </c>
    </row>
    <row r="10" ht="16" customHeight="1" spans="1:2">
      <c r="A10" s="9">
        <v>1</v>
      </c>
      <c r="B10" s="399" t="s">
        <v>9</v>
      </c>
    </row>
    <row r="11" spans="1:2">
      <c r="A11" s="9">
        <v>2</v>
      </c>
      <c r="B11" s="395" t="s">
        <v>10</v>
      </c>
    </row>
    <row r="12" spans="1:2">
      <c r="A12" s="9">
        <v>3</v>
      </c>
      <c r="B12" s="397" t="s">
        <v>11</v>
      </c>
    </row>
    <row r="13" spans="1:2">
      <c r="A13" s="9">
        <v>4</v>
      </c>
      <c r="B13" s="395" t="s">
        <v>12</v>
      </c>
    </row>
    <row r="14" spans="1:2">
      <c r="A14" s="9">
        <v>5</v>
      </c>
      <c r="B14" s="395" t="s">
        <v>13</v>
      </c>
    </row>
    <row r="15" spans="1:2">
      <c r="A15" s="9">
        <v>6</v>
      </c>
      <c r="B15" s="395" t="s">
        <v>14</v>
      </c>
    </row>
    <row r="16" spans="1:2">
      <c r="A16" s="9">
        <v>7</v>
      </c>
      <c r="B16" s="395" t="s">
        <v>15</v>
      </c>
    </row>
    <row r="17" spans="1:2">
      <c r="A17" s="9">
        <v>8</v>
      </c>
      <c r="B17" s="395" t="s">
        <v>16</v>
      </c>
    </row>
    <row r="18" spans="1:2">
      <c r="A18" s="9">
        <v>9</v>
      </c>
      <c r="B18" s="395" t="s">
        <v>17</v>
      </c>
    </row>
    <row r="19" spans="1:2">
      <c r="A19" s="9"/>
      <c r="B19" s="395"/>
    </row>
    <row r="20" ht="20.25" spans="1:2">
      <c r="A20" s="393"/>
      <c r="B20" s="394" t="s">
        <v>18</v>
      </c>
    </row>
    <row r="21" spans="1:2">
      <c r="A21" s="9">
        <v>1</v>
      </c>
      <c r="B21" s="400" t="s">
        <v>19</v>
      </c>
    </row>
    <row r="22" spans="1:2">
      <c r="A22" s="9">
        <v>2</v>
      </c>
      <c r="B22" s="395" t="s">
        <v>20</v>
      </c>
    </row>
    <row r="23" spans="1:2">
      <c r="A23" s="9">
        <v>3</v>
      </c>
      <c r="B23" s="395" t="s">
        <v>21</v>
      </c>
    </row>
    <row r="24" spans="1:2">
      <c r="A24" s="9">
        <v>4</v>
      </c>
      <c r="B24" s="395" t="s">
        <v>22</v>
      </c>
    </row>
    <row r="25" spans="1:2">
      <c r="A25" s="9">
        <v>5</v>
      </c>
      <c r="B25" s="395" t="s">
        <v>23</v>
      </c>
    </row>
    <row r="26" spans="1:2">
      <c r="A26" s="9">
        <v>6</v>
      </c>
      <c r="B26" s="395" t="s">
        <v>24</v>
      </c>
    </row>
    <row r="27" customFormat="1" spans="1:2">
      <c r="A27" s="9">
        <v>7</v>
      </c>
      <c r="B27" s="395" t="s">
        <v>25</v>
      </c>
    </row>
    <row r="28" spans="1:2">
      <c r="A28" s="9"/>
      <c r="B28" s="395"/>
    </row>
    <row r="29" ht="20.25" spans="1:2">
      <c r="A29" s="393"/>
      <c r="B29" s="394" t="s">
        <v>26</v>
      </c>
    </row>
    <row r="30" spans="1:2">
      <c r="A30" s="9">
        <v>1</v>
      </c>
      <c r="B30" s="400" t="s">
        <v>27</v>
      </c>
    </row>
    <row r="31" spans="1:2">
      <c r="A31" s="9">
        <v>2</v>
      </c>
      <c r="B31" s="395" t="s">
        <v>28</v>
      </c>
    </row>
    <row r="32" spans="1:2">
      <c r="A32" s="9">
        <v>3</v>
      </c>
      <c r="B32" s="395" t="s">
        <v>29</v>
      </c>
    </row>
    <row r="33" ht="28.5" spans="1:2">
      <c r="A33" s="9">
        <v>4</v>
      </c>
      <c r="B33" s="395" t="s">
        <v>30</v>
      </c>
    </row>
    <row r="34" spans="1:2">
      <c r="A34" s="9">
        <v>5</v>
      </c>
      <c r="B34" s="395" t="s">
        <v>31</v>
      </c>
    </row>
    <row r="35" spans="1:2">
      <c r="A35" s="9">
        <v>6</v>
      </c>
      <c r="B35" s="395" t="s">
        <v>32</v>
      </c>
    </row>
    <row r="36" customFormat="1" spans="1:2">
      <c r="A36" s="9">
        <v>7</v>
      </c>
      <c r="B36" s="395" t="s">
        <v>33</v>
      </c>
    </row>
    <row r="37" spans="1:2">
      <c r="A37" s="9"/>
      <c r="B37" s="395"/>
    </row>
    <row r="39" spans="1:2">
      <c r="A39" s="401" t="s">
        <v>34</v>
      </c>
      <c r="B39" s="40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topLeftCell="A4" workbookViewId="0">
      <selection activeCell="J15" sqref="J1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314</v>
      </c>
      <c r="H2" s="4"/>
      <c r="I2" s="4" t="s">
        <v>315</v>
      </c>
      <c r="J2" s="4"/>
      <c r="K2" s="6" t="s">
        <v>316</v>
      </c>
      <c r="L2" s="50" t="s">
        <v>317</v>
      </c>
      <c r="M2" s="19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51"/>
      <c r="M3" s="20"/>
    </row>
    <row r="4" ht="28.5" spans="1:13">
      <c r="A4" s="9">
        <v>1</v>
      </c>
      <c r="B4" s="10" t="s">
        <v>295</v>
      </c>
      <c r="C4" s="10" t="s">
        <v>292</v>
      </c>
      <c r="D4" s="22" t="s">
        <v>293</v>
      </c>
      <c r="E4" s="22" t="s">
        <v>294</v>
      </c>
      <c r="F4" s="10" t="s">
        <v>63</v>
      </c>
      <c r="G4" s="46">
        <v>0.005</v>
      </c>
      <c r="H4" s="10">
        <v>0</v>
      </c>
      <c r="I4" s="52">
        <v>0.005</v>
      </c>
      <c r="J4" s="53">
        <v>0</v>
      </c>
      <c r="K4" s="11" t="s">
        <v>321</v>
      </c>
      <c r="L4" s="10" t="s">
        <v>67</v>
      </c>
      <c r="M4" s="10" t="s">
        <v>296</v>
      </c>
    </row>
    <row r="5" ht="28.5" spans="1:13">
      <c r="A5" s="9">
        <v>2</v>
      </c>
      <c r="B5" s="10" t="s">
        <v>295</v>
      </c>
      <c r="C5" s="10" t="s">
        <v>297</v>
      </c>
      <c r="D5" s="22" t="s">
        <v>293</v>
      </c>
      <c r="E5" s="22" t="s">
        <v>298</v>
      </c>
      <c r="F5" s="10" t="s">
        <v>63</v>
      </c>
      <c r="G5" s="46">
        <v>0.005</v>
      </c>
      <c r="H5" s="10">
        <v>0</v>
      </c>
      <c r="I5" s="52">
        <v>0.005</v>
      </c>
      <c r="J5" s="53">
        <v>0</v>
      </c>
      <c r="K5" s="11" t="s">
        <v>321</v>
      </c>
      <c r="L5" s="10" t="s">
        <v>67</v>
      </c>
      <c r="M5" s="10" t="s">
        <v>296</v>
      </c>
    </row>
    <row r="6" ht="28.5" spans="1:13">
      <c r="A6" s="9">
        <v>3</v>
      </c>
      <c r="B6" s="10" t="s">
        <v>295</v>
      </c>
      <c r="C6" s="10" t="s">
        <v>299</v>
      </c>
      <c r="D6" s="22" t="s">
        <v>293</v>
      </c>
      <c r="E6" s="22" t="s">
        <v>300</v>
      </c>
      <c r="F6" s="10" t="s">
        <v>63</v>
      </c>
      <c r="G6" s="46">
        <v>0.005</v>
      </c>
      <c r="H6" s="10">
        <v>0</v>
      </c>
      <c r="I6" s="52">
        <v>0.005</v>
      </c>
      <c r="J6" s="53">
        <v>0</v>
      </c>
      <c r="K6" s="11" t="s">
        <v>321</v>
      </c>
      <c r="L6" s="10" t="s">
        <v>67</v>
      </c>
      <c r="M6" s="10" t="s">
        <v>296</v>
      </c>
    </row>
    <row r="7" ht="42.75" spans="1:13">
      <c r="A7" s="9">
        <v>4</v>
      </c>
      <c r="B7" s="10" t="s">
        <v>304</v>
      </c>
      <c r="C7" s="47" t="s">
        <v>301</v>
      </c>
      <c r="D7" s="22" t="s">
        <v>302</v>
      </c>
      <c r="E7" s="22" t="s">
        <v>303</v>
      </c>
      <c r="F7" s="10" t="s">
        <v>63</v>
      </c>
      <c r="G7" s="46">
        <v>0.01</v>
      </c>
      <c r="H7" s="46">
        <v>0.014</v>
      </c>
      <c r="I7" s="52">
        <v>0.005</v>
      </c>
      <c r="J7" s="52">
        <v>0.005</v>
      </c>
      <c r="K7" s="10" t="s">
        <v>322</v>
      </c>
      <c r="L7" s="10" t="s">
        <v>67</v>
      </c>
      <c r="M7" s="10" t="s">
        <v>296</v>
      </c>
    </row>
    <row r="8" ht="42.75" spans="1:13">
      <c r="A8" s="9">
        <v>5</v>
      </c>
      <c r="B8" s="10" t="s">
        <v>304</v>
      </c>
      <c r="C8" s="47" t="s">
        <v>301</v>
      </c>
      <c r="D8" s="22" t="s">
        <v>302</v>
      </c>
      <c r="E8" s="22" t="s">
        <v>298</v>
      </c>
      <c r="F8" s="10" t="s">
        <v>63</v>
      </c>
      <c r="G8" s="46">
        <v>0.005</v>
      </c>
      <c r="H8" s="46">
        <v>0.01</v>
      </c>
      <c r="I8" s="52">
        <v>0.005</v>
      </c>
      <c r="J8" s="52">
        <v>0.005</v>
      </c>
      <c r="K8" s="9" t="s">
        <v>323</v>
      </c>
      <c r="L8" s="10" t="s">
        <v>67</v>
      </c>
      <c r="M8" s="10" t="s">
        <v>296</v>
      </c>
    </row>
    <row r="9" ht="42.75" spans="1:13">
      <c r="A9" s="9">
        <v>6</v>
      </c>
      <c r="B9" s="10" t="s">
        <v>304</v>
      </c>
      <c r="C9" s="47" t="s">
        <v>301</v>
      </c>
      <c r="D9" s="22" t="s">
        <v>302</v>
      </c>
      <c r="E9" s="10" t="s">
        <v>305</v>
      </c>
      <c r="F9" s="10" t="s">
        <v>63</v>
      </c>
      <c r="G9" s="46">
        <v>0.005</v>
      </c>
      <c r="H9" s="46">
        <v>0.01</v>
      </c>
      <c r="I9" s="52">
        <v>0.005</v>
      </c>
      <c r="J9" s="52">
        <v>0.005</v>
      </c>
      <c r="K9" s="9" t="s">
        <v>323</v>
      </c>
      <c r="L9" s="10" t="s">
        <v>67</v>
      </c>
      <c r="M9" s="10" t="s">
        <v>296</v>
      </c>
    </row>
    <row r="10" ht="28.5" spans="1:13">
      <c r="A10" s="9">
        <v>7</v>
      </c>
      <c r="B10" s="22" t="s">
        <v>308</v>
      </c>
      <c r="C10" s="9" t="s">
        <v>306</v>
      </c>
      <c r="D10" s="48" t="s">
        <v>307</v>
      </c>
      <c r="E10" s="22" t="s">
        <v>303</v>
      </c>
      <c r="F10" s="10" t="s">
        <v>63</v>
      </c>
      <c r="G10" s="46">
        <v>0.02</v>
      </c>
      <c r="H10" s="46">
        <v>0.02</v>
      </c>
      <c r="I10" s="52">
        <v>0.01</v>
      </c>
      <c r="J10" s="52">
        <v>0.01</v>
      </c>
      <c r="K10" s="9" t="s">
        <v>324</v>
      </c>
      <c r="L10" s="10" t="s">
        <v>67</v>
      </c>
      <c r="M10" s="10" t="s">
        <v>296</v>
      </c>
    </row>
    <row r="11" ht="28.5" spans="1:13">
      <c r="A11" s="9">
        <v>8</v>
      </c>
      <c r="B11" s="22" t="s">
        <v>308</v>
      </c>
      <c r="C11" s="9" t="s">
        <v>309</v>
      </c>
      <c r="D11" s="48" t="s">
        <v>307</v>
      </c>
      <c r="E11" s="22" t="s">
        <v>298</v>
      </c>
      <c r="F11" s="10" t="s">
        <v>63</v>
      </c>
      <c r="G11" s="46">
        <v>0.02</v>
      </c>
      <c r="H11" s="46">
        <v>0.02</v>
      </c>
      <c r="I11" s="52">
        <v>0.01</v>
      </c>
      <c r="J11" s="52">
        <v>0.01</v>
      </c>
      <c r="K11" s="9" t="s">
        <v>324</v>
      </c>
      <c r="L11" s="10" t="s">
        <v>67</v>
      </c>
      <c r="M11" s="10" t="s">
        <v>296</v>
      </c>
    </row>
    <row r="12" customFormat="1" ht="28.5" spans="1:13">
      <c r="A12" s="9">
        <v>9</v>
      </c>
      <c r="B12" s="22" t="s">
        <v>308</v>
      </c>
      <c r="C12" s="9">
        <v>220411093</v>
      </c>
      <c r="D12" s="48" t="s">
        <v>307</v>
      </c>
      <c r="E12" s="10" t="s">
        <v>305</v>
      </c>
      <c r="F12" s="10" t="s">
        <v>63</v>
      </c>
      <c r="G12" s="46">
        <v>0.02</v>
      </c>
      <c r="H12" s="46">
        <v>0.02</v>
      </c>
      <c r="I12" s="52">
        <v>0.01</v>
      </c>
      <c r="J12" s="52">
        <v>0.01</v>
      </c>
      <c r="K12" s="9" t="s">
        <v>324</v>
      </c>
      <c r="L12" s="10" t="s">
        <v>67</v>
      </c>
      <c r="M12" s="10" t="s">
        <v>296</v>
      </c>
    </row>
    <row r="13" s="2" customFormat="1" ht="18.75" spans="1:13">
      <c r="A13" s="13" t="s">
        <v>325</v>
      </c>
      <c r="B13" s="14"/>
      <c r="C13" s="14"/>
      <c r="D13" s="14"/>
      <c r="E13" s="15"/>
      <c r="F13" s="16"/>
      <c r="G13" s="23"/>
      <c r="H13" s="13" t="s">
        <v>326</v>
      </c>
      <c r="I13" s="14"/>
      <c r="J13" s="14"/>
      <c r="K13" s="15"/>
      <c r="L13" s="54"/>
      <c r="M13" s="21"/>
    </row>
    <row r="14" ht="16.5" spans="1:13">
      <c r="A14" s="49" t="s">
        <v>327</v>
      </c>
      <c r="B14" s="4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2 M1:M11 M1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110" zoomScaleNormal="100" topLeftCell="A7" workbookViewId="0">
      <selection activeCell="W8" sqref="W8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329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29" t="s">
        <v>330</v>
      </c>
      <c r="H2" s="30"/>
      <c r="I2" s="44"/>
      <c r="J2" s="29" t="s">
        <v>331</v>
      </c>
      <c r="K2" s="30"/>
      <c r="L2" s="44"/>
      <c r="M2" s="29" t="s">
        <v>332</v>
      </c>
      <c r="N2" s="30"/>
      <c r="O2" s="44"/>
      <c r="P2" s="29" t="s">
        <v>333</v>
      </c>
      <c r="Q2" s="30"/>
      <c r="R2" s="44"/>
      <c r="S2" s="30" t="s">
        <v>334</v>
      </c>
      <c r="T2" s="30"/>
      <c r="U2" s="44"/>
      <c r="V2" s="25" t="s">
        <v>335</v>
      </c>
      <c r="W2" s="25" t="s">
        <v>290</v>
      </c>
    </row>
    <row r="3" s="1" customFormat="1" ht="16.5" spans="1:23">
      <c r="A3" s="7"/>
      <c r="B3" s="31"/>
      <c r="C3" s="31"/>
      <c r="D3" s="31"/>
      <c r="E3" s="31"/>
      <c r="F3" s="31"/>
      <c r="G3" s="4" t="s">
        <v>336</v>
      </c>
      <c r="H3" s="4" t="s">
        <v>68</v>
      </c>
      <c r="I3" s="4" t="s">
        <v>281</v>
      </c>
      <c r="J3" s="4" t="s">
        <v>336</v>
      </c>
      <c r="K3" s="4" t="s">
        <v>68</v>
      </c>
      <c r="L3" s="4" t="s">
        <v>281</v>
      </c>
      <c r="M3" s="4" t="s">
        <v>336</v>
      </c>
      <c r="N3" s="4" t="s">
        <v>68</v>
      </c>
      <c r="O3" s="4" t="s">
        <v>281</v>
      </c>
      <c r="P3" s="4" t="s">
        <v>336</v>
      </c>
      <c r="Q3" s="4" t="s">
        <v>68</v>
      </c>
      <c r="R3" s="4" t="s">
        <v>281</v>
      </c>
      <c r="S3" s="4" t="s">
        <v>336</v>
      </c>
      <c r="T3" s="4" t="s">
        <v>68</v>
      </c>
      <c r="U3" s="4" t="s">
        <v>281</v>
      </c>
      <c r="V3" s="45"/>
      <c r="W3" s="45"/>
    </row>
    <row r="4" ht="36" spans="1:23">
      <c r="A4" s="32" t="s">
        <v>337</v>
      </c>
      <c r="B4" s="33" t="s">
        <v>295</v>
      </c>
      <c r="C4" s="33" t="s">
        <v>292</v>
      </c>
      <c r="D4" s="34" t="s">
        <v>293</v>
      </c>
      <c r="E4" s="33" t="s">
        <v>294</v>
      </c>
      <c r="F4" s="33" t="s">
        <v>63</v>
      </c>
      <c r="G4" s="35" t="s">
        <v>338</v>
      </c>
      <c r="H4" s="35" t="s">
        <v>339</v>
      </c>
      <c r="I4" s="10" t="s">
        <v>304</v>
      </c>
      <c r="J4" s="22" t="s">
        <v>340</v>
      </c>
      <c r="K4" s="22" t="s">
        <v>341</v>
      </c>
      <c r="L4" s="22" t="s">
        <v>308</v>
      </c>
      <c r="M4" s="10" t="s">
        <v>342</v>
      </c>
      <c r="N4" s="10" t="s">
        <v>343</v>
      </c>
      <c r="O4" s="22" t="s">
        <v>344</v>
      </c>
      <c r="P4" s="10" t="s">
        <v>345</v>
      </c>
      <c r="Q4" s="10" t="s">
        <v>346</v>
      </c>
      <c r="R4" s="22" t="s">
        <v>347</v>
      </c>
      <c r="S4" s="10" t="s">
        <v>348</v>
      </c>
      <c r="T4" s="10" t="s">
        <v>349</v>
      </c>
      <c r="U4" s="10" t="s">
        <v>350</v>
      </c>
      <c r="V4" s="10" t="s">
        <v>95</v>
      </c>
      <c r="W4" s="10" t="s">
        <v>296</v>
      </c>
    </row>
    <row r="5" ht="16.5" spans="1:23">
      <c r="A5" s="36"/>
      <c r="B5" s="37"/>
      <c r="C5" s="37"/>
      <c r="D5" s="38"/>
      <c r="E5" s="37"/>
      <c r="F5" s="37"/>
      <c r="G5" s="29" t="s">
        <v>351</v>
      </c>
      <c r="H5" s="30"/>
      <c r="I5" s="44"/>
      <c r="J5" s="29" t="s">
        <v>352</v>
      </c>
      <c r="K5" s="30"/>
      <c r="L5" s="44"/>
      <c r="M5" s="29" t="s">
        <v>353</v>
      </c>
      <c r="N5" s="30"/>
      <c r="O5" s="44"/>
      <c r="P5" s="29" t="s">
        <v>354</v>
      </c>
      <c r="Q5" s="30"/>
      <c r="R5" s="44"/>
      <c r="S5" s="30" t="s">
        <v>355</v>
      </c>
      <c r="T5" s="30"/>
      <c r="U5" s="44"/>
      <c r="V5" s="10"/>
      <c r="W5" s="10"/>
    </row>
    <row r="6" ht="16.5" spans="1:23">
      <c r="A6" s="36"/>
      <c r="B6" s="37"/>
      <c r="C6" s="37"/>
      <c r="D6" s="38"/>
      <c r="E6" s="37"/>
      <c r="F6" s="37"/>
      <c r="G6" s="4" t="s">
        <v>336</v>
      </c>
      <c r="H6" s="4" t="s">
        <v>68</v>
      </c>
      <c r="I6" s="4" t="s">
        <v>281</v>
      </c>
      <c r="J6" s="4" t="s">
        <v>336</v>
      </c>
      <c r="K6" s="4" t="s">
        <v>68</v>
      </c>
      <c r="L6" s="4" t="s">
        <v>281</v>
      </c>
      <c r="M6" s="4" t="s">
        <v>336</v>
      </c>
      <c r="N6" s="4" t="s">
        <v>68</v>
      </c>
      <c r="O6" s="4" t="s">
        <v>281</v>
      </c>
      <c r="P6" s="4" t="s">
        <v>336</v>
      </c>
      <c r="Q6" s="4" t="s">
        <v>68</v>
      </c>
      <c r="R6" s="4" t="s">
        <v>281</v>
      </c>
      <c r="S6" s="4" t="s">
        <v>336</v>
      </c>
      <c r="T6" s="4" t="s">
        <v>68</v>
      </c>
      <c r="U6" s="4" t="s">
        <v>281</v>
      </c>
      <c r="V6" s="10"/>
      <c r="W6" s="10"/>
    </row>
    <row r="7" spans="1:23">
      <c r="A7" s="39"/>
      <c r="B7" s="40"/>
      <c r="C7" s="40"/>
      <c r="D7" s="41"/>
      <c r="E7" s="40"/>
      <c r="F7" s="40"/>
      <c r="G7" s="10" t="s">
        <v>356</v>
      </c>
      <c r="H7" s="10" t="s">
        <v>357</v>
      </c>
      <c r="I7" s="10" t="s">
        <v>350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3" t="s">
        <v>337</v>
      </c>
      <c r="B8" s="33" t="s">
        <v>295</v>
      </c>
      <c r="C8" s="33" t="s">
        <v>297</v>
      </c>
      <c r="D8" s="42" t="s">
        <v>293</v>
      </c>
      <c r="E8" s="33" t="s">
        <v>298</v>
      </c>
      <c r="F8" s="33" t="s">
        <v>63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40"/>
      <c r="D9" s="43"/>
      <c r="E9" s="40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3" t="s">
        <v>337</v>
      </c>
      <c r="B10" s="33" t="s">
        <v>295</v>
      </c>
      <c r="C10" s="33" t="s">
        <v>299</v>
      </c>
      <c r="D10" s="42" t="s">
        <v>293</v>
      </c>
      <c r="E10" s="33" t="s">
        <v>300</v>
      </c>
      <c r="F10" s="33" t="s">
        <v>63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3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3" t="s">
        <v>358</v>
      </c>
      <c r="B12" s="33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40"/>
      <c r="C13" s="40"/>
      <c r="D13" s="40"/>
      <c r="E13" s="40"/>
      <c r="F13" s="4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3" t="s">
        <v>359</v>
      </c>
      <c r="B14" s="33"/>
      <c r="C14" s="33"/>
      <c r="D14" s="33"/>
      <c r="E14" s="33"/>
      <c r="F14" s="3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3" t="s">
        <v>325</v>
      </c>
      <c r="B17" s="14"/>
      <c r="C17" s="14"/>
      <c r="D17" s="14"/>
      <c r="E17" s="15"/>
      <c r="F17" s="16"/>
      <c r="G17" s="23"/>
      <c r="H17" s="28"/>
      <c r="I17" s="28"/>
      <c r="J17" s="13" t="s">
        <v>326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16.5" spans="1:23">
      <c r="A18" s="17" t="s">
        <v>360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4" sqref="G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362</v>
      </c>
      <c r="B2" s="25" t="s">
        <v>277</v>
      </c>
      <c r="C2" s="25" t="s">
        <v>278</v>
      </c>
      <c r="D2" s="25" t="s">
        <v>279</v>
      </c>
      <c r="E2" s="25" t="s">
        <v>280</v>
      </c>
      <c r="F2" s="25" t="s">
        <v>281</v>
      </c>
      <c r="G2" s="24" t="s">
        <v>363</v>
      </c>
      <c r="H2" s="24" t="s">
        <v>364</v>
      </c>
      <c r="I2" s="24" t="s">
        <v>365</v>
      </c>
      <c r="J2" s="24" t="s">
        <v>364</v>
      </c>
      <c r="K2" s="24" t="s">
        <v>366</v>
      </c>
      <c r="L2" s="24" t="s">
        <v>364</v>
      </c>
      <c r="M2" s="25" t="s">
        <v>335</v>
      </c>
      <c r="N2" s="25" t="s">
        <v>290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6" t="s">
        <v>362</v>
      </c>
      <c r="B4" s="27" t="s">
        <v>367</v>
      </c>
      <c r="C4" s="27" t="s">
        <v>336</v>
      </c>
      <c r="D4" s="27" t="s">
        <v>279</v>
      </c>
      <c r="E4" s="25" t="s">
        <v>280</v>
      </c>
      <c r="F4" s="25" t="s">
        <v>281</v>
      </c>
      <c r="G4" s="24" t="s">
        <v>363</v>
      </c>
      <c r="H4" s="24" t="s">
        <v>364</v>
      </c>
      <c r="I4" s="24" t="s">
        <v>365</v>
      </c>
      <c r="J4" s="24" t="s">
        <v>364</v>
      </c>
      <c r="K4" s="24" t="s">
        <v>366</v>
      </c>
      <c r="L4" s="24" t="s">
        <v>364</v>
      </c>
      <c r="M4" s="25" t="s">
        <v>335</v>
      </c>
      <c r="N4" s="25" t="s">
        <v>290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368</v>
      </c>
      <c r="B11" s="14"/>
      <c r="C11" s="14"/>
      <c r="D11" s="15"/>
      <c r="E11" s="16"/>
      <c r="F11" s="28"/>
      <c r="G11" s="23"/>
      <c r="H11" s="28"/>
      <c r="I11" s="13" t="s">
        <v>369</v>
      </c>
      <c r="J11" s="14"/>
      <c r="K11" s="14"/>
      <c r="L11" s="14"/>
      <c r="M11" s="14"/>
      <c r="N11" s="21"/>
    </row>
    <row r="12" ht="16.5" spans="1:14">
      <c r="A12" s="17" t="s">
        <v>370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329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372</v>
      </c>
      <c r="H2" s="4" t="s">
        <v>373</v>
      </c>
      <c r="I2" s="4" t="s">
        <v>374</v>
      </c>
      <c r="J2" s="4" t="s">
        <v>375</v>
      </c>
      <c r="K2" s="5" t="s">
        <v>335</v>
      </c>
      <c r="L2" s="5" t="s">
        <v>290</v>
      </c>
    </row>
    <row r="3" ht="28.5" spans="1:12">
      <c r="A3" s="9" t="s">
        <v>337</v>
      </c>
      <c r="B3" s="9" t="s">
        <v>295</v>
      </c>
      <c r="C3" s="10" t="s">
        <v>292</v>
      </c>
      <c r="D3" s="22" t="s">
        <v>293</v>
      </c>
      <c r="E3" s="22" t="s">
        <v>294</v>
      </c>
      <c r="F3" s="10" t="s">
        <v>63</v>
      </c>
      <c r="G3" s="10" t="s">
        <v>376</v>
      </c>
      <c r="H3" s="10" t="s">
        <v>377</v>
      </c>
      <c r="I3" s="10"/>
      <c r="J3" s="10"/>
      <c r="K3" s="10"/>
      <c r="L3" s="10" t="s">
        <v>296</v>
      </c>
    </row>
    <row r="4" ht="28.5" spans="1:12">
      <c r="A4" s="9" t="s">
        <v>358</v>
      </c>
      <c r="B4" s="9" t="s">
        <v>295</v>
      </c>
      <c r="C4" s="10" t="s">
        <v>297</v>
      </c>
      <c r="D4" s="22" t="s">
        <v>293</v>
      </c>
      <c r="E4" s="22" t="s">
        <v>298</v>
      </c>
      <c r="F4" s="10" t="s">
        <v>63</v>
      </c>
      <c r="G4" s="10" t="s">
        <v>376</v>
      </c>
      <c r="H4" s="10" t="s">
        <v>377</v>
      </c>
      <c r="I4" s="10"/>
      <c r="J4" s="10"/>
      <c r="K4" s="10"/>
      <c r="L4" s="10" t="s">
        <v>296</v>
      </c>
    </row>
    <row r="5" ht="28.5" spans="1:12">
      <c r="A5" s="9" t="s">
        <v>359</v>
      </c>
      <c r="B5" s="9" t="s">
        <v>295</v>
      </c>
      <c r="C5" s="10" t="s">
        <v>299</v>
      </c>
      <c r="D5" s="22" t="s">
        <v>293</v>
      </c>
      <c r="E5" s="22" t="s">
        <v>300</v>
      </c>
      <c r="F5" s="10" t="s">
        <v>63</v>
      </c>
      <c r="G5" s="10" t="s">
        <v>376</v>
      </c>
      <c r="H5" s="10" t="s">
        <v>377</v>
      </c>
      <c r="I5" s="10"/>
      <c r="J5" s="10"/>
      <c r="K5" s="10"/>
      <c r="L5" s="10" t="s">
        <v>296</v>
      </c>
    </row>
    <row r="6" spans="1:12">
      <c r="A6" s="9" t="s">
        <v>378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379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3" t="s">
        <v>325</v>
      </c>
      <c r="B11" s="14"/>
      <c r="C11" s="14"/>
      <c r="D11" s="14"/>
      <c r="E11" s="15"/>
      <c r="F11" s="16"/>
      <c r="G11" s="23"/>
      <c r="H11" s="13" t="s">
        <v>326</v>
      </c>
      <c r="I11" s="14"/>
      <c r="J11" s="14"/>
      <c r="K11" s="14"/>
      <c r="L11" s="21"/>
    </row>
    <row r="12" ht="16.5" spans="1:12">
      <c r="A12" s="17" t="s">
        <v>380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276</v>
      </c>
      <c r="B2" s="5" t="s">
        <v>281</v>
      </c>
      <c r="C2" s="5" t="s">
        <v>336</v>
      </c>
      <c r="D2" s="5" t="s">
        <v>279</v>
      </c>
      <c r="E2" s="5" t="s">
        <v>280</v>
      </c>
      <c r="F2" s="4" t="s">
        <v>382</v>
      </c>
      <c r="G2" s="4" t="s">
        <v>315</v>
      </c>
      <c r="H2" s="6" t="s">
        <v>316</v>
      </c>
      <c r="I2" s="19" t="s">
        <v>318</v>
      </c>
    </row>
    <row r="3" s="1" customFormat="1" ht="16.5" spans="1:9">
      <c r="A3" s="4"/>
      <c r="B3" s="7"/>
      <c r="C3" s="7"/>
      <c r="D3" s="7"/>
      <c r="E3" s="7"/>
      <c r="F3" s="4" t="s">
        <v>383</v>
      </c>
      <c r="G3" s="4" t="s">
        <v>319</v>
      </c>
      <c r="H3" s="8"/>
      <c r="I3" s="20"/>
    </row>
    <row r="4" spans="1:9">
      <c r="A4" s="9">
        <v>1</v>
      </c>
      <c r="B4" s="9" t="s">
        <v>384</v>
      </c>
      <c r="C4" s="10" t="s">
        <v>385</v>
      </c>
      <c r="D4" s="10" t="s">
        <v>386</v>
      </c>
      <c r="E4" s="10" t="s">
        <v>63</v>
      </c>
      <c r="F4" s="11">
        <v>0.03</v>
      </c>
      <c r="G4" s="12">
        <v>0.01</v>
      </c>
      <c r="H4" s="11">
        <v>0.04</v>
      </c>
      <c r="I4" s="10" t="s">
        <v>296</v>
      </c>
    </row>
    <row r="5" spans="1:9">
      <c r="A5" s="9">
        <v>2</v>
      </c>
      <c r="B5" s="9" t="s">
        <v>347</v>
      </c>
      <c r="C5" s="10" t="s">
        <v>387</v>
      </c>
      <c r="D5" s="10" t="s">
        <v>388</v>
      </c>
      <c r="E5" s="10" t="s">
        <v>63</v>
      </c>
      <c r="F5" s="11">
        <v>0.04</v>
      </c>
      <c r="G5" s="12">
        <v>0.01</v>
      </c>
      <c r="H5" s="11">
        <v>0.05</v>
      </c>
      <c r="I5" s="10" t="s">
        <v>296</v>
      </c>
    </row>
    <row r="6" spans="1:9">
      <c r="A6" s="9">
        <v>3</v>
      </c>
      <c r="B6" s="9" t="s">
        <v>347</v>
      </c>
      <c r="C6" s="10" t="s">
        <v>387</v>
      </c>
      <c r="D6" s="10" t="s">
        <v>389</v>
      </c>
      <c r="E6" s="10" t="s">
        <v>63</v>
      </c>
      <c r="F6" s="11">
        <v>0.04</v>
      </c>
      <c r="G6" s="12">
        <v>0.01</v>
      </c>
      <c r="H6" s="11">
        <v>0.05</v>
      </c>
      <c r="I6" s="10" t="s">
        <v>296</v>
      </c>
    </row>
    <row r="7" spans="1:9">
      <c r="A7" s="9">
        <v>4</v>
      </c>
      <c r="B7" s="9" t="s">
        <v>347</v>
      </c>
      <c r="C7" s="10" t="s">
        <v>387</v>
      </c>
      <c r="D7" s="10" t="s">
        <v>390</v>
      </c>
      <c r="E7" s="10" t="s">
        <v>63</v>
      </c>
      <c r="F7" s="11">
        <v>0.04</v>
      </c>
      <c r="G7" s="12">
        <v>0.01</v>
      </c>
      <c r="H7" s="11">
        <v>0.05</v>
      </c>
      <c r="I7" s="10" t="s">
        <v>296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325</v>
      </c>
      <c r="B12" s="14"/>
      <c r="C12" s="14"/>
      <c r="D12" s="15"/>
      <c r="E12" s="16"/>
      <c r="F12" s="13" t="s">
        <v>326</v>
      </c>
      <c r="G12" s="14"/>
      <c r="H12" s="15"/>
      <c r="I12" s="21"/>
    </row>
    <row r="13" ht="16.5" spans="1:9">
      <c r="A13" s="17" t="s">
        <v>391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71" t="s">
        <v>35</v>
      </c>
      <c r="C2" s="372"/>
      <c r="D2" s="372"/>
      <c r="E2" s="372"/>
      <c r="F2" s="372"/>
      <c r="G2" s="372"/>
      <c r="H2" s="372"/>
      <c r="I2" s="386"/>
    </row>
    <row r="3" ht="28" customHeight="1" spans="2:9">
      <c r="B3" s="373"/>
      <c r="C3" s="374"/>
      <c r="D3" s="375" t="s">
        <v>36</v>
      </c>
      <c r="E3" s="376"/>
      <c r="F3" s="377" t="s">
        <v>37</v>
      </c>
      <c r="G3" s="378"/>
      <c r="H3" s="375" t="s">
        <v>38</v>
      </c>
      <c r="I3" s="387"/>
    </row>
    <row r="4" ht="28" customHeight="1" spans="2:9">
      <c r="B4" s="373" t="s">
        <v>39</v>
      </c>
      <c r="C4" s="374" t="s">
        <v>40</v>
      </c>
      <c r="D4" s="374" t="s">
        <v>41</v>
      </c>
      <c r="E4" s="374" t="s">
        <v>42</v>
      </c>
      <c r="F4" s="379" t="s">
        <v>41</v>
      </c>
      <c r="G4" s="379" t="s">
        <v>42</v>
      </c>
      <c r="H4" s="374" t="s">
        <v>41</v>
      </c>
      <c r="I4" s="388" t="s">
        <v>42</v>
      </c>
    </row>
    <row r="5" ht="28" customHeight="1" spans="2:9">
      <c r="B5" s="380" t="s">
        <v>43</v>
      </c>
      <c r="C5" s="9">
        <v>13</v>
      </c>
      <c r="D5" s="9">
        <v>0</v>
      </c>
      <c r="E5" s="9">
        <v>1</v>
      </c>
      <c r="F5" s="381">
        <v>0</v>
      </c>
      <c r="G5" s="381">
        <v>1</v>
      </c>
      <c r="H5" s="9">
        <v>1</v>
      </c>
      <c r="I5" s="389">
        <v>2</v>
      </c>
    </row>
    <row r="6" ht="28" customHeight="1" spans="2:9">
      <c r="B6" s="380" t="s">
        <v>44</v>
      </c>
      <c r="C6" s="9">
        <v>20</v>
      </c>
      <c r="D6" s="9">
        <v>0</v>
      </c>
      <c r="E6" s="9">
        <v>1</v>
      </c>
      <c r="F6" s="381">
        <v>1</v>
      </c>
      <c r="G6" s="381">
        <v>2</v>
      </c>
      <c r="H6" s="9">
        <v>2</v>
      </c>
      <c r="I6" s="389">
        <v>3</v>
      </c>
    </row>
    <row r="7" ht="28" customHeight="1" spans="2:9">
      <c r="B7" s="380" t="s">
        <v>45</v>
      </c>
      <c r="C7" s="9">
        <v>32</v>
      </c>
      <c r="D7" s="9">
        <v>0</v>
      </c>
      <c r="E7" s="9">
        <v>1</v>
      </c>
      <c r="F7" s="381">
        <v>2</v>
      </c>
      <c r="G7" s="381">
        <v>3</v>
      </c>
      <c r="H7" s="9">
        <v>3</v>
      </c>
      <c r="I7" s="389">
        <v>4</v>
      </c>
    </row>
    <row r="8" ht="28" customHeight="1" spans="2:9">
      <c r="B8" s="380" t="s">
        <v>46</v>
      </c>
      <c r="C8" s="9">
        <v>50</v>
      </c>
      <c r="D8" s="9">
        <v>1</v>
      </c>
      <c r="E8" s="9">
        <v>2</v>
      </c>
      <c r="F8" s="381">
        <v>3</v>
      </c>
      <c r="G8" s="381">
        <v>4</v>
      </c>
      <c r="H8" s="9">
        <v>5</v>
      </c>
      <c r="I8" s="389">
        <v>6</v>
      </c>
    </row>
    <row r="9" ht="28" customHeight="1" spans="2:9">
      <c r="B9" s="380" t="s">
        <v>47</v>
      </c>
      <c r="C9" s="9">
        <v>80</v>
      </c>
      <c r="D9" s="9">
        <v>2</v>
      </c>
      <c r="E9" s="9">
        <v>3</v>
      </c>
      <c r="F9" s="381">
        <v>5</v>
      </c>
      <c r="G9" s="381">
        <v>6</v>
      </c>
      <c r="H9" s="9">
        <v>7</v>
      </c>
      <c r="I9" s="389">
        <v>8</v>
      </c>
    </row>
    <row r="10" ht="28" customHeight="1" spans="2:9">
      <c r="B10" s="380" t="s">
        <v>48</v>
      </c>
      <c r="C10" s="9">
        <v>125</v>
      </c>
      <c r="D10" s="9">
        <v>3</v>
      </c>
      <c r="E10" s="9">
        <v>4</v>
      </c>
      <c r="F10" s="381">
        <v>7</v>
      </c>
      <c r="G10" s="381">
        <v>8</v>
      </c>
      <c r="H10" s="9">
        <v>10</v>
      </c>
      <c r="I10" s="389">
        <v>11</v>
      </c>
    </row>
    <row r="11" ht="28" customHeight="1" spans="2:9">
      <c r="B11" s="380" t="s">
        <v>49</v>
      </c>
      <c r="C11" s="9">
        <v>200</v>
      </c>
      <c r="D11" s="9">
        <v>5</v>
      </c>
      <c r="E11" s="9">
        <v>6</v>
      </c>
      <c r="F11" s="381">
        <v>10</v>
      </c>
      <c r="G11" s="381">
        <v>11</v>
      </c>
      <c r="H11" s="9">
        <v>14</v>
      </c>
      <c r="I11" s="389">
        <v>15</v>
      </c>
    </row>
    <row r="12" ht="28" customHeight="1" spans="2:9">
      <c r="B12" s="382" t="s">
        <v>50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51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42" workbookViewId="0">
      <selection activeCell="A36" sqref="A36:K42"/>
    </sheetView>
  </sheetViews>
  <sheetFormatPr defaultColWidth="10.3333333333333" defaultRowHeight="16.5" customHeight="1"/>
  <cols>
    <col min="1" max="1" width="11.1166666666667" style="185" customWidth="1"/>
    <col min="2" max="9" width="10.3333333333333" style="185"/>
    <col min="10" max="10" width="8.83333333333333" style="185" customWidth="1"/>
    <col min="11" max="11" width="12" style="185" customWidth="1"/>
    <col min="12" max="16384" width="10.3333333333333" style="185"/>
  </cols>
  <sheetData>
    <row r="1" ht="21" spans="1:11">
      <c r="A1" s="302" t="s">
        <v>52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5" spans="1:11">
      <c r="A2" s="187" t="s">
        <v>53</v>
      </c>
      <c r="B2" s="188" t="s">
        <v>54</v>
      </c>
      <c r="C2" s="188"/>
      <c r="D2" s="189" t="s">
        <v>55</v>
      </c>
      <c r="E2" s="189"/>
      <c r="F2" s="188" t="s">
        <v>56</v>
      </c>
      <c r="G2" s="188"/>
      <c r="H2" s="190" t="s">
        <v>57</v>
      </c>
      <c r="I2" s="264" t="s">
        <v>58</v>
      </c>
      <c r="J2" s="264"/>
      <c r="K2" s="265"/>
    </row>
    <row r="3" ht="14.25" spans="1:11">
      <c r="A3" s="191" t="s">
        <v>59</v>
      </c>
      <c r="B3" s="192"/>
      <c r="C3" s="193"/>
      <c r="D3" s="194" t="s">
        <v>60</v>
      </c>
      <c r="E3" s="195"/>
      <c r="F3" s="195"/>
      <c r="G3" s="196"/>
      <c r="H3" s="194" t="s">
        <v>61</v>
      </c>
      <c r="I3" s="195"/>
      <c r="J3" s="195"/>
      <c r="K3" s="196"/>
    </row>
    <row r="4" ht="14.25" spans="1:11">
      <c r="A4" s="197" t="s">
        <v>62</v>
      </c>
      <c r="B4" s="224" t="s">
        <v>63</v>
      </c>
      <c r="C4" s="266"/>
      <c r="D4" s="197" t="s">
        <v>64</v>
      </c>
      <c r="E4" s="200"/>
      <c r="F4" s="201">
        <v>44706</v>
      </c>
      <c r="G4" s="202"/>
      <c r="H4" s="197" t="s">
        <v>65</v>
      </c>
      <c r="I4" s="200"/>
      <c r="J4" s="224" t="s">
        <v>66</v>
      </c>
      <c r="K4" s="266" t="s">
        <v>67</v>
      </c>
    </row>
    <row r="5" ht="14.25" spans="1:11">
      <c r="A5" s="203" t="s">
        <v>68</v>
      </c>
      <c r="B5" s="224" t="s">
        <v>69</v>
      </c>
      <c r="C5" s="266"/>
      <c r="D5" s="197" t="s">
        <v>70</v>
      </c>
      <c r="E5" s="200"/>
      <c r="F5" s="201">
        <v>44687</v>
      </c>
      <c r="G5" s="202"/>
      <c r="H5" s="197" t="s">
        <v>71</v>
      </c>
      <c r="I5" s="200"/>
      <c r="J5" s="224" t="s">
        <v>66</v>
      </c>
      <c r="K5" s="266" t="s">
        <v>67</v>
      </c>
    </row>
    <row r="6" ht="14.25" spans="1:11">
      <c r="A6" s="197" t="s">
        <v>72</v>
      </c>
      <c r="B6" s="206">
        <v>3</v>
      </c>
      <c r="C6" s="207">
        <v>6</v>
      </c>
      <c r="D6" s="203" t="s">
        <v>73</v>
      </c>
      <c r="E6" s="226"/>
      <c r="F6" s="201">
        <v>44698</v>
      </c>
      <c r="G6" s="202"/>
      <c r="H6" s="197" t="s">
        <v>74</v>
      </c>
      <c r="I6" s="200"/>
      <c r="J6" s="224" t="s">
        <v>66</v>
      </c>
      <c r="K6" s="266" t="s">
        <v>67</v>
      </c>
    </row>
    <row r="7" ht="14.25" spans="1:11">
      <c r="A7" s="197" t="s">
        <v>75</v>
      </c>
      <c r="B7" s="303">
        <v>866</v>
      </c>
      <c r="C7" s="304"/>
      <c r="D7" s="203" t="s">
        <v>76</v>
      </c>
      <c r="E7" s="225"/>
      <c r="F7" s="201">
        <v>44705</v>
      </c>
      <c r="G7" s="202"/>
      <c r="H7" s="197" t="s">
        <v>77</v>
      </c>
      <c r="I7" s="200"/>
      <c r="J7" s="224" t="s">
        <v>66</v>
      </c>
      <c r="K7" s="266" t="s">
        <v>67</v>
      </c>
    </row>
    <row r="8" ht="28" customHeight="1" spans="1:11">
      <c r="A8" s="210" t="s">
        <v>78</v>
      </c>
      <c r="B8" s="305" t="s">
        <v>79</v>
      </c>
      <c r="C8" s="212"/>
      <c r="D8" s="213" t="s">
        <v>80</v>
      </c>
      <c r="E8" s="214"/>
      <c r="F8" s="215">
        <v>44708</v>
      </c>
      <c r="G8" s="216"/>
      <c r="H8" s="213" t="s">
        <v>81</v>
      </c>
      <c r="I8" s="214"/>
      <c r="J8" s="235" t="s">
        <v>66</v>
      </c>
      <c r="K8" s="275" t="s">
        <v>67</v>
      </c>
    </row>
    <row r="9" ht="15" spans="1:11">
      <c r="A9" s="306" t="s">
        <v>82</v>
      </c>
      <c r="B9" s="307"/>
      <c r="C9" s="307"/>
      <c r="D9" s="307"/>
      <c r="E9" s="307"/>
      <c r="F9" s="307"/>
      <c r="G9" s="307"/>
      <c r="H9" s="307"/>
      <c r="I9" s="307"/>
      <c r="J9" s="307"/>
      <c r="K9" s="351"/>
    </row>
    <row r="10" ht="15" spans="1:11">
      <c r="A10" s="308" t="s">
        <v>83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52"/>
    </row>
    <row r="11" ht="14.25" spans="1:11">
      <c r="A11" s="310" t="s">
        <v>84</v>
      </c>
      <c r="B11" s="311" t="s">
        <v>85</v>
      </c>
      <c r="C11" s="312" t="s">
        <v>86</v>
      </c>
      <c r="D11" s="313"/>
      <c r="E11" s="314" t="s">
        <v>87</v>
      </c>
      <c r="F11" s="311" t="s">
        <v>85</v>
      </c>
      <c r="G11" s="312" t="s">
        <v>86</v>
      </c>
      <c r="H11" s="312" t="s">
        <v>88</v>
      </c>
      <c r="I11" s="314" t="s">
        <v>89</v>
      </c>
      <c r="J11" s="311" t="s">
        <v>85</v>
      </c>
      <c r="K11" s="353" t="s">
        <v>86</v>
      </c>
    </row>
    <row r="12" ht="14.25" spans="1:11">
      <c r="A12" s="203" t="s">
        <v>90</v>
      </c>
      <c r="B12" s="223" t="s">
        <v>85</v>
      </c>
      <c r="C12" s="224" t="s">
        <v>86</v>
      </c>
      <c r="D12" s="225"/>
      <c r="E12" s="226" t="s">
        <v>91</v>
      </c>
      <c r="F12" s="223" t="s">
        <v>85</v>
      </c>
      <c r="G12" s="224" t="s">
        <v>86</v>
      </c>
      <c r="H12" s="224" t="s">
        <v>88</v>
      </c>
      <c r="I12" s="226" t="s">
        <v>92</v>
      </c>
      <c r="J12" s="223" t="s">
        <v>85</v>
      </c>
      <c r="K12" s="266" t="s">
        <v>86</v>
      </c>
    </row>
    <row r="13" ht="14.25" spans="1:11">
      <c r="A13" s="203" t="s">
        <v>93</v>
      </c>
      <c r="B13" s="223" t="s">
        <v>85</v>
      </c>
      <c r="C13" s="224" t="s">
        <v>86</v>
      </c>
      <c r="D13" s="225"/>
      <c r="E13" s="226" t="s">
        <v>94</v>
      </c>
      <c r="F13" s="224" t="s">
        <v>95</v>
      </c>
      <c r="G13" s="224" t="s">
        <v>96</v>
      </c>
      <c r="H13" s="224" t="s">
        <v>88</v>
      </c>
      <c r="I13" s="226" t="s">
        <v>97</v>
      </c>
      <c r="J13" s="223" t="s">
        <v>85</v>
      </c>
      <c r="K13" s="266" t="s">
        <v>86</v>
      </c>
    </row>
    <row r="14" ht="15" spans="1:11">
      <c r="A14" s="213" t="s">
        <v>98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68"/>
    </row>
    <row r="15" ht="15" spans="1:11">
      <c r="A15" s="308" t="s">
        <v>99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52"/>
    </row>
    <row r="16" ht="14.25" spans="1:11">
      <c r="A16" s="315" t="s">
        <v>100</v>
      </c>
      <c r="B16" s="312" t="s">
        <v>95</v>
      </c>
      <c r="C16" s="312" t="s">
        <v>96</v>
      </c>
      <c r="D16" s="316"/>
      <c r="E16" s="317" t="s">
        <v>101</v>
      </c>
      <c r="F16" s="312" t="s">
        <v>95</v>
      </c>
      <c r="G16" s="312" t="s">
        <v>96</v>
      </c>
      <c r="H16" s="318"/>
      <c r="I16" s="317" t="s">
        <v>102</v>
      </c>
      <c r="J16" s="312" t="s">
        <v>95</v>
      </c>
      <c r="K16" s="353" t="s">
        <v>96</v>
      </c>
    </row>
    <row r="17" customHeight="1" spans="1:22">
      <c r="A17" s="208" t="s">
        <v>103</v>
      </c>
      <c r="B17" s="224" t="s">
        <v>95</v>
      </c>
      <c r="C17" s="224" t="s">
        <v>96</v>
      </c>
      <c r="D17" s="198"/>
      <c r="E17" s="241" t="s">
        <v>104</v>
      </c>
      <c r="F17" s="224" t="s">
        <v>95</v>
      </c>
      <c r="G17" s="224" t="s">
        <v>96</v>
      </c>
      <c r="H17" s="319"/>
      <c r="I17" s="241" t="s">
        <v>105</v>
      </c>
      <c r="J17" s="224" t="s">
        <v>95</v>
      </c>
      <c r="K17" s="266" t="s">
        <v>96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ht="18" customHeight="1" spans="1:11">
      <c r="A18" s="320" t="s">
        <v>106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5"/>
    </row>
    <row r="19" s="301" customFormat="1" ht="18" customHeight="1" spans="1:11">
      <c r="A19" s="308" t="s">
        <v>107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52"/>
    </row>
    <row r="20" customHeight="1" spans="1:11">
      <c r="A20" s="322" t="s">
        <v>108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6"/>
    </row>
    <row r="21" ht="21.75" customHeight="1" spans="1:11">
      <c r="A21" s="324" t="s">
        <v>109</v>
      </c>
      <c r="B21" s="241">
        <v>120</v>
      </c>
      <c r="C21" s="241">
        <v>130</v>
      </c>
      <c r="D21" s="241">
        <v>140</v>
      </c>
      <c r="E21" s="241">
        <v>150</v>
      </c>
      <c r="F21" s="241">
        <v>160</v>
      </c>
      <c r="G21" s="241">
        <v>165</v>
      </c>
      <c r="H21" s="241"/>
      <c r="I21" s="241"/>
      <c r="J21" s="241"/>
      <c r="K21" s="278" t="s">
        <v>110</v>
      </c>
    </row>
    <row r="22" customHeight="1" spans="1:11">
      <c r="A22" s="209" t="s">
        <v>111</v>
      </c>
      <c r="B22" s="325" t="s">
        <v>95</v>
      </c>
      <c r="C22" s="325" t="s">
        <v>95</v>
      </c>
      <c r="D22" s="325" t="s">
        <v>95</v>
      </c>
      <c r="E22" s="325" t="s">
        <v>95</v>
      </c>
      <c r="F22" s="325" t="s">
        <v>95</v>
      </c>
      <c r="G22" s="325" t="s">
        <v>95</v>
      </c>
      <c r="H22" s="325"/>
      <c r="I22" s="325"/>
      <c r="J22" s="325"/>
      <c r="K22" s="357"/>
    </row>
    <row r="23" customHeight="1" spans="1:11">
      <c r="A23" s="209" t="s">
        <v>112</v>
      </c>
      <c r="B23" s="325" t="s">
        <v>95</v>
      </c>
      <c r="C23" s="325" t="s">
        <v>95</v>
      </c>
      <c r="D23" s="325" t="s">
        <v>95</v>
      </c>
      <c r="E23" s="325" t="s">
        <v>95</v>
      </c>
      <c r="F23" s="325" t="s">
        <v>95</v>
      </c>
      <c r="G23" s="325" t="s">
        <v>95</v>
      </c>
      <c r="H23" s="325"/>
      <c r="I23" s="325"/>
      <c r="J23" s="325"/>
      <c r="K23" s="358"/>
    </row>
    <row r="24" customHeight="1" spans="1:11">
      <c r="A24" s="209" t="s">
        <v>113</v>
      </c>
      <c r="B24" s="325" t="s">
        <v>95</v>
      </c>
      <c r="C24" s="325" t="s">
        <v>95</v>
      </c>
      <c r="D24" s="325" t="s">
        <v>95</v>
      </c>
      <c r="E24" s="325" t="s">
        <v>95</v>
      </c>
      <c r="F24" s="325" t="s">
        <v>95</v>
      </c>
      <c r="G24" s="325" t="s">
        <v>95</v>
      </c>
      <c r="H24" s="325"/>
      <c r="I24" s="325"/>
      <c r="J24" s="325"/>
      <c r="K24" s="358"/>
    </row>
    <row r="25" customHeight="1" spans="1:11">
      <c r="A25" s="209"/>
      <c r="B25" s="325"/>
      <c r="C25" s="325"/>
      <c r="D25" s="325"/>
      <c r="E25" s="325"/>
      <c r="F25" s="325"/>
      <c r="G25" s="325"/>
      <c r="H25" s="325"/>
      <c r="I25" s="325"/>
      <c r="J25" s="325"/>
      <c r="K25" s="359"/>
    </row>
    <row r="26" customHeight="1" spans="1:11">
      <c r="A26" s="209"/>
      <c r="B26" s="325"/>
      <c r="C26" s="325"/>
      <c r="D26" s="325"/>
      <c r="E26" s="325"/>
      <c r="F26" s="325"/>
      <c r="G26" s="325"/>
      <c r="H26" s="325"/>
      <c r="I26" s="325"/>
      <c r="J26" s="325"/>
      <c r="K26" s="359"/>
    </row>
    <row r="27" customHeight="1" spans="1:11">
      <c r="A27" s="209"/>
      <c r="B27" s="325"/>
      <c r="C27" s="325"/>
      <c r="D27" s="325"/>
      <c r="E27" s="325"/>
      <c r="F27" s="325"/>
      <c r="G27" s="325"/>
      <c r="H27" s="325"/>
      <c r="I27" s="325"/>
      <c r="J27" s="325"/>
      <c r="K27" s="359"/>
    </row>
    <row r="28" customHeight="1" spans="1:11">
      <c r="A28" s="209"/>
      <c r="B28" s="325"/>
      <c r="C28" s="325"/>
      <c r="D28" s="325"/>
      <c r="E28" s="325"/>
      <c r="F28" s="325"/>
      <c r="G28" s="325"/>
      <c r="H28" s="325"/>
      <c r="I28" s="325"/>
      <c r="J28" s="325"/>
      <c r="K28" s="359"/>
    </row>
    <row r="29" ht="18" customHeight="1" spans="1:11">
      <c r="A29" s="326" t="s">
        <v>114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60"/>
    </row>
    <row r="30" ht="18.75" customHeight="1" spans="1:11">
      <c r="A30" s="328" t="s">
        <v>115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61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62"/>
    </row>
    <row r="32" ht="18" customHeight="1" spans="1:11">
      <c r="A32" s="326" t="s">
        <v>116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60"/>
    </row>
    <row r="33" ht="14.25" spans="1:11">
      <c r="A33" s="332" t="s">
        <v>117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3"/>
    </row>
    <row r="34" ht="15" spans="1:11">
      <c r="A34" s="114" t="s">
        <v>118</v>
      </c>
      <c r="B34" s="116"/>
      <c r="C34" s="224" t="s">
        <v>66</v>
      </c>
      <c r="D34" s="224" t="s">
        <v>67</v>
      </c>
      <c r="E34" s="334" t="s">
        <v>119</v>
      </c>
      <c r="F34" s="335"/>
      <c r="G34" s="335"/>
      <c r="H34" s="335"/>
      <c r="I34" s="335"/>
      <c r="J34" s="335"/>
      <c r="K34" s="364"/>
    </row>
    <row r="35" ht="15" spans="1:11">
      <c r="A35" s="336" t="s">
        <v>120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337" t="s">
        <v>121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65"/>
    </row>
    <row r="37" ht="14.25" spans="1:11">
      <c r="A37" s="248" t="s">
        <v>122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4.25" spans="1:11">
      <c r="A38" s="248" t="s">
        <v>123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5" spans="1:11">
      <c r="A43" s="243" t="s">
        <v>124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ht="15" spans="1:11">
      <c r="A44" s="308" t="s">
        <v>125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52"/>
    </row>
    <row r="45" ht="14.25" spans="1:11">
      <c r="A45" s="315" t="s">
        <v>126</v>
      </c>
      <c r="B45" s="312" t="s">
        <v>95</v>
      </c>
      <c r="C45" s="312" t="s">
        <v>96</v>
      </c>
      <c r="D45" s="312" t="s">
        <v>88</v>
      </c>
      <c r="E45" s="317" t="s">
        <v>127</v>
      </c>
      <c r="F45" s="312" t="s">
        <v>95</v>
      </c>
      <c r="G45" s="312" t="s">
        <v>96</v>
      </c>
      <c r="H45" s="312" t="s">
        <v>88</v>
      </c>
      <c r="I45" s="317" t="s">
        <v>128</v>
      </c>
      <c r="J45" s="312" t="s">
        <v>95</v>
      </c>
      <c r="K45" s="353" t="s">
        <v>96</v>
      </c>
    </row>
    <row r="46" ht="14.25" spans="1:11">
      <c r="A46" s="208" t="s">
        <v>87</v>
      </c>
      <c r="B46" s="224" t="s">
        <v>95</v>
      </c>
      <c r="C46" s="224" t="s">
        <v>96</v>
      </c>
      <c r="D46" s="224" t="s">
        <v>88</v>
      </c>
      <c r="E46" s="241" t="s">
        <v>94</v>
      </c>
      <c r="F46" s="224" t="s">
        <v>95</v>
      </c>
      <c r="G46" s="224" t="s">
        <v>96</v>
      </c>
      <c r="H46" s="224" t="s">
        <v>88</v>
      </c>
      <c r="I46" s="241" t="s">
        <v>105</v>
      </c>
      <c r="J46" s="224" t="s">
        <v>95</v>
      </c>
      <c r="K46" s="266" t="s">
        <v>96</v>
      </c>
    </row>
    <row r="47" ht="15" spans="1:11">
      <c r="A47" s="213" t="s">
        <v>98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68"/>
    </row>
    <row r="48" ht="15" spans="1:11">
      <c r="A48" s="336" t="s">
        <v>129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339"/>
      <c r="B49" s="340"/>
      <c r="C49" s="340"/>
      <c r="D49" s="340"/>
      <c r="E49" s="340"/>
      <c r="F49" s="340"/>
      <c r="G49" s="340"/>
      <c r="H49" s="340"/>
      <c r="I49" s="340"/>
      <c r="J49" s="340"/>
      <c r="K49" s="366"/>
    </row>
    <row r="50" ht="15" spans="1:11">
      <c r="A50" s="341" t="s">
        <v>130</v>
      </c>
      <c r="B50" s="342" t="s">
        <v>131</v>
      </c>
      <c r="C50" s="342"/>
      <c r="D50" s="343" t="s">
        <v>132</v>
      </c>
      <c r="E50" s="344" t="s">
        <v>133</v>
      </c>
      <c r="F50" s="345" t="s">
        <v>134</v>
      </c>
      <c r="G50" s="346">
        <v>44690</v>
      </c>
      <c r="H50" s="347" t="s">
        <v>135</v>
      </c>
      <c r="I50" s="367"/>
      <c r="J50" s="368" t="s">
        <v>136</v>
      </c>
      <c r="K50" s="369"/>
    </row>
    <row r="51" ht="15" spans="1:11">
      <c r="A51" s="336" t="s">
        <v>137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70"/>
    </row>
    <row r="53" ht="15" spans="1:11">
      <c r="A53" s="341" t="s">
        <v>130</v>
      </c>
      <c r="B53" s="342" t="s">
        <v>131</v>
      </c>
      <c r="C53" s="342"/>
      <c r="D53" s="343" t="s">
        <v>132</v>
      </c>
      <c r="E53" s="350"/>
      <c r="F53" s="345" t="s">
        <v>138</v>
      </c>
      <c r="G53" s="346"/>
      <c r="H53" s="347" t="s">
        <v>135</v>
      </c>
      <c r="I53" s="367"/>
      <c r="J53" s="368"/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topLeftCell="A16" workbookViewId="0">
      <selection activeCell="L8" sqref="L8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88" t="s">
        <v>57</v>
      </c>
      <c r="J2" s="60" t="s">
        <v>58</v>
      </c>
      <c r="K2" s="60"/>
      <c r="L2" s="60"/>
      <c r="M2" s="60"/>
      <c r="N2" s="89"/>
    </row>
    <row r="3" ht="29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90" t="s">
        <v>142</v>
      </c>
      <c r="J3" s="90"/>
      <c r="K3" s="90"/>
      <c r="L3" s="90"/>
      <c r="M3" s="90"/>
      <c r="N3" s="91"/>
    </row>
    <row r="4" ht="29" customHeight="1" spans="1:14">
      <c r="A4" s="63"/>
      <c r="B4" s="66">
        <v>120</v>
      </c>
      <c r="C4" s="66">
        <v>130</v>
      </c>
      <c r="D4" s="67" t="s">
        <v>143</v>
      </c>
      <c r="E4" s="66" t="s">
        <v>144</v>
      </c>
      <c r="F4" s="66" t="s">
        <v>145</v>
      </c>
      <c r="G4" s="66" t="s">
        <v>146</v>
      </c>
      <c r="H4" s="65"/>
      <c r="I4" s="289" t="s">
        <v>147</v>
      </c>
      <c r="J4" s="289" t="s">
        <v>148</v>
      </c>
      <c r="K4" s="289"/>
      <c r="L4" s="289"/>
      <c r="M4" s="289"/>
      <c r="N4" s="290"/>
    </row>
    <row r="5" ht="29" customHeight="1" spans="1:14">
      <c r="A5" s="63"/>
      <c r="B5" s="68"/>
      <c r="C5" s="68"/>
      <c r="D5" s="69"/>
      <c r="E5" s="68"/>
      <c r="F5" s="68"/>
      <c r="G5" s="68"/>
      <c r="H5" s="65"/>
      <c r="I5" s="92" t="s">
        <v>149</v>
      </c>
      <c r="J5" s="92" t="s">
        <v>149</v>
      </c>
      <c r="K5" s="92"/>
      <c r="L5" s="92"/>
      <c r="M5" s="92"/>
      <c r="N5" s="291"/>
    </row>
    <row r="6" ht="29" customHeight="1" spans="1:14">
      <c r="A6" s="70" t="s">
        <v>150</v>
      </c>
      <c r="B6" s="71">
        <f t="shared" ref="B6:B9" si="0">C6-4</f>
        <v>55</v>
      </c>
      <c r="C6" s="72">
        <v>59</v>
      </c>
      <c r="D6" s="71">
        <f t="shared" ref="D6:D9" si="1">C6+4</f>
        <v>63</v>
      </c>
      <c r="E6" s="71">
        <f>D6+4</f>
        <v>67</v>
      </c>
      <c r="F6" s="71">
        <f>E6+4</f>
        <v>71</v>
      </c>
      <c r="G6" s="71">
        <f>F6+2</f>
        <v>73</v>
      </c>
      <c r="H6" s="65"/>
      <c r="I6" s="292" t="s">
        <v>151</v>
      </c>
      <c r="J6" s="292" t="s">
        <v>151</v>
      </c>
      <c r="K6" s="293"/>
      <c r="L6" s="293"/>
      <c r="M6" s="293"/>
      <c r="N6" s="294"/>
    </row>
    <row r="7" ht="29" customHeight="1" spans="1:14">
      <c r="A7" s="70" t="s">
        <v>152</v>
      </c>
      <c r="B7" s="71">
        <f>C7-3.8</f>
        <v>53.2</v>
      </c>
      <c r="C7" s="72">
        <v>57</v>
      </c>
      <c r="D7" s="71">
        <f>C7+3.8</f>
        <v>60.8</v>
      </c>
      <c r="E7" s="71">
        <f>D7+3.8</f>
        <v>64.6</v>
      </c>
      <c r="F7" s="71">
        <f>E7+3.8</f>
        <v>68.4</v>
      </c>
      <c r="G7" s="71">
        <f>F7+1.8</f>
        <v>70.2</v>
      </c>
      <c r="H7" s="65"/>
      <c r="I7" s="292" t="s">
        <v>153</v>
      </c>
      <c r="J7" s="292" t="s">
        <v>153</v>
      </c>
      <c r="K7" s="295"/>
      <c r="L7" s="295"/>
      <c r="M7" s="295"/>
      <c r="N7" s="296"/>
    </row>
    <row r="8" ht="29" customHeight="1" spans="1:14">
      <c r="A8" s="70" t="s">
        <v>154</v>
      </c>
      <c r="B8" s="71">
        <f t="shared" si="0"/>
        <v>92</v>
      </c>
      <c r="C8" s="72">
        <v>96</v>
      </c>
      <c r="D8" s="71">
        <f t="shared" si="1"/>
        <v>100</v>
      </c>
      <c r="E8" s="71">
        <f>D8+6</f>
        <v>106</v>
      </c>
      <c r="F8" s="71">
        <f>E8+6</f>
        <v>112</v>
      </c>
      <c r="G8" s="71">
        <f>F8+4</f>
        <v>116</v>
      </c>
      <c r="H8" s="65"/>
      <c r="I8" s="297" t="s">
        <v>155</v>
      </c>
      <c r="J8" s="297" t="s">
        <v>155</v>
      </c>
      <c r="K8" s="295"/>
      <c r="L8" s="295"/>
      <c r="M8" s="295"/>
      <c r="N8" s="298"/>
    </row>
    <row r="9" ht="29" customHeight="1" spans="1:14">
      <c r="A9" s="70" t="s">
        <v>156</v>
      </c>
      <c r="B9" s="71">
        <f t="shared" si="0"/>
        <v>92</v>
      </c>
      <c r="C9" s="72">
        <v>96</v>
      </c>
      <c r="D9" s="71">
        <f t="shared" si="1"/>
        <v>100</v>
      </c>
      <c r="E9" s="71">
        <f>D9+6</f>
        <v>106</v>
      </c>
      <c r="F9" s="71">
        <f>E9+6</f>
        <v>112</v>
      </c>
      <c r="G9" s="71">
        <f>F9+4</f>
        <v>116</v>
      </c>
      <c r="H9" s="65"/>
      <c r="I9" s="292" t="s">
        <v>153</v>
      </c>
      <c r="J9" s="292" t="s">
        <v>155</v>
      </c>
      <c r="K9" s="293"/>
      <c r="L9" s="293"/>
      <c r="M9" s="293"/>
      <c r="N9" s="299"/>
    </row>
    <row r="10" ht="29" customHeight="1" spans="1:14">
      <c r="A10" s="70" t="s">
        <v>157</v>
      </c>
      <c r="B10" s="71">
        <f>C10-1</f>
        <v>44</v>
      </c>
      <c r="C10" s="71">
        <v>45</v>
      </c>
      <c r="D10" s="71">
        <f>C10+1</f>
        <v>46</v>
      </c>
      <c r="E10" s="71">
        <f>D10+1.5</f>
        <v>47.5</v>
      </c>
      <c r="F10" s="71">
        <f>E10+1.5</f>
        <v>49</v>
      </c>
      <c r="G10" s="71">
        <f>F10+1</f>
        <v>50</v>
      </c>
      <c r="H10" s="65"/>
      <c r="I10" s="297" t="s">
        <v>155</v>
      </c>
      <c r="J10" s="295" t="s">
        <v>155</v>
      </c>
      <c r="K10" s="295"/>
      <c r="L10" s="295"/>
      <c r="M10" s="295"/>
      <c r="N10" s="298"/>
    </row>
    <row r="11" ht="29" customHeight="1" spans="1:14">
      <c r="A11" s="70" t="s">
        <v>158</v>
      </c>
      <c r="B11" s="71">
        <f>C11-1.5</f>
        <v>42.5</v>
      </c>
      <c r="C11" s="71">
        <v>44</v>
      </c>
      <c r="D11" s="71">
        <f>C11+1.5</f>
        <v>45.5</v>
      </c>
      <c r="E11" s="71">
        <f>D11+1.8</f>
        <v>47.3</v>
      </c>
      <c r="F11" s="71">
        <f>E11+1.8</f>
        <v>49.1</v>
      </c>
      <c r="G11" s="71">
        <f>F11+1.2</f>
        <v>50.3</v>
      </c>
      <c r="H11" s="65"/>
      <c r="I11" s="292" t="s">
        <v>159</v>
      </c>
      <c r="J11" s="295" t="s">
        <v>160</v>
      </c>
      <c r="K11" s="295"/>
      <c r="L11" s="295"/>
      <c r="M11" s="295"/>
      <c r="N11" s="298"/>
    </row>
    <row r="12" ht="29" customHeight="1" spans="1:14">
      <c r="A12" s="73" t="s">
        <v>161</v>
      </c>
      <c r="B12" s="71">
        <v>41</v>
      </c>
      <c r="C12" s="74">
        <v>45</v>
      </c>
      <c r="D12" s="71">
        <v>48</v>
      </c>
      <c r="E12" s="71">
        <v>51</v>
      </c>
      <c r="F12" s="71">
        <v>54</v>
      </c>
      <c r="G12" s="71">
        <v>55.5</v>
      </c>
      <c r="H12" s="65"/>
      <c r="I12" s="292" t="s">
        <v>151</v>
      </c>
      <c r="J12" s="295" t="s">
        <v>151</v>
      </c>
      <c r="K12" s="295"/>
      <c r="L12" s="295"/>
      <c r="M12" s="295"/>
      <c r="N12" s="298"/>
    </row>
    <row r="13" ht="29" customHeight="1" spans="1:14">
      <c r="A13" s="70" t="s">
        <v>162</v>
      </c>
      <c r="B13" s="71">
        <f>C13-1.2</f>
        <v>17.8</v>
      </c>
      <c r="C13" s="71">
        <v>19</v>
      </c>
      <c r="D13" s="71">
        <f>C13+1.2</f>
        <v>20.2</v>
      </c>
      <c r="E13" s="71">
        <f>D13+1.5</f>
        <v>21.7</v>
      </c>
      <c r="F13" s="71">
        <f>E13+1.5</f>
        <v>23.2</v>
      </c>
      <c r="G13" s="71">
        <f>F13+0.8</f>
        <v>24</v>
      </c>
      <c r="H13" s="65"/>
      <c r="I13" s="295" t="s">
        <v>155</v>
      </c>
      <c r="J13" s="295" t="s">
        <v>155</v>
      </c>
      <c r="K13" s="295"/>
      <c r="L13" s="295"/>
      <c r="M13" s="295"/>
      <c r="N13" s="298"/>
    </row>
    <row r="14" ht="29" customHeight="1" spans="1:14">
      <c r="A14" s="70" t="s">
        <v>163</v>
      </c>
      <c r="B14" s="71">
        <f>C14-0.8</f>
        <v>15.2</v>
      </c>
      <c r="C14" s="71">
        <v>16</v>
      </c>
      <c r="D14" s="71">
        <f>C14+0.8</f>
        <v>16.8</v>
      </c>
      <c r="E14" s="71">
        <f>D14+1</f>
        <v>17.8</v>
      </c>
      <c r="F14" s="71">
        <f>E14+1</f>
        <v>18.8</v>
      </c>
      <c r="G14" s="71">
        <f>F14+0.6</f>
        <v>19.4</v>
      </c>
      <c r="H14" s="65"/>
      <c r="I14" s="295" t="s">
        <v>155</v>
      </c>
      <c r="J14" s="295" t="s">
        <v>155</v>
      </c>
      <c r="K14" s="295"/>
      <c r="L14" s="295"/>
      <c r="M14" s="295"/>
      <c r="N14" s="298"/>
    </row>
    <row r="15" ht="29" customHeight="1" spans="1:14">
      <c r="A15" s="70" t="s">
        <v>164</v>
      </c>
      <c r="B15" s="70">
        <f>C15-0.2</f>
        <v>11.8</v>
      </c>
      <c r="C15" s="70">
        <v>12</v>
      </c>
      <c r="D15" s="70">
        <f>C15+0.2</f>
        <v>12.2</v>
      </c>
      <c r="E15" s="70">
        <f>D15+0.4</f>
        <v>12.6</v>
      </c>
      <c r="F15" s="70">
        <f>E15+0.4</f>
        <v>13</v>
      </c>
      <c r="G15" s="70">
        <f>F15+0.2</f>
        <v>13.2</v>
      </c>
      <c r="H15" s="65"/>
      <c r="I15" s="295" t="s">
        <v>155</v>
      </c>
      <c r="J15" s="295" t="s">
        <v>155</v>
      </c>
      <c r="K15" s="295"/>
      <c r="L15" s="295"/>
      <c r="M15" s="295"/>
      <c r="N15" s="298"/>
    </row>
    <row r="16" ht="29" customHeight="1" spans="1:14">
      <c r="A16" s="70" t="s">
        <v>164</v>
      </c>
      <c r="B16" s="70">
        <f>C16-0.2</f>
        <v>10.3</v>
      </c>
      <c r="C16" s="70">
        <v>10.5</v>
      </c>
      <c r="D16" s="70">
        <f>C16+0.2</f>
        <v>10.7</v>
      </c>
      <c r="E16" s="70">
        <f>D16+0.4</f>
        <v>11.1</v>
      </c>
      <c r="F16" s="70">
        <f>E16+0.4</f>
        <v>11.5</v>
      </c>
      <c r="G16" s="70">
        <f>F16+0.2</f>
        <v>11.7</v>
      </c>
      <c r="H16" s="65"/>
      <c r="I16" s="292" t="s">
        <v>165</v>
      </c>
      <c r="J16" s="295" t="s">
        <v>155</v>
      </c>
      <c r="K16" s="295"/>
      <c r="L16" s="295"/>
      <c r="M16" s="295"/>
      <c r="N16" s="298"/>
    </row>
    <row r="17" ht="29" customHeight="1" spans="1:14">
      <c r="A17" s="70" t="s">
        <v>166</v>
      </c>
      <c r="B17" s="70">
        <f>C17-0.5</f>
        <v>31</v>
      </c>
      <c r="C17" s="70">
        <v>31.5</v>
      </c>
      <c r="D17" s="70">
        <f>C17+0.8</f>
        <v>32.3</v>
      </c>
      <c r="E17" s="70">
        <f>D17+0.8</f>
        <v>33.1</v>
      </c>
      <c r="F17" s="70">
        <f>E17+0.8</f>
        <v>33.9</v>
      </c>
      <c r="G17" s="70">
        <f>F17+0.5</f>
        <v>34.4</v>
      </c>
      <c r="H17" s="65"/>
      <c r="I17" s="297" t="s">
        <v>155</v>
      </c>
      <c r="J17" s="295" t="s">
        <v>155</v>
      </c>
      <c r="K17" s="295"/>
      <c r="L17" s="295"/>
      <c r="M17" s="295"/>
      <c r="N17" s="298"/>
    </row>
    <row r="18" ht="29" customHeight="1" spans="1:14">
      <c r="A18" s="70" t="s">
        <v>167</v>
      </c>
      <c r="B18" s="70">
        <f>C18-0.8</f>
        <v>21.2</v>
      </c>
      <c r="C18" s="70">
        <v>22</v>
      </c>
      <c r="D18" s="70">
        <f>C18+0.5</f>
        <v>22.5</v>
      </c>
      <c r="E18" s="70">
        <f>D18+0.75</f>
        <v>23.25</v>
      </c>
      <c r="F18" s="70">
        <f>E18+0.75</f>
        <v>24</v>
      </c>
      <c r="G18" s="70">
        <f>F18+0.5</f>
        <v>24.5</v>
      </c>
      <c r="H18" s="65"/>
      <c r="I18" s="292" t="s">
        <v>153</v>
      </c>
      <c r="J18" s="295" t="s">
        <v>155</v>
      </c>
      <c r="K18" s="295"/>
      <c r="L18" s="295"/>
      <c r="M18" s="295"/>
      <c r="N18" s="298"/>
    </row>
    <row r="19" ht="29" customHeight="1" spans="1:14">
      <c r="A19" s="70" t="s">
        <v>168</v>
      </c>
      <c r="B19" s="75">
        <v>13</v>
      </c>
      <c r="C19" s="70">
        <v>13</v>
      </c>
      <c r="D19" s="75">
        <f>C19+0.5</f>
        <v>13.5</v>
      </c>
      <c r="E19" s="76">
        <v>15.5</v>
      </c>
      <c r="F19" s="76">
        <v>16</v>
      </c>
      <c r="G19" s="76">
        <v>16</v>
      </c>
      <c r="H19" s="65"/>
      <c r="I19" s="297" t="s">
        <v>155</v>
      </c>
      <c r="J19" s="295" t="s">
        <v>155</v>
      </c>
      <c r="K19" s="295"/>
      <c r="L19" s="295"/>
      <c r="M19" s="295"/>
      <c r="N19" s="298"/>
    </row>
    <row r="20" ht="29" customHeight="1" spans="1:14">
      <c r="A20" s="70" t="s">
        <v>169</v>
      </c>
      <c r="B20" s="75">
        <v>15</v>
      </c>
      <c r="C20" s="70">
        <v>15</v>
      </c>
      <c r="D20" s="77">
        <f>C20+1</f>
        <v>16</v>
      </c>
      <c r="E20" s="78">
        <f>D20</f>
        <v>16</v>
      </c>
      <c r="F20" s="77">
        <f>D20+1</f>
        <v>17</v>
      </c>
      <c r="G20" s="78">
        <f>F20</f>
        <v>17</v>
      </c>
      <c r="H20" s="65"/>
      <c r="I20" s="297" t="s">
        <v>155</v>
      </c>
      <c r="J20" s="295" t="s">
        <v>155</v>
      </c>
      <c r="K20" s="295"/>
      <c r="L20" s="295"/>
      <c r="M20" s="295"/>
      <c r="N20" s="298"/>
    </row>
    <row r="21" ht="29" customHeight="1" spans="1:14">
      <c r="A21" s="79" t="s">
        <v>170</v>
      </c>
      <c r="B21" s="75">
        <f>C21</f>
        <v>7.5</v>
      </c>
      <c r="C21" s="70">
        <v>7.5</v>
      </c>
      <c r="D21" s="75">
        <f t="shared" ref="D21:G21" si="2">C21</f>
        <v>7.5</v>
      </c>
      <c r="E21" s="75">
        <f t="shared" si="2"/>
        <v>7.5</v>
      </c>
      <c r="F21" s="75">
        <f t="shared" si="2"/>
        <v>7.5</v>
      </c>
      <c r="G21" s="75">
        <f t="shared" si="2"/>
        <v>7.5</v>
      </c>
      <c r="H21" s="65"/>
      <c r="I21" s="297" t="s">
        <v>171</v>
      </c>
      <c r="J21" s="295" t="s">
        <v>155</v>
      </c>
      <c r="K21" s="295"/>
      <c r="L21" s="295"/>
      <c r="M21" s="295"/>
      <c r="N21" s="298"/>
    </row>
    <row r="22" ht="29" customHeight="1" spans="1:14">
      <c r="A22" s="80"/>
      <c r="B22" s="81"/>
      <c r="C22" s="82"/>
      <c r="D22" s="82"/>
      <c r="E22" s="83"/>
      <c r="F22" s="83"/>
      <c r="G22" s="84"/>
      <c r="H22" s="85"/>
      <c r="I22" s="94"/>
      <c r="J22" s="95"/>
      <c r="K22" s="96"/>
      <c r="L22" s="95"/>
      <c r="M22" s="95"/>
      <c r="N22" s="300"/>
    </row>
    <row r="23" ht="15" spans="1:14">
      <c r="A23" s="86" t="s">
        <v>119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ht="14.25" spans="1:14">
      <c r="A24" s="56" t="s">
        <v>172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4.25" spans="1:14">
      <c r="A25" s="87"/>
      <c r="B25" s="87"/>
      <c r="C25" s="87"/>
      <c r="D25" s="87"/>
      <c r="E25" s="87"/>
      <c r="F25" s="87"/>
      <c r="G25" s="87"/>
      <c r="H25" s="87"/>
      <c r="I25" s="86" t="s">
        <v>173</v>
      </c>
      <c r="J25" s="98"/>
      <c r="K25" s="86" t="s">
        <v>174</v>
      </c>
      <c r="L25" s="86"/>
      <c r="M25" s="86" t="s">
        <v>175</v>
      </c>
      <c r="N25" s="5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view="pageBreakPreview" zoomScale="110" zoomScaleNormal="110" topLeftCell="A26" workbookViewId="0">
      <selection activeCell="A38" sqref="A38:K38"/>
    </sheetView>
  </sheetViews>
  <sheetFormatPr defaultColWidth="10" defaultRowHeight="16.5" customHeight="1"/>
  <cols>
    <col min="1" max="1" width="10.875" style="185" customWidth="1"/>
    <col min="2" max="16384" width="10" style="185"/>
  </cols>
  <sheetData>
    <row r="1" ht="22.5" customHeight="1" spans="1:11">
      <c r="A1" s="186" t="s">
        <v>176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53</v>
      </c>
      <c r="B2" s="188" t="s">
        <v>54</v>
      </c>
      <c r="C2" s="188"/>
      <c r="D2" s="189" t="s">
        <v>55</v>
      </c>
      <c r="E2" s="189"/>
      <c r="F2" s="188" t="s">
        <v>56</v>
      </c>
      <c r="G2" s="188"/>
      <c r="H2" s="190" t="s">
        <v>57</v>
      </c>
      <c r="I2" s="264" t="s">
        <v>58</v>
      </c>
      <c r="J2" s="264"/>
      <c r="K2" s="265"/>
    </row>
    <row r="3" customHeight="1" spans="1:11">
      <c r="A3" s="191" t="s">
        <v>59</v>
      </c>
      <c r="B3" s="192"/>
      <c r="C3" s="193"/>
      <c r="D3" s="194" t="s">
        <v>60</v>
      </c>
      <c r="E3" s="195"/>
      <c r="F3" s="195"/>
      <c r="G3" s="196"/>
      <c r="H3" s="194" t="s">
        <v>61</v>
      </c>
      <c r="I3" s="195"/>
      <c r="J3" s="195"/>
      <c r="K3" s="196"/>
    </row>
    <row r="4" customHeight="1" spans="1:11">
      <c r="A4" s="197" t="s">
        <v>62</v>
      </c>
      <c r="B4" s="198" t="s">
        <v>63</v>
      </c>
      <c r="C4" s="199"/>
      <c r="D4" s="197" t="s">
        <v>64</v>
      </c>
      <c r="E4" s="200"/>
      <c r="F4" s="201">
        <v>44706</v>
      </c>
      <c r="G4" s="202"/>
      <c r="H4" s="197" t="s">
        <v>177</v>
      </c>
      <c r="I4" s="200"/>
      <c r="J4" s="224" t="s">
        <v>66</v>
      </c>
      <c r="K4" s="266" t="s">
        <v>67</v>
      </c>
    </row>
    <row r="5" customHeight="1" spans="1:11">
      <c r="A5" s="203" t="s">
        <v>68</v>
      </c>
      <c r="B5" s="204" t="s">
        <v>69</v>
      </c>
      <c r="C5" s="205"/>
      <c r="D5" s="197" t="s">
        <v>178</v>
      </c>
      <c r="E5" s="200"/>
      <c r="F5" s="198">
        <v>866</v>
      </c>
      <c r="G5" s="199"/>
      <c r="H5" s="197" t="s">
        <v>179</v>
      </c>
      <c r="I5" s="200"/>
      <c r="J5" s="224" t="s">
        <v>66</v>
      </c>
      <c r="K5" s="266" t="s">
        <v>67</v>
      </c>
    </row>
    <row r="6" customHeight="1" spans="1:11">
      <c r="A6" s="197" t="s">
        <v>72</v>
      </c>
      <c r="B6" s="206">
        <v>3</v>
      </c>
      <c r="C6" s="207">
        <v>6</v>
      </c>
      <c r="D6" s="197" t="s">
        <v>180</v>
      </c>
      <c r="E6" s="200"/>
      <c r="F6" s="198">
        <v>866</v>
      </c>
      <c r="G6" s="199"/>
      <c r="H6" s="208" t="s">
        <v>181</v>
      </c>
      <c r="I6" s="241"/>
      <c r="J6" s="241"/>
      <c r="K6" s="267"/>
    </row>
    <row r="7" customHeight="1" spans="1:11">
      <c r="A7" s="197" t="s">
        <v>75</v>
      </c>
      <c r="B7" s="198">
        <v>866</v>
      </c>
      <c r="C7" s="199"/>
      <c r="D7" s="197" t="s">
        <v>182</v>
      </c>
      <c r="E7" s="200"/>
      <c r="F7" s="198">
        <v>866</v>
      </c>
      <c r="G7" s="199"/>
      <c r="H7" s="209"/>
      <c r="I7" s="224"/>
      <c r="J7" s="224"/>
      <c r="K7" s="266"/>
    </row>
    <row r="8" ht="34" customHeight="1" spans="1:11">
      <c r="A8" s="210" t="s">
        <v>78</v>
      </c>
      <c r="B8" s="211" t="s">
        <v>79</v>
      </c>
      <c r="C8" s="212"/>
      <c r="D8" s="213" t="s">
        <v>80</v>
      </c>
      <c r="E8" s="214"/>
      <c r="F8" s="215">
        <v>44708</v>
      </c>
      <c r="G8" s="216"/>
      <c r="H8" s="213"/>
      <c r="I8" s="214"/>
      <c r="J8" s="214"/>
      <c r="K8" s="268"/>
    </row>
    <row r="9" customHeight="1" spans="1:11">
      <c r="A9" s="217" t="s">
        <v>183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84</v>
      </c>
      <c r="B10" s="219" t="s">
        <v>85</v>
      </c>
      <c r="C10" s="220" t="s">
        <v>86</v>
      </c>
      <c r="D10" s="221"/>
      <c r="E10" s="222" t="s">
        <v>89</v>
      </c>
      <c r="F10" s="219" t="s">
        <v>85</v>
      </c>
      <c r="G10" s="220" t="s">
        <v>86</v>
      </c>
      <c r="H10" s="219"/>
      <c r="I10" s="222" t="s">
        <v>87</v>
      </c>
      <c r="J10" s="219" t="s">
        <v>85</v>
      </c>
      <c r="K10" s="269" t="s">
        <v>86</v>
      </c>
    </row>
    <row r="11" customHeight="1" spans="1:11">
      <c r="A11" s="203" t="s">
        <v>90</v>
      </c>
      <c r="B11" s="223" t="s">
        <v>85</v>
      </c>
      <c r="C11" s="224" t="s">
        <v>86</v>
      </c>
      <c r="D11" s="225"/>
      <c r="E11" s="226" t="s">
        <v>92</v>
      </c>
      <c r="F11" s="223" t="s">
        <v>85</v>
      </c>
      <c r="G11" s="224" t="s">
        <v>86</v>
      </c>
      <c r="H11" s="223"/>
      <c r="I11" s="226" t="s">
        <v>97</v>
      </c>
      <c r="J11" s="223" t="s">
        <v>85</v>
      </c>
      <c r="K11" s="266" t="s">
        <v>86</v>
      </c>
    </row>
    <row r="12" customHeight="1" spans="1:11">
      <c r="A12" s="213" t="s">
        <v>119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68"/>
    </row>
    <row r="13" customHeight="1" spans="1:11">
      <c r="A13" s="227" t="s">
        <v>184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customHeight="1" spans="1:11">
      <c r="A14" s="228"/>
      <c r="B14" s="229"/>
      <c r="C14" s="229"/>
      <c r="D14" s="229"/>
      <c r="E14" s="229"/>
      <c r="F14" s="229"/>
      <c r="G14" s="229"/>
      <c r="H14" s="229"/>
      <c r="I14" s="270"/>
      <c r="J14" s="270"/>
      <c r="K14" s="271"/>
    </row>
    <row r="15" customHeight="1" spans="1:11">
      <c r="A15" s="230"/>
      <c r="B15" s="231"/>
      <c r="C15" s="231"/>
      <c r="D15" s="232"/>
      <c r="E15" s="233"/>
      <c r="F15" s="231"/>
      <c r="G15" s="231"/>
      <c r="H15" s="232"/>
      <c r="I15" s="272"/>
      <c r="J15" s="273"/>
      <c r="K15" s="274"/>
    </row>
    <row r="16" customHeight="1" spans="1:11">
      <c r="A16" s="234"/>
      <c r="B16" s="235"/>
      <c r="C16" s="235"/>
      <c r="D16" s="235"/>
      <c r="E16" s="235"/>
      <c r="F16" s="235"/>
      <c r="G16" s="235"/>
      <c r="H16" s="235"/>
      <c r="I16" s="235"/>
      <c r="J16" s="235"/>
      <c r="K16" s="275"/>
    </row>
    <row r="17" customHeight="1" spans="1:11">
      <c r="A17" s="227" t="s">
        <v>185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customHeight="1" spans="1:11">
      <c r="A18" s="228"/>
      <c r="B18" s="229"/>
      <c r="C18" s="229"/>
      <c r="D18" s="229"/>
      <c r="E18" s="229"/>
      <c r="F18" s="229"/>
      <c r="G18" s="229"/>
      <c r="H18" s="229"/>
      <c r="I18" s="270"/>
      <c r="J18" s="270"/>
      <c r="K18" s="271"/>
    </row>
    <row r="19" customHeight="1" spans="1:11">
      <c r="A19" s="230"/>
      <c r="B19" s="231"/>
      <c r="C19" s="231"/>
      <c r="D19" s="232"/>
      <c r="E19" s="233"/>
      <c r="F19" s="231"/>
      <c r="G19" s="231"/>
      <c r="H19" s="232"/>
      <c r="I19" s="272"/>
      <c r="J19" s="273"/>
      <c r="K19" s="274"/>
    </row>
    <row r="20" customHeight="1" spans="1:11">
      <c r="A20" s="234"/>
      <c r="B20" s="235"/>
      <c r="C20" s="235"/>
      <c r="D20" s="235"/>
      <c r="E20" s="235"/>
      <c r="F20" s="235"/>
      <c r="G20" s="235"/>
      <c r="H20" s="235"/>
      <c r="I20" s="235"/>
      <c r="J20" s="235"/>
      <c r="K20" s="275"/>
    </row>
    <row r="21" customHeight="1" spans="1:11">
      <c r="A21" s="236" t="s">
        <v>116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103" t="s">
        <v>117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9"/>
    </row>
    <row r="23" customHeight="1" spans="1:11">
      <c r="A23" s="114" t="s">
        <v>118</v>
      </c>
      <c r="B23" s="116"/>
      <c r="C23" s="224" t="s">
        <v>66</v>
      </c>
      <c r="D23" s="224" t="s">
        <v>67</v>
      </c>
      <c r="E23" s="113"/>
      <c r="F23" s="113"/>
      <c r="G23" s="113"/>
      <c r="H23" s="113"/>
      <c r="I23" s="113"/>
      <c r="J23" s="113"/>
      <c r="K23" s="163"/>
    </row>
    <row r="24" customHeight="1" spans="1:11">
      <c r="A24" s="237" t="s">
        <v>186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customHeight="1" spans="1:11">
      <c r="A26" s="217" t="s">
        <v>125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91" t="s">
        <v>126</v>
      </c>
      <c r="B27" s="220" t="s">
        <v>95</v>
      </c>
      <c r="C27" s="220" t="s">
        <v>96</v>
      </c>
      <c r="D27" s="220" t="s">
        <v>88</v>
      </c>
      <c r="E27" s="192" t="s">
        <v>127</v>
      </c>
      <c r="F27" s="220" t="s">
        <v>95</v>
      </c>
      <c r="G27" s="220" t="s">
        <v>96</v>
      </c>
      <c r="H27" s="220" t="s">
        <v>88</v>
      </c>
      <c r="I27" s="192" t="s">
        <v>128</v>
      </c>
      <c r="J27" s="220" t="s">
        <v>95</v>
      </c>
      <c r="K27" s="269" t="s">
        <v>96</v>
      </c>
    </row>
    <row r="28" customHeight="1" spans="1:11">
      <c r="A28" s="208" t="s">
        <v>87</v>
      </c>
      <c r="B28" s="224" t="s">
        <v>95</v>
      </c>
      <c r="C28" s="224" t="s">
        <v>96</v>
      </c>
      <c r="D28" s="224" t="s">
        <v>88</v>
      </c>
      <c r="E28" s="241" t="s">
        <v>94</v>
      </c>
      <c r="F28" s="224" t="s">
        <v>95</v>
      </c>
      <c r="G28" s="224" t="s">
        <v>96</v>
      </c>
      <c r="H28" s="224" t="s">
        <v>88</v>
      </c>
      <c r="I28" s="241" t="s">
        <v>105</v>
      </c>
      <c r="J28" s="224" t="s">
        <v>95</v>
      </c>
      <c r="K28" s="266" t="s">
        <v>96</v>
      </c>
    </row>
    <row r="29" customHeight="1" spans="1:11">
      <c r="A29" s="197" t="s">
        <v>98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customHeight="1" spans="1:11">
      <c r="A31" s="245" t="s">
        <v>187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 t="s">
        <v>188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ht="17.25" customHeight="1" spans="1:11">
      <c r="A33" s="248" t="s">
        <v>189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ht="17.25" customHeight="1" spans="1:11">
      <c r="A34" s="248" t="s">
        <v>190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7.25" customHeight="1" spans="1:11">
      <c r="A43" s="243" t="s">
        <v>124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customHeight="1" spans="1:11">
      <c r="A44" s="245" t="s">
        <v>191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50" t="s">
        <v>119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ht="21" customHeight="1" spans="1:11">
      <c r="A48" s="252" t="s">
        <v>130</v>
      </c>
      <c r="B48" s="253" t="s">
        <v>131</v>
      </c>
      <c r="C48" s="253"/>
      <c r="D48" s="254" t="s">
        <v>132</v>
      </c>
      <c r="E48" s="255" t="s">
        <v>133</v>
      </c>
      <c r="F48" s="254" t="s">
        <v>134</v>
      </c>
      <c r="G48" s="256">
        <v>44699</v>
      </c>
      <c r="H48" s="257" t="s">
        <v>135</v>
      </c>
      <c r="I48" s="257"/>
      <c r="J48" s="253" t="s">
        <v>136</v>
      </c>
      <c r="K48" s="283"/>
    </row>
    <row r="49" customHeight="1" spans="1:11">
      <c r="A49" s="258" t="s">
        <v>137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ht="21" customHeight="1" spans="1:11">
      <c r="A52" s="252" t="s">
        <v>130</v>
      </c>
      <c r="B52" s="253" t="s">
        <v>131</v>
      </c>
      <c r="C52" s="253"/>
      <c r="D52" s="254" t="s">
        <v>132</v>
      </c>
      <c r="E52" s="254"/>
      <c r="F52" s="254" t="s">
        <v>134</v>
      </c>
      <c r="G52" s="254"/>
      <c r="H52" s="257" t="s">
        <v>135</v>
      </c>
      <c r="I52" s="257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topLeftCell="A10" workbookViewId="0">
      <selection activeCell="N25" sqref="N25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25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5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88" t="s">
        <v>57</v>
      </c>
      <c r="J2" s="60" t="s">
        <v>58</v>
      </c>
      <c r="K2" s="60"/>
      <c r="L2" s="60"/>
      <c r="M2" s="60"/>
      <c r="N2" s="89"/>
    </row>
    <row r="3" ht="25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90" t="s">
        <v>142</v>
      </c>
      <c r="J3" s="90"/>
      <c r="K3" s="90"/>
      <c r="L3" s="90"/>
      <c r="M3" s="90"/>
      <c r="N3" s="91"/>
    </row>
    <row r="4" ht="25" customHeight="1" spans="1:14">
      <c r="A4" s="63"/>
      <c r="B4" s="66">
        <v>120</v>
      </c>
      <c r="C4" s="66">
        <v>130</v>
      </c>
      <c r="D4" s="67" t="s">
        <v>143</v>
      </c>
      <c r="E4" s="66" t="s">
        <v>144</v>
      </c>
      <c r="F4" s="66" t="s">
        <v>145</v>
      </c>
      <c r="G4" s="66" t="s">
        <v>146</v>
      </c>
      <c r="H4" s="65"/>
      <c r="I4" s="66">
        <v>120</v>
      </c>
      <c r="J4" s="66">
        <v>130</v>
      </c>
      <c r="K4" s="67" t="s">
        <v>143</v>
      </c>
      <c r="L4" s="66" t="s">
        <v>144</v>
      </c>
      <c r="M4" s="66" t="s">
        <v>145</v>
      </c>
      <c r="N4" s="66" t="s">
        <v>146</v>
      </c>
    </row>
    <row r="5" ht="22" customHeight="1" spans="1:14">
      <c r="A5" s="63"/>
      <c r="B5" s="68"/>
      <c r="C5" s="68"/>
      <c r="D5" s="69"/>
      <c r="E5" s="68"/>
      <c r="F5" s="68"/>
      <c r="G5" s="68"/>
      <c r="H5" s="65"/>
      <c r="I5" s="92" t="s">
        <v>111</v>
      </c>
      <c r="J5" s="92" t="s">
        <v>111</v>
      </c>
      <c r="K5" s="92" t="s">
        <v>112</v>
      </c>
      <c r="L5" s="92" t="s">
        <v>112</v>
      </c>
      <c r="M5" s="92" t="s">
        <v>113</v>
      </c>
      <c r="N5" s="92" t="s">
        <v>113</v>
      </c>
    </row>
    <row r="6" ht="25" customHeight="1" spans="1:14">
      <c r="A6" s="70" t="s">
        <v>150</v>
      </c>
      <c r="B6" s="71">
        <f t="shared" ref="B6:B9" si="0">C6-4</f>
        <v>55</v>
      </c>
      <c r="C6" s="72">
        <v>59</v>
      </c>
      <c r="D6" s="71">
        <f t="shared" ref="D6:D9" si="1">C6+4</f>
        <v>63</v>
      </c>
      <c r="E6" s="71">
        <f>D6+4</f>
        <v>67</v>
      </c>
      <c r="F6" s="71">
        <f>E6+4</f>
        <v>71</v>
      </c>
      <c r="G6" s="71">
        <f>F6+2</f>
        <v>73</v>
      </c>
      <c r="H6" s="65"/>
      <c r="I6" s="93" t="s">
        <v>192</v>
      </c>
      <c r="J6" s="93" t="s">
        <v>193</v>
      </c>
      <c r="K6" s="93" t="s">
        <v>192</v>
      </c>
      <c r="L6" s="93" t="s">
        <v>193</v>
      </c>
      <c r="M6" s="93" t="s">
        <v>194</v>
      </c>
      <c r="N6" s="93" t="s">
        <v>195</v>
      </c>
    </row>
    <row r="7" ht="25" customHeight="1" spans="1:14">
      <c r="A7" s="70" t="s">
        <v>152</v>
      </c>
      <c r="B7" s="71">
        <f>C7-3.8</f>
        <v>53.2</v>
      </c>
      <c r="C7" s="72">
        <v>57</v>
      </c>
      <c r="D7" s="71">
        <f>C7+3.8</f>
        <v>60.8</v>
      </c>
      <c r="E7" s="71">
        <f>D7+3.8</f>
        <v>64.6</v>
      </c>
      <c r="F7" s="71">
        <f>E7+3.8</f>
        <v>68.4</v>
      </c>
      <c r="G7" s="71">
        <f>F7+1.8</f>
        <v>70.2</v>
      </c>
      <c r="H7" s="65"/>
      <c r="I7" s="93" t="s">
        <v>196</v>
      </c>
      <c r="J7" s="93" t="s">
        <v>193</v>
      </c>
      <c r="K7" s="93" t="s">
        <v>196</v>
      </c>
      <c r="L7" s="93" t="s">
        <v>192</v>
      </c>
      <c r="M7" s="93" t="s">
        <v>197</v>
      </c>
      <c r="N7" s="93" t="s">
        <v>198</v>
      </c>
    </row>
    <row r="8" ht="25" customHeight="1" spans="1:14">
      <c r="A8" s="70" t="s">
        <v>154</v>
      </c>
      <c r="B8" s="71">
        <f t="shared" si="0"/>
        <v>92</v>
      </c>
      <c r="C8" s="72">
        <v>96</v>
      </c>
      <c r="D8" s="71">
        <f t="shared" si="1"/>
        <v>100</v>
      </c>
      <c r="E8" s="71">
        <f>D8+6</f>
        <v>106</v>
      </c>
      <c r="F8" s="71">
        <f>E8+6</f>
        <v>112</v>
      </c>
      <c r="G8" s="71">
        <f>F8+4</f>
        <v>116</v>
      </c>
      <c r="H8" s="65"/>
      <c r="I8" s="93" t="s">
        <v>198</v>
      </c>
      <c r="J8" s="93" t="s">
        <v>193</v>
      </c>
      <c r="K8" s="93" t="s">
        <v>193</v>
      </c>
      <c r="L8" s="93" t="s">
        <v>193</v>
      </c>
      <c r="M8" s="93" t="s">
        <v>193</v>
      </c>
      <c r="N8" s="93" t="s">
        <v>193</v>
      </c>
    </row>
    <row r="9" ht="25" customHeight="1" spans="1:14">
      <c r="A9" s="70" t="s">
        <v>156</v>
      </c>
      <c r="B9" s="71">
        <f t="shared" si="0"/>
        <v>92</v>
      </c>
      <c r="C9" s="72">
        <v>96</v>
      </c>
      <c r="D9" s="71">
        <f t="shared" si="1"/>
        <v>100</v>
      </c>
      <c r="E9" s="71">
        <f>D9+6</f>
        <v>106</v>
      </c>
      <c r="F9" s="71">
        <f>E9+6</f>
        <v>112</v>
      </c>
      <c r="G9" s="71">
        <f>F9+4</f>
        <v>116</v>
      </c>
      <c r="H9" s="65"/>
      <c r="I9" s="93" t="s">
        <v>193</v>
      </c>
      <c r="J9" s="93" t="s">
        <v>193</v>
      </c>
      <c r="K9" s="93" t="s">
        <v>193</v>
      </c>
      <c r="L9" s="93" t="s">
        <v>199</v>
      </c>
      <c r="M9" s="93" t="s">
        <v>193</v>
      </c>
      <c r="N9" s="93" t="s">
        <v>193</v>
      </c>
    </row>
    <row r="10" ht="25" customHeight="1" spans="1:14">
      <c r="A10" s="70" t="s">
        <v>157</v>
      </c>
      <c r="B10" s="71">
        <f>C10-1</f>
        <v>44</v>
      </c>
      <c r="C10" s="71">
        <v>45</v>
      </c>
      <c r="D10" s="71">
        <f>C10+1</f>
        <v>46</v>
      </c>
      <c r="E10" s="71">
        <f>D10+1.5</f>
        <v>47.5</v>
      </c>
      <c r="F10" s="71">
        <f>E10+1.5</f>
        <v>49</v>
      </c>
      <c r="G10" s="71">
        <f>F10+1</f>
        <v>50</v>
      </c>
      <c r="H10" s="65"/>
      <c r="I10" s="93" t="s">
        <v>193</v>
      </c>
      <c r="J10" s="93" t="s">
        <v>193</v>
      </c>
      <c r="K10" s="93" t="s">
        <v>193</v>
      </c>
      <c r="L10" s="93" t="s">
        <v>193</v>
      </c>
      <c r="M10" s="93" t="s">
        <v>193</v>
      </c>
      <c r="N10" s="93" t="s">
        <v>193</v>
      </c>
    </row>
    <row r="11" ht="25" customHeight="1" spans="1:14">
      <c r="A11" s="70" t="s">
        <v>158</v>
      </c>
      <c r="B11" s="71">
        <f>C11-1.5</f>
        <v>42.5</v>
      </c>
      <c r="C11" s="71">
        <v>44</v>
      </c>
      <c r="D11" s="71">
        <f>C11+1.5</f>
        <v>45.5</v>
      </c>
      <c r="E11" s="71">
        <f>D11+1.8</f>
        <v>47.3</v>
      </c>
      <c r="F11" s="71">
        <f>E11+1.8</f>
        <v>49.1</v>
      </c>
      <c r="G11" s="71">
        <f>F11+1.2</f>
        <v>50.3</v>
      </c>
      <c r="H11" s="65"/>
      <c r="I11" s="93" t="s">
        <v>200</v>
      </c>
      <c r="J11" s="93" t="s">
        <v>201</v>
      </c>
      <c r="K11" s="93" t="s">
        <v>202</v>
      </c>
      <c r="L11" s="93" t="s">
        <v>203</v>
      </c>
      <c r="M11" s="93" t="s">
        <v>201</v>
      </c>
      <c r="N11" s="93" t="s">
        <v>204</v>
      </c>
    </row>
    <row r="12" ht="25" customHeight="1" spans="1:14">
      <c r="A12" s="73" t="s">
        <v>161</v>
      </c>
      <c r="B12" s="71">
        <v>41</v>
      </c>
      <c r="C12" s="74">
        <v>45</v>
      </c>
      <c r="D12" s="71">
        <v>48</v>
      </c>
      <c r="E12" s="71">
        <v>51</v>
      </c>
      <c r="F12" s="71">
        <v>54</v>
      </c>
      <c r="G12" s="71">
        <v>55.5</v>
      </c>
      <c r="H12" s="65"/>
      <c r="I12" s="93" t="s">
        <v>205</v>
      </c>
      <c r="J12" s="93" t="s">
        <v>206</v>
      </c>
      <c r="K12" s="93" t="s">
        <v>193</v>
      </c>
      <c r="L12" s="93" t="s">
        <v>199</v>
      </c>
      <c r="M12" s="93" t="s">
        <v>193</v>
      </c>
      <c r="N12" s="93" t="s">
        <v>207</v>
      </c>
    </row>
    <row r="13" ht="25" customHeight="1" spans="1:14">
      <c r="A13" s="70" t="s">
        <v>162</v>
      </c>
      <c r="B13" s="71">
        <f>C13-1.2</f>
        <v>17.8</v>
      </c>
      <c r="C13" s="71">
        <v>19</v>
      </c>
      <c r="D13" s="71">
        <f>C13+1.2</f>
        <v>20.2</v>
      </c>
      <c r="E13" s="71">
        <f>D13+1.5</f>
        <v>21.7</v>
      </c>
      <c r="F13" s="71">
        <f>E13+1.5</f>
        <v>23.2</v>
      </c>
      <c r="G13" s="71">
        <f>F13+0.8</f>
        <v>24</v>
      </c>
      <c r="H13" s="65"/>
      <c r="I13" s="93" t="s">
        <v>208</v>
      </c>
      <c r="J13" s="93" t="s">
        <v>209</v>
      </c>
      <c r="K13" s="93" t="s">
        <v>209</v>
      </c>
      <c r="L13" s="93" t="s">
        <v>209</v>
      </c>
      <c r="M13" s="93" t="s">
        <v>209</v>
      </c>
      <c r="N13" s="93" t="s">
        <v>209</v>
      </c>
    </row>
    <row r="14" ht="25" customHeight="1" spans="1:14">
      <c r="A14" s="70" t="s">
        <v>163</v>
      </c>
      <c r="B14" s="71">
        <f>C14-0.8</f>
        <v>15.2</v>
      </c>
      <c r="C14" s="71">
        <v>16</v>
      </c>
      <c r="D14" s="71">
        <f>C14+0.8</f>
        <v>16.8</v>
      </c>
      <c r="E14" s="71">
        <f>D14+1</f>
        <v>17.8</v>
      </c>
      <c r="F14" s="71">
        <f>E14+1</f>
        <v>18.8</v>
      </c>
      <c r="G14" s="71">
        <f>F14+0.6</f>
        <v>19.4</v>
      </c>
      <c r="H14" s="65"/>
      <c r="I14" s="93" t="s">
        <v>192</v>
      </c>
      <c r="J14" s="93" t="s">
        <v>193</v>
      </c>
      <c r="K14" s="93" t="s">
        <v>208</v>
      </c>
      <c r="L14" s="93" t="s">
        <v>208</v>
      </c>
      <c r="M14" s="93" t="s">
        <v>209</v>
      </c>
      <c r="N14" s="93" t="s">
        <v>209</v>
      </c>
    </row>
    <row r="15" ht="25" customHeight="1" spans="1:14">
      <c r="A15" s="70" t="s">
        <v>164</v>
      </c>
      <c r="B15" s="70">
        <f>C15-0.2</f>
        <v>11.8</v>
      </c>
      <c r="C15" s="70">
        <v>12</v>
      </c>
      <c r="D15" s="70">
        <f>C15+0.2</f>
        <v>12.2</v>
      </c>
      <c r="E15" s="70">
        <f>D15+0.4</f>
        <v>12.6</v>
      </c>
      <c r="F15" s="70">
        <f>E15+0.4</f>
        <v>13</v>
      </c>
      <c r="G15" s="70">
        <f>F15+0.2</f>
        <v>13.2</v>
      </c>
      <c r="H15" s="65"/>
      <c r="I15" s="93" t="s">
        <v>193</v>
      </c>
      <c r="J15" s="93" t="s">
        <v>193</v>
      </c>
      <c r="K15" s="93" t="s">
        <v>193</v>
      </c>
      <c r="L15" s="93" t="s">
        <v>193</v>
      </c>
      <c r="M15" s="93" t="s">
        <v>193</v>
      </c>
      <c r="N15" s="93" t="s">
        <v>193</v>
      </c>
    </row>
    <row r="16" ht="25" customHeight="1" spans="1:14">
      <c r="A16" s="70" t="s">
        <v>164</v>
      </c>
      <c r="B16" s="70">
        <f>C16-0.2</f>
        <v>10.3</v>
      </c>
      <c r="C16" s="70">
        <v>10.5</v>
      </c>
      <c r="D16" s="70">
        <f>C16+0.2</f>
        <v>10.7</v>
      </c>
      <c r="E16" s="70">
        <f>D16+0.4</f>
        <v>11.1</v>
      </c>
      <c r="F16" s="70">
        <f>E16+0.4</f>
        <v>11.5</v>
      </c>
      <c r="G16" s="70">
        <f>F16+0.2</f>
        <v>11.7</v>
      </c>
      <c r="H16" s="65"/>
      <c r="I16" s="93" t="s">
        <v>193</v>
      </c>
      <c r="J16" s="93" t="s">
        <v>193</v>
      </c>
      <c r="K16" s="93" t="s">
        <v>193</v>
      </c>
      <c r="L16" s="93" t="s">
        <v>193</v>
      </c>
      <c r="M16" s="93" t="s">
        <v>193</v>
      </c>
      <c r="N16" s="93" t="s">
        <v>193</v>
      </c>
    </row>
    <row r="17" ht="25" customHeight="1" spans="1:14">
      <c r="A17" s="70" t="s">
        <v>166</v>
      </c>
      <c r="B17" s="70">
        <f>C17-0.5</f>
        <v>31</v>
      </c>
      <c r="C17" s="70">
        <v>31.5</v>
      </c>
      <c r="D17" s="70">
        <f>C17+0.8</f>
        <v>32.3</v>
      </c>
      <c r="E17" s="70">
        <f>D17+0.8</f>
        <v>33.1</v>
      </c>
      <c r="F17" s="70">
        <f>E17+0.8</f>
        <v>33.9</v>
      </c>
      <c r="G17" s="70">
        <f>F17+0.5</f>
        <v>34.4</v>
      </c>
      <c r="H17" s="65"/>
      <c r="I17" s="93" t="s">
        <v>193</v>
      </c>
      <c r="J17" s="93" t="s">
        <v>193</v>
      </c>
      <c r="K17" s="93" t="s">
        <v>193</v>
      </c>
      <c r="L17" s="93" t="s">
        <v>193</v>
      </c>
      <c r="M17" s="93" t="s">
        <v>193</v>
      </c>
      <c r="N17" s="93" t="s">
        <v>193</v>
      </c>
    </row>
    <row r="18" ht="25" customHeight="1" spans="1:14">
      <c r="A18" s="70" t="s">
        <v>167</v>
      </c>
      <c r="B18" s="70">
        <f>C18-0.8</f>
        <v>21.2</v>
      </c>
      <c r="C18" s="70">
        <v>22</v>
      </c>
      <c r="D18" s="70">
        <f>C18+0.5</f>
        <v>22.5</v>
      </c>
      <c r="E18" s="70">
        <f>D18+0.75</f>
        <v>23.25</v>
      </c>
      <c r="F18" s="70">
        <f>E18+0.75</f>
        <v>24</v>
      </c>
      <c r="G18" s="70">
        <f>F18+0.5</f>
        <v>24.5</v>
      </c>
      <c r="H18" s="65"/>
      <c r="I18" s="93" t="s">
        <v>210</v>
      </c>
      <c r="J18" s="93" t="s">
        <v>209</v>
      </c>
      <c r="K18" s="93" t="s">
        <v>209</v>
      </c>
      <c r="L18" s="93" t="s">
        <v>211</v>
      </c>
      <c r="M18" s="93" t="s">
        <v>209</v>
      </c>
      <c r="N18" s="93" t="s">
        <v>194</v>
      </c>
    </row>
    <row r="19" ht="25" customHeight="1" spans="1:14">
      <c r="A19" s="70" t="s">
        <v>168</v>
      </c>
      <c r="B19" s="76">
        <v>13</v>
      </c>
      <c r="C19" s="76">
        <v>13</v>
      </c>
      <c r="D19" s="76">
        <f>C19+0.5</f>
        <v>13.5</v>
      </c>
      <c r="E19" s="76">
        <v>15.5</v>
      </c>
      <c r="F19" s="76">
        <v>16</v>
      </c>
      <c r="G19" s="76">
        <v>16</v>
      </c>
      <c r="H19" s="65"/>
      <c r="I19" s="93" t="s">
        <v>193</v>
      </c>
      <c r="J19" s="93" t="s">
        <v>193</v>
      </c>
      <c r="K19" s="93" t="s">
        <v>193</v>
      </c>
      <c r="L19" s="93" t="s">
        <v>193</v>
      </c>
      <c r="M19" s="93" t="s">
        <v>193</v>
      </c>
      <c r="N19" s="93" t="s">
        <v>193</v>
      </c>
    </row>
    <row r="20" ht="25" customHeight="1" spans="1:14">
      <c r="A20" s="70" t="s">
        <v>169</v>
      </c>
      <c r="B20" s="76">
        <v>15</v>
      </c>
      <c r="C20" s="76">
        <v>15</v>
      </c>
      <c r="D20" s="180">
        <f>C20+1</f>
        <v>16</v>
      </c>
      <c r="E20" s="180">
        <f>D20</f>
        <v>16</v>
      </c>
      <c r="F20" s="180">
        <f>D20+1</f>
        <v>17</v>
      </c>
      <c r="G20" s="180">
        <f>F20</f>
        <v>17</v>
      </c>
      <c r="H20" s="65"/>
      <c r="I20" s="93" t="s">
        <v>205</v>
      </c>
      <c r="J20" s="93" t="s">
        <v>193</v>
      </c>
      <c r="K20" s="93" t="s">
        <v>212</v>
      </c>
      <c r="L20" s="93" t="s">
        <v>205</v>
      </c>
      <c r="M20" s="93" t="s">
        <v>212</v>
      </c>
      <c r="N20" s="93" t="s">
        <v>193</v>
      </c>
    </row>
    <row r="21" ht="25" customHeight="1" spans="1:14">
      <c r="A21" s="79" t="s">
        <v>170</v>
      </c>
      <c r="B21" s="76">
        <f>C21</f>
        <v>7.5</v>
      </c>
      <c r="C21" s="76">
        <v>7.5</v>
      </c>
      <c r="D21" s="76">
        <f t="shared" ref="D21:G21" si="2">C21</f>
        <v>7.5</v>
      </c>
      <c r="E21" s="76">
        <f t="shared" si="2"/>
        <v>7.5</v>
      </c>
      <c r="F21" s="76">
        <f t="shared" si="2"/>
        <v>7.5</v>
      </c>
      <c r="G21" s="76">
        <f t="shared" si="2"/>
        <v>7.5</v>
      </c>
      <c r="H21" s="65"/>
      <c r="I21" s="93" t="s">
        <v>212</v>
      </c>
      <c r="J21" s="93" t="s">
        <v>193</v>
      </c>
      <c r="K21" s="93" t="s">
        <v>212</v>
      </c>
      <c r="L21" s="93" t="s">
        <v>193</v>
      </c>
      <c r="M21" s="93" t="s">
        <v>193</v>
      </c>
      <c r="N21" s="93" t="s">
        <v>192</v>
      </c>
    </row>
    <row r="22" ht="25" customHeight="1" spans="1:14">
      <c r="A22" s="80"/>
      <c r="B22" s="81"/>
      <c r="C22" s="82"/>
      <c r="D22" s="82"/>
      <c r="E22" s="83"/>
      <c r="F22" s="83"/>
      <c r="G22" s="84"/>
      <c r="H22" s="85"/>
      <c r="I22" s="181"/>
      <c r="J22" s="182"/>
      <c r="K22" s="183"/>
      <c r="L22" s="182"/>
      <c r="M22" s="182"/>
      <c r="N22" s="184"/>
    </row>
    <row r="23" ht="15" spans="1:14">
      <c r="A23" s="86" t="s">
        <v>119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ht="14.25" spans="1:14">
      <c r="A24" s="56" t="s">
        <v>213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4.25" spans="1:14">
      <c r="A25" s="87"/>
      <c r="B25" s="87"/>
      <c r="C25" s="87"/>
      <c r="D25" s="87"/>
      <c r="E25" s="87"/>
      <c r="F25" s="87"/>
      <c r="G25" s="87"/>
      <c r="H25" s="87"/>
      <c r="I25" s="86" t="s">
        <v>214</v>
      </c>
      <c r="J25" s="98"/>
      <c r="K25" s="86" t="s">
        <v>174</v>
      </c>
      <c r="L25" s="86"/>
      <c r="M25" s="86" t="s">
        <v>175</v>
      </c>
      <c r="N25" s="5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19" workbookViewId="0">
      <selection activeCell="A31" sqref="A31:K31"/>
    </sheetView>
  </sheetViews>
  <sheetFormatPr defaultColWidth="10.1666666666667" defaultRowHeight="14.25"/>
  <cols>
    <col min="1" max="1" width="9.66666666666667" style="101" customWidth="1"/>
    <col min="2" max="2" width="11.1666666666667" style="101" customWidth="1"/>
    <col min="3" max="3" width="9.16666666666667" style="101" customWidth="1"/>
    <col min="4" max="4" width="9.5" style="101" customWidth="1"/>
    <col min="5" max="5" width="10.6833333333333" style="101" customWidth="1"/>
    <col min="6" max="6" width="10.3333333333333" style="101" customWidth="1"/>
    <col min="7" max="7" width="9.5" style="101" customWidth="1"/>
    <col min="8" max="8" width="9.16666666666667" style="101" customWidth="1"/>
    <col min="9" max="9" width="8.16666666666667" style="101" customWidth="1"/>
    <col min="10" max="10" width="10.5" style="101" customWidth="1"/>
    <col min="11" max="11" width="12.1666666666667" style="101" customWidth="1"/>
    <col min="12" max="16384" width="10.1666666666667" style="101"/>
  </cols>
  <sheetData>
    <row r="1" ht="26.25" spans="1:11">
      <c r="A1" s="102" t="s">
        <v>215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3" t="s">
        <v>53</v>
      </c>
      <c r="B2" s="104" t="s">
        <v>54</v>
      </c>
      <c r="C2" s="104"/>
      <c r="D2" s="105" t="s">
        <v>62</v>
      </c>
      <c r="E2" s="106" t="s">
        <v>63</v>
      </c>
      <c r="F2" s="107" t="s">
        <v>216</v>
      </c>
      <c r="G2" s="108" t="s">
        <v>69</v>
      </c>
      <c r="H2" s="108"/>
      <c r="I2" s="137" t="s">
        <v>57</v>
      </c>
      <c r="J2" s="108" t="s">
        <v>58</v>
      </c>
      <c r="K2" s="162"/>
    </row>
    <row r="3" spans="1:11">
      <c r="A3" s="109" t="s">
        <v>75</v>
      </c>
      <c r="B3" s="110">
        <v>866</v>
      </c>
      <c r="C3" s="110"/>
      <c r="D3" s="111" t="s">
        <v>217</v>
      </c>
      <c r="E3" s="112">
        <v>44617</v>
      </c>
      <c r="F3" s="112"/>
      <c r="G3" s="112"/>
      <c r="H3" s="113" t="s">
        <v>218</v>
      </c>
      <c r="I3" s="113"/>
      <c r="J3" s="113"/>
      <c r="K3" s="163"/>
    </row>
    <row r="4" spans="1:11">
      <c r="A4" s="114" t="s">
        <v>72</v>
      </c>
      <c r="B4" s="115">
        <v>3</v>
      </c>
      <c r="C4" s="115">
        <v>6</v>
      </c>
      <c r="D4" s="116" t="s">
        <v>219</v>
      </c>
      <c r="E4" s="117" t="s">
        <v>220</v>
      </c>
      <c r="F4" s="117"/>
      <c r="G4" s="117"/>
      <c r="H4" s="116" t="s">
        <v>221</v>
      </c>
      <c r="I4" s="116"/>
      <c r="J4" s="130" t="s">
        <v>66</v>
      </c>
      <c r="K4" s="164" t="s">
        <v>67</v>
      </c>
    </row>
    <row r="5" spans="1:11">
      <c r="A5" s="114" t="s">
        <v>222</v>
      </c>
      <c r="B5" s="110">
        <v>1</v>
      </c>
      <c r="C5" s="110"/>
      <c r="D5" s="111" t="s">
        <v>220</v>
      </c>
      <c r="E5" s="111" t="s">
        <v>223</v>
      </c>
      <c r="F5" s="111" t="s">
        <v>224</v>
      </c>
      <c r="G5" s="111" t="s">
        <v>225</v>
      </c>
      <c r="H5" s="116" t="s">
        <v>226</v>
      </c>
      <c r="I5" s="116"/>
      <c r="J5" s="130" t="s">
        <v>66</v>
      </c>
      <c r="K5" s="164" t="s">
        <v>67</v>
      </c>
    </row>
    <row r="6" ht="15" spans="1:11">
      <c r="A6" s="118" t="s">
        <v>227</v>
      </c>
      <c r="B6" s="119">
        <v>866</v>
      </c>
      <c r="C6" s="119"/>
      <c r="D6" s="120" t="s">
        <v>228</v>
      </c>
      <c r="E6" s="121"/>
      <c r="F6" s="122">
        <v>866</v>
      </c>
      <c r="G6" s="120"/>
      <c r="H6" s="123" t="s">
        <v>229</v>
      </c>
      <c r="I6" s="123"/>
      <c r="J6" s="122" t="s">
        <v>66</v>
      </c>
      <c r="K6" s="165" t="s">
        <v>67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230</v>
      </c>
      <c r="B8" s="107" t="s">
        <v>231</v>
      </c>
      <c r="C8" s="107" t="s">
        <v>232</v>
      </c>
      <c r="D8" s="107" t="s">
        <v>233</v>
      </c>
      <c r="E8" s="107" t="s">
        <v>234</v>
      </c>
      <c r="F8" s="107" t="s">
        <v>235</v>
      </c>
      <c r="G8" s="128" t="s">
        <v>236</v>
      </c>
      <c r="H8" s="129"/>
      <c r="I8" s="129"/>
      <c r="J8" s="129"/>
      <c r="K8" s="166"/>
    </row>
    <row r="9" spans="1:11">
      <c r="A9" s="114" t="s">
        <v>237</v>
      </c>
      <c r="B9" s="116"/>
      <c r="C9" s="130" t="s">
        <v>66</v>
      </c>
      <c r="D9" s="130" t="s">
        <v>67</v>
      </c>
      <c r="E9" s="111" t="s">
        <v>238</v>
      </c>
      <c r="F9" s="131" t="s">
        <v>239</v>
      </c>
      <c r="G9" s="132"/>
      <c r="H9" s="133"/>
      <c r="I9" s="133"/>
      <c r="J9" s="133"/>
      <c r="K9" s="167"/>
    </row>
    <row r="10" spans="1:11">
      <c r="A10" s="114" t="s">
        <v>240</v>
      </c>
      <c r="B10" s="116"/>
      <c r="C10" s="130" t="s">
        <v>66</v>
      </c>
      <c r="D10" s="130" t="s">
        <v>67</v>
      </c>
      <c r="E10" s="111" t="s">
        <v>241</v>
      </c>
      <c r="F10" s="131" t="s">
        <v>242</v>
      </c>
      <c r="G10" s="132" t="s">
        <v>243</v>
      </c>
      <c r="H10" s="133"/>
      <c r="I10" s="133"/>
      <c r="J10" s="133"/>
      <c r="K10" s="167"/>
    </row>
    <row r="11" spans="1:11">
      <c r="A11" s="134" t="s">
        <v>183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8"/>
    </row>
    <row r="12" spans="1:11">
      <c r="A12" s="109" t="s">
        <v>89</v>
      </c>
      <c r="B12" s="130" t="s">
        <v>85</v>
      </c>
      <c r="C12" s="130" t="s">
        <v>86</v>
      </c>
      <c r="D12" s="131"/>
      <c r="E12" s="111" t="s">
        <v>87</v>
      </c>
      <c r="F12" s="130" t="s">
        <v>85</v>
      </c>
      <c r="G12" s="130" t="s">
        <v>86</v>
      </c>
      <c r="H12" s="130"/>
      <c r="I12" s="111" t="s">
        <v>244</v>
      </c>
      <c r="J12" s="130" t="s">
        <v>85</v>
      </c>
      <c r="K12" s="164" t="s">
        <v>86</v>
      </c>
    </row>
    <row r="13" spans="1:11">
      <c r="A13" s="109" t="s">
        <v>92</v>
      </c>
      <c r="B13" s="130" t="s">
        <v>85</v>
      </c>
      <c r="C13" s="130" t="s">
        <v>86</v>
      </c>
      <c r="D13" s="131"/>
      <c r="E13" s="111" t="s">
        <v>97</v>
      </c>
      <c r="F13" s="130" t="s">
        <v>85</v>
      </c>
      <c r="G13" s="130" t="s">
        <v>86</v>
      </c>
      <c r="H13" s="130"/>
      <c r="I13" s="111" t="s">
        <v>245</v>
      </c>
      <c r="J13" s="130" t="s">
        <v>85</v>
      </c>
      <c r="K13" s="164" t="s">
        <v>86</v>
      </c>
    </row>
    <row r="14" ht="15" spans="1:11">
      <c r="A14" s="118" t="s">
        <v>246</v>
      </c>
      <c r="B14" s="122" t="s">
        <v>85</v>
      </c>
      <c r="C14" s="122" t="s">
        <v>86</v>
      </c>
      <c r="D14" s="121"/>
      <c r="E14" s="120" t="s">
        <v>247</v>
      </c>
      <c r="F14" s="122" t="s">
        <v>85</v>
      </c>
      <c r="G14" s="122" t="s">
        <v>86</v>
      </c>
      <c r="H14" s="122"/>
      <c r="I14" s="120" t="s">
        <v>248</v>
      </c>
      <c r="J14" s="122" t="s">
        <v>85</v>
      </c>
      <c r="K14" s="165" t="s">
        <v>86</v>
      </c>
    </row>
    <row r="15" ht="1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99" customFormat="1" spans="1:11">
      <c r="A16" s="103" t="s">
        <v>249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9"/>
    </row>
    <row r="17" spans="1:11">
      <c r="A17" s="114" t="s">
        <v>250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70"/>
    </row>
    <row r="18" spans="1:11">
      <c r="A18" s="114" t="s">
        <v>251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70"/>
    </row>
    <row r="19" spans="1:11">
      <c r="A19" s="138" t="s">
        <v>252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4"/>
    </row>
    <row r="20" spans="1:11">
      <c r="A20" s="139" t="s">
        <v>253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1"/>
    </row>
    <row r="21" spans="1:11">
      <c r="A21" s="139" t="s">
        <v>254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71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71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2"/>
    </row>
    <row r="24" spans="1:11">
      <c r="A24" s="114" t="s">
        <v>118</v>
      </c>
      <c r="B24" s="116"/>
      <c r="C24" s="130" t="s">
        <v>66</v>
      </c>
      <c r="D24" s="130" t="s">
        <v>67</v>
      </c>
      <c r="E24" s="113"/>
      <c r="F24" s="113"/>
      <c r="G24" s="113"/>
      <c r="H24" s="113"/>
      <c r="I24" s="113"/>
      <c r="J24" s="113"/>
      <c r="K24" s="163"/>
    </row>
    <row r="25" ht="15" spans="1:11">
      <c r="A25" s="143" t="s">
        <v>255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3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256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74"/>
    </row>
    <row r="28" spans="1:11">
      <c r="A28" s="148" t="s">
        <v>257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75"/>
    </row>
    <row r="29" spans="1:11">
      <c r="A29" s="148" t="s">
        <v>258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5"/>
    </row>
    <row r="30" spans="1:11">
      <c r="A30" s="148" t="s">
        <v>259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5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5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5"/>
    </row>
    <row r="33" ht="23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5"/>
    </row>
    <row r="34" ht="23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76"/>
    </row>
    <row r="35" ht="23" customHeight="1" spans="1:11">
      <c r="A35" s="152"/>
      <c r="B35" s="151"/>
      <c r="C35" s="151"/>
      <c r="D35" s="151"/>
      <c r="E35" s="151"/>
      <c r="F35" s="151"/>
      <c r="G35" s="151"/>
      <c r="H35" s="151"/>
      <c r="I35" s="151"/>
      <c r="J35" s="151"/>
      <c r="K35" s="176"/>
    </row>
    <row r="36" ht="23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7"/>
    </row>
    <row r="37" ht="18.75" customHeight="1" spans="1:11">
      <c r="A37" s="155" t="s">
        <v>260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8"/>
    </row>
    <row r="38" s="100" customFormat="1" ht="18.75" customHeight="1" spans="1:11">
      <c r="A38" s="114" t="s">
        <v>261</v>
      </c>
      <c r="B38" s="116"/>
      <c r="C38" s="116"/>
      <c r="D38" s="113" t="s">
        <v>262</v>
      </c>
      <c r="E38" s="113"/>
      <c r="F38" s="157" t="s">
        <v>263</v>
      </c>
      <c r="G38" s="158"/>
      <c r="H38" s="116" t="s">
        <v>264</v>
      </c>
      <c r="I38" s="116"/>
      <c r="J38" s="116" t="s">
        <v>265</v>
      </c>
      <c r="K38" s="170"/>
    </row>
    <row r="39" ht="18.75" customHeight="1" spans="1:13">
      <c r="A39" s="114" t="s">
        <v>119</v>
      </c>
      <c r="B39" s="116" t="s">
        <v>266</v>
      </c>
      <c r="C39" s="116"/>
      <c r="D39" s="116"/>
      <c r="E39" s="116"/>
      <c r="F39" s="116"/>
      <c r="G39" s="116"/>
      <c r="H39" s="116"/>
      <c r="I39" s="116"/>
      <c r="J39" s="116"/>
      <c r="K39" s="170"/>
      <c r="M39" s="100"/>
    </row>
    <row r="40" ht="31" customHeight="1" spans="1:11">
      <c r="A40" s="114"/>
      <c r="B40" s="116"/>
      <c r="C40" s="116"/>
      <c r="D40" s="116"/>
      <c r="E40" s="116"/>
      <c r="F40" s="116"/>
      <c r="G40" s="116"/>
      <c r="H40" s="116"/>
      <c r="I40" s="116"/>
      <c r="J40" s="116"/>
      <c r="K40" s="170"/>
    </row>
    <row r="4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70"/>
    </row>
    <row r="42" ht="32" customHeight="1" spans="1:11">
      <c r="A42" s="118" t="s">
        <v>130</v>
      </c>
      <c r="B42" s="159" t="s">
        <v>267</v>
      </c>
      <c r="C42" s="159"/>
      <c r="D42" s="120" t="s">
        <v>268</v>
      </c>
      <c r="E42" s="121" t="s">
        <v>133</v>
      </c>
      <c r="F42" s="120" t="s">
        <v>134</v>
      </c>
      <c r="G42" s="160">
        <v>44704</v>
      </c>
      <c r="H42" s="161" t="s">
        <v>135</v>
      </c>
      <c r="I42" s="161"/>
      <c r="J42" s="159" t="s">
        <v>136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16" workbookViewId="0">
      <selection activeCell="E29" sqref="E29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88" t="s">
        <v>57</v>
      </c>
      <c r="J2" s="60" t="s">
        <v>58</v>
      </c>
      <c r="K2" s="60"/>
      <c r="L2" s="60"/>
      <c r="M2" s="60"/>
      <c r="N2" s="89"/>
    </row>
    <row r="3" ht="29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90" t="s">
        <v>142</v>
      </c>
      <c r="J3" s="90"/>
      <c r="K3" s="90"/>
      <c r="L3" s="90"/>
      <c r="M3" s="90"/>
      <c r="N3" s="91"/>
    </row>
    <row r="4" ht="29" customHeight="1" spans="1:14">
      <c r="A4" s="63"/>
      <c r="B4" s="66">
        <v>120</v>
      </c>
      <c r="C4" s="66">
        <v>130</v>
      </c>
      <c r="D4" s="67" t="s">
        <v>143</v>
      </c>
      <c r="E4" s="66" t="s">
        <v>144</v>
      </c>
      <c r="F4" s="66" t="s">
        <v>145</v>
      </c>
      <c r="G4" s="66" t="s">
        <v>146</v>
      </c>
      <c r="H4" s="65"/>
      <c r="I4" s="66">
        <v>120</v>
      </c>
      <c r="J4" s="66">
        <v>130</v>
      </c>
      <c r="K4" s="67" t="s">
        <v>143</v>
      </c>
      <c r="L4" s="66" t="s">
        <v>144</v>
      </c>
      <c r="M4" s="66" t="s">
        <v>145</v>
      </c>
      <c r="N4" s="66" t="s">
        <v>146</v>
      </c>
    </row>
    <row r="5" ht="29" customHeight="1" spans="1:14">
      <c r="A5" s="63"/>
      <c r="B5" s="68"/>
      <c r="C5" s="68"/>
      <c r="D5" s="69"/>
      <c r="E5" s="68"/>
      <c r="F5" s="68"/>
      <c r="G5" s="68"/>
      <c r="H5" s="65"/>
      <c r="I5" s="92" t="s">
        <v>111</v>
      </c>
      <c r="J5" s="92" t="s">
        <v>111</v>
      </c>
      <c r="K5" s="92" t="s">
        <v>112</v>
      </c>
      <c r="L5" s="92" t="s">
        <v>112</v>
      </c>
      <c r="M5" s="92" t="s">
        <v>113</v>
      </c>
      <c r="N5" s="92" t="s">
        <v>113</v>
      </c>
    </row>
    <row r="6" ht="29" customHeight="1" spans="1:14">
      <c r="A6" s="70" t="s">
        <v>150</v>
      </c>
      <c r="B6" s="71">
        <f t="shared" ref="B6:B9" si="0">C6-4</f>
        <v>55</v>
      </c>
      <c r="C6" s="72">
        <v>59</v>
      </c>
      <c r="D6" s="71">
        <f t="shared" ref="D6:D9" si="1">C6+4</f>
        <v>63</v>
      </c>
      <c r="E6" s="71">
        <f>D6+4</f>
        <v>67</v>
      </c>
      <c r="F6" s="71">
        <f>E6+4</f>
        <v>71</v>
      </c>
      <c r="G6" s="71">
        <f>F6+2</f>
        <v>73</v>
      </c>
      <c r="H6" s="65"/>
      <c r="I6" s="93" t="s">
        <v>193</v>
      </c>
      <c r="J6" s="93" t="s">
        <v>193</v>
      </c>
      <c r="K6" s="93" t="s">
        <v>192</v>
      </c>
      <c r="L6" s="93" t="s">
        <v>193</v>
      </c>
      <c r="M6" s="93" t="s">
        <v>194</v>
      </c>
      <c r="N6" s="93" t="s">
        <v>195</v>
      </c>
    </row>
    <row r="7" ht="29" customHeight="1" spans="1:14">
      <c r="A7" s="70" t="s">
        <v>152</v>
      </c>
      <c r="B7" s="71">
        <f>C7-3.8</f>
        <v>53.2</v>
      </c>
      <c r="C7" s="72">
        <v>57</v>
      </c>
      <c r="D7" s="71">
        <f>C7+3.8</f>
        <v>60.8</v>
      </c>
      <c r="E7" s="71">
        <f>D7+3.8</f>
        <v>64.6</v>
      </c>
      <c r="F7" s="71">
        <f>E7+3.8</f>
        <v>68.4</v>
      </c>
      <c r="G7" s="71">
        <f>F7+1.8</f>
        <v>70.2</v>
      </c>
      <c r="H7" s="65"/>
      <c r="I7" s="93" t="s">
        <v>194</v>
      </c>
      <c r="J7" s="93" t="s">
        <v>193</v>
      </c>
      <c r="K7" s="93" t="s">
        <v>269</v>
      </c>
      <c r="L7" s="93" t="s">
        <v>192</v>
      </c>
      <c r="M7" s="93" t="s">
        <v>192</v>
      </c>
      <c r="N7" s="93" t="s">
        <v>192</v>
      </c>
    </row>
    <row r="8" ht="29" customHeight="1" spans="1:14">
      <c r="A8" s="70" t="s">
        <v>154</v>
      </c>
      <c r="B8" s="71">
        <f t="shared" si="0"/>
        <v>92</v>
      </c>
      <c r="C8" s="72">
        <v>96</v>
      </c>
      <c r="D8" s="71">
        <f t="shared" si="1"/>
        <v>100</v>
      </c>
      <c r="E8" s="71">
        <f>D8+6</f>
        <v>106</v>
      </c>
      <c r="F8" s="71">
        <f>E8+6</f>
        <v>112</v>
      </c>
      <c r="G8" s="71">
        <f>F8+4</f>
        <v>116</v>
      </c>
      <c r="H8" s="65"/>
      <c r="I8" s="93" t="s">
        <v>193</v>
      </c>
      <c r="J8" s="93" t="s">
        <v>193</v>
      </c>
      <c r="K8" s="93" t="s">
        <v>193</v>
      </c>
      <c r="L8" s="93" t="s">
        <v>193</v>
      </c>
      <c r="M8" s="93" t="s">
        <v>193</v>
      </c>
      <c r="N8" s="93" t="s">
        <v>193</v>
      </c>
    </row>
    <row r="9" ht="29" customHeight="1" spans="1:14">
      <c r="A9" s="70" t="s">
        <v>156</v>
      </c>
      <c r="B9" s="71">
        <f t="shared" si="0"/>
        <v>92</v>
      </c>
      <c r="C9" s="72">
        <v>96</v>
      </c>
      <c r="D9" s="71">
        <f t="shared" si="1"/>
        <v>100</v>
      </c>
      <c r="E9" s="71">
        <f>D9+6</f>
        <v>106</v>
      </c>
      <c r="F9" s="71">
        <f>E9+6</f>
        <v>112</v>
      </c>
      <c r="G9" s="71">
        <f>F9+4</f>
        <v>116</v>
      </c>
      <c r="H9" s="65"/>
      <c r="I9" s="93" t="s">
        <v>193</v>
      </c>
      <c r="J9" s="93" t="s">
        <v>193</v>
      </c>
      <c r="K9" s="93" t="s">
        <v>193</v>
      </c>
      <c r="L9" s="93" t="s">
        <v>193</v>
      </c>
      <c r="M9" s="93" t="s">
        <v>193</v>
      </c>
      <c r="N9" s="93" t="s">
        <v>193</v>
      </c>
    </row>
    <row r="10" ht="29" customHeight="1" spans="1:14">
      <c r="A10" s="70" t="s">
        <v>157</v>
      </c>
      <c r="B10" s="71">
        <f>C10-1</f>
        <v>44</v>
      </c>
      <c r="C10" s="71">
        <v>45</v>
      </c>
      <c r="D10" s="71">
        <f>C10+1</f>
        <v>46</v>
      </c>
      <c r="E10" s="71">
        <f>D10+1.5</f>
        <v>47.5</v>
      </c>
      <c r="F10" s="71">
        <f>E10+1.5</f>
        <v>49</v>
      </c>
      <c r="G10" s="71">
        <f>F10+1</f>
        <v>50</v>
      </c>
      <c r="H10" s="65"/>
      <c r="I10" s="93" t="s">
        <v>193</v>
      </c>
      <c r="J10" s="93" t="s">
        <v>193</v>
      </c>
      <c r="K10" s="93" t="s">
        <v>193</v>
      </c>
      <c r="L10" s="93" t="s">
        <v>193</v>
      </c>
      <c r="M10" s="93" t="s">
        <v>193</v>
      </c>
      <c r="N10" s="93" t="s">
        <v>193</v>
      </c>
    </row>
    <row r="11" ht="29" customHeight="1" spans="1:14">
      <c r="A11" s="70" t="s">
        <v>158</v>
      </c>
      <c r="B11" s="71">
        <f>C11-1.5</f>
        <v>42.5</v>
      </c>
      <c r="C11" s="71">
        <v>44</v>
      </c>
      <c r="D11" s="71">
        <f>C11+1.5</f>
        <v>45.5</v>
      </c>
      <c r="E11" s="71">
        <f>D11+1.8</f>
        <v>47.3</v>
      </c>
      <c r="F11" s="71">
        <f>E11+1.8</f>
        <v>49.1</v>
      </c>
      <c r="G11" s="71">
        <f>F11+1.2</f>
        <v>50.3</v>
      </c>
      <c r="H11" s="65"/>
      <c r="I11" s="93" t="s">
        <v>270</v>
      </c>
      <c r="J11" s="93" t="s">
        <v>201</v>
      </c>
      <c r="K11" s="93" t="s">
        <v>202</v>
      </c>
      <c r="L11" s="93" t="s">
        <v>271</v>
      </c>
      <c r="M11" s="93" t="s">
        <v>201</v>
      </c>
      <c r="N11" s="93" t="s">
        <v>271</v>
      </c>
    </row>
    <row r="12" ht="29" customHeight="1" spans="1:14">
      <c r="A12" s="73" t="s">
        <v>161</v>
      </c>
      <c r="B12" s="71">
        <v>41</v>
      </c>
      <c r="C12" s="74">
        <v>45</v>
      </c>
      <c r="D12" s="71">
        <v>48</v>
      </c>
      <c r="E12" s="71">
        <v>51</v>
      </c>
      <c r="F12" s="71">
        <v>54</v>
      </c>
      <c r="G12" s="71">
        <v>55.5</v>
      </c>
      <c r="H12" s="65"/>
      <c r="I12" s="93" t="s">
        <v>193</v>
      </c>
      <c r="J12" s="93" t="s">
        <v>205</v>
      </c>
      <c r="K12" s="93" t="s">
        <v>193</v>
      </c>
      <c r="L12" s="93" t="s">
        <v>193</v>
      </c>
      <c r="M12" s="93" t="s">
        <v>207</v>
      </c>
      <c r="N12" s="93" t="s">
        <v>207</v>
      </c>
    </row>
    <row r="13" ht="29" customHeight="1" spans="1:14">
      <c r="A13" s="70" t="s">
        <v>162</v>
      </c>
      <c r="B13" s="71">
        <f>C13-1.2</f>
        <v>17.8</v>
      </c>
      <c r="C13" s="71">
        <v>19</v>
      </c>
      <c r="D13" s="71">
        <f>C13+1.2</f>
        <v>20.2</v>
      </c>
      <c r="E13" s="71">
        <f>D13+1.5</f>
        <v>21.7</v>
      </c>
      <c r="F13" s="71">
        <f>E13+1.5</f>
        <v>23.2</v>
      </c>
      <c r="G13" s="71">
        <f>F13+0.8</f>
        <v>24</v>
      </c>
      <c r="H13" s="65"/>
      <c r="I13" s="93" t="s">
        <v>269</v>
      </c>
      <c r="J13" s="93" t="s">
        <v>193</v>
      </c>
      <c r="K13" s="93" t="s">
        <v>209</v>
      </c>
      <c r="L13" s="93" t="s">
        <v>209</v>
      </c>
      <c r="M13" s="93" t="s">
        <v>209</v>
      </c>
      <c r="N13" s="93" t="s">
        <v>209</v>
      </c>
    </row>
    <row r="14" ht="29" customHeight="1" spans="1:14">
      <c r="A14" s="70" t="s">
        <v>163</v>
      </c>
      <c r="B14" s="71">
        <f>C14-0.8</f>
        <v>15.2</v>
      </c>
      <c r="C14" s="71">
        <v>16</v>
      </c>
      <c r="D14" s="71">
        <f>C14+0.8</f>
        <v>16.8</v>
      </c>
      <c r="E14" s="71">
        <f>D14+1</f>
        <v>17.8</v>
      </c>
      <c r="F14" s="71">
        <f>E14+1</f>
        <v>18.8</v>
      </c>
      <c r="G14" s="71">
        <f>F14+0.6</f>
        <v>19.4</v>
      </c>
      <c r="H14" s="65"/>
      <c r="I14" s="93" t="s">
        <v>193</v>
      </c>
      <c r="J14" s="93" t="s">
        <v>193</v>
      </c>
      <c r="K14" s="93" t="s">
        <v>192</v>
      </c>
      <c r="L14" s="93" t="s">
        <v>193</v>
      </c>
      <c r="M14" s="93" t="s">
        <v>193</v>
      </c>
      <c r="N14" s="93" t="s">
        <v>192</v>
      </c>
    </row>
    <row r="15" ht="29" customHeight="1" spans="1:14">
      <c r="A15" s="70" t="s">
        <v>164</v>
      </c>
      <c r="B15" s="70">
        <f>C15-0.2</f>
        <v>11.8</v>
      </c>
      <c r="C15" s="70">
        <v>12</v>
      </c>
      <c r="D15" s="70">
        <f>C15+0.2</f>
        <v>12.2</v>
      </c>
      <c r="E15" s="70">
        <f>D15+0.4</f>
        <v>12.6</v>
      </c>
      <c r="F15" s="70">
        <f>E15+0.4</f>
        <v>13</v>
      </c>
      <c r="G15" s="70">
        <f>F15+0.2</f>
        <v>13.2</v>
      </c>
      <c r="H15" s="65"/>
      <c r="I15" s="93" t="s">
        <v>193</v>
      </c>
      <c r="J15" s="93" t="s">
        <v>193</v>
      </c>
      <c r="K15" s="93" t="s">
        <v>193</v>
      </c>
      <c r="L15" s="93" t="s">
        <v>193</v>
      </c>
      <c r="M15" s="93" t="s">
        <v>193</v>
      </c>
      <c r="N15" s="93" t="s">
        <v>193</v>
      </c>
    </row>
    <row r="16" ht="29" customHeight="1" spans="1:14">
      <c r="A16" s="70" t="s">
        <v>164</v>
      </c>
      <c r="B16" s="70">
        <f>C16-0.2</f>
        <v>10.3</v>
      </c>
      <c r="C16" s="70">
        <v>10.5</v>
      </c>
      <c r="D16" s="70">
        <f>C16+0.2</f>
        <v>10.7</v>
      </c>
      <c r="E16" s="70">
        <f>D16+0.4</f>
        <v>11.1</v>
      </c>
      <c r="F16" s="70">
        <f>E16+0.4</f>
        <v>11.5</v>
      </c>
      <c r="G16" s="70">
        <f>F16+0.2</f>
        <v>11.7</v>
      </c>
      <c r="H16" s="65"/>
      <c r="I16" s="93" t="s">
        <v>193</v>
      </c>
      <c r="J16" s="93" t="s">
        <v>193</v>
      </c>
      <c r="K16" s="93" t="s">
        <v>193</v>
      </c>
      <c r="L16" s="93" t="s">
        <v>193</v>
      </c>
      <c r="M16" s="93" t="s">
        <v>193</v>
      </c>
      <c r="N16" s="93" t="s">
        <v>193</v>
      </c>
    </row>
    <row r="17" ht="29" customHeight="1" spans="1:14">
      <c r="A17" s="70" t="s">
        <v>166</v>
      </c>
      <c r="B17" s="70">
        <f>C17-0.5</f>
        <v>31</v>
      </c>
      <c r="C17" s="70">
        <v>31.5</v>
      </c>
      <c r="D17" s="70">
        <f>C17+0.8</f>
        <v>32.3</v>
      </c>
      <c r="E17" s="70">
        <f>D17+0.8</f>
        <v>33.1</v>
      </c>
      <c r="F17" s="70">
        <f>E17+0.8</f>
        <v>33.9</v>
      </c>
      <c r="G17" s="70">
        <f>F17+0.5</f>
        <v>34.4</v>
      </c>
      <c r="H17" s="65"/>
      <c r="I17" s="93" t="s">
        <v>193</v>
      </c>
      <c r="J17" s="93" t="s">
        <v>193</v>
      </c>
      <c r="K17" s="93" t="s">
        <v>193</v>
      </c>
      <c r="L17" s="93" t="s">
        <v>193</v>
      </c>
      <c r="M17" s="93" t="s">
        <v>193</v>
      </c>
      <c r="N17" s="93" t="s">
        <v>193</v>
      </c>
    </row>
    <row r="18" ht="29" customHeight="1" spans="1:14">
      <c r="A18" s="70" t="s">
        <v>167</v>
      </c>
      <c r="B18" s="70">
        <f>C18-0.8</f>
        <v>21.2</v>
      </c>
      <c r="C18" s="70">
        <v>22</v>
      </c>
      <c r="D18" s="70">
        <f>C18+0.5</f>
        <v>22.5</v>
      </c>
      <c r="E18" s="70">
        <f>D18+0.75</f>
        <v>23.25</v>
      </c>
      <c r="F18" s="70">
        <f>E18+0.75</f>
        <v>24</v>
      </c>
      <c r="G18" s="70">
        <f>F18+0.5</f>
        <v>24.5</v>
      </c>
      <c r="H18" s="65"/>
      <c r="I18" s="93" t="s">
        <v>208</v>
      </c>
      <c r="J18" s="93" t="s">
        <v>209</v>
      </c>
      <c r="K18" s="93" t="s">
        <v>210</v>
      </c>
      <c r="L18" s="93" t="s">
        <v>194</v>
      </c>
      <c r="M18" s="93" t="s">
        <v>209</v>
      </c>
      <c r="N18" s="93" t="s">
        <v>194</v>
      </c>
    </row>
    <row r="19" ht="29" customHeight="1" spans="1:14">
      <c r="A19" s="70" t="s">
        <v>168</v>
      </c>
      <c r="B19" s="75">
        <v>13</v>
      </c>
      <c r="C19" s="70">
        <v>13</v>
      </c>
      <c r="D19" s="75">
        <f>C19+0.5</f>
        <v>13.5</v>
      </c>
      <c r="E19" s="76">
        <v>15.5</v>
      </c>
      <c r="F19" s="76">
        <v>16</v>
      </c>
      <c r="G19" s="76">
        <v>16</v>
      </c>
      <c r="H19" s="65"/>
      <c r="I19" s="93" t="s">
        <v>193</v>
      </c>
      <c r="J19" s="93" t="s">
        <v>193</v>
      </c>
      <c r="K19" s="93" t="s">
        <v>193</v>
      </c>
      <c r="L19" s="93" t="s">
        <v>193</v>
      </c>
      <c r="M19" s="93" t="s">
        <v>193</v>
      </c>
      <c r="N19" s="93" t="s">
        <v>193</v>
      </c>
    </row>
    <row r="20" ht="29" customHeight="1" spans="1:14">
      <c r="A20" s="70" t="s">
        <v>169</v>
      </c>
      <c r="B20" s="75">
        <v>15</v>
      </c>
      <c r="C20" s="70">
        <v>15</v>
      </c>
      <c r="D20" s="77">
        <f>C20+1</f>
        <v>16</v>
      </c>
      <c r="E20" s="78">
        <f>D20</f>
        <v>16</v>
      </c>
      <c r="F20" s="77">
        <f>D20+1</f>
        <v>17</v>
      </c>
      <c r="G20" s="78">
        <f>F20</f>
        <v>17</v>
      </c>
      <c r="H20" s="65"/>
      <c r="I20" s="93" t="s">
        <v>206</v>
      </c>
      <c r="J20" s="93" t="s">
        <v>193</v>
      </c>
      <c r="K20" s="93" t="s">
        <v>193</v>
      </c>
      <c r="L20" s="93" t="s">
        <v>193</v>
      </c>
      <c r="M20" s="93" t="s">
        <v>206</v>
      </c>
      <c r="N20" s="93" t="s">
        <v>193</v>
      </c>
    </row>
    <row r="21" ht="29" customHeight="1" spans="1:14">
      <c r="A21" s="79" t="s">
        <v>170</v>
      </c>
      <c r="B21" s="75">
        <f>C21</f>
        <v>7.5</v>
      </c>
      <c r="C21" s="70">
        <v>7.5</v>
      </c>
      <c r="D21" s="75">
        <f t="shared" ref="D21:G21" si="2">C21</f>
        <v>7.5</v>
      </c>
      <c r="E21" s="75">
        <f t="shared" si="2"/>
        <v>7.5</v>
      </c>
      <c r="F21" s="75">
        <f t="shared" si="2"/>
        <v>7.5</v>
      </c>
      <c r="G21" s="75">
        <f t="shared" si="2"/>
        <v>7.5</v>
      </c>
      <c r="H21" s="65"/>
      <c r="I21" s="93" t="s">
        <v>272</v>
      </c>
      <c r="J21" s="93" t="s">
        <v>193</v>
      </c>
      <c r="K21" s="93" t="s">
        <v>193</v>
      </c>
      <c r="L21" s="93" t="s">
        <v>193</v>
      </c>
      <c r="M21" s="93" t="s">
        <v>193</v>
      </c>
      <c r="N21" s="93" t="s">
        <v>193</v>
      </c>
    </row>
    <row r="22" ht="29" customHeight="1" spans="1:14">
      <c r="A22" s="80"/>
      <c r="B22" s="81"/>
      <c r="C22" s="82"/>
      <c r="D22" s="82"/>
      <c r="E22" s="83"/>
      <c r="F22" s="83"/>
      <c r="G22" s="84"/>
      <c r="H22" s="85"/>
      <c r="I22" s="94"/>
      <c r="J22" s="95"/>
      <c r="K22" s="96"/>
      <c r="L22" s="95"/>
      <c r="M22" s="95"/>
      <c r="N22" s="97"/>
    </row>
    <row r="23" ht="15" spans="1:14">
      <c r="A23" s="86" t="s">
        <v>119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ht="14.25" spans="1:14">
      <c r="A24" s="56" t="s">
        <v>273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4.25" spans="1:14">
      <c r="A25" s="87"/>
      <c r="B25" s="87"/>
      <c r="C25" s="87"/>
      <c r="D25" s="87"/>
      <c r="E25" s="87"/>
      <c r="F25" s="87"/>
      <c r="G25" s="87"/>
      <c r="H25" s="87"/>
      <c r="I25" s="86" t="s">
        <v>274</v>
      </c>
      <c r="J25" s="98"/>
      <c r="K25" s="86" t="s">
        <v>174</v>
      </c>
      <c r="L25" s="86"/>
      <c r="M25" s="86" t="s">
        <v>175</v>
      </c>
      <c r="N25" s="5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C10" sqref="C10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5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291</v>
      </c>
      <c r="J3" s="4" t="s">
        <v>291</v>
      </c>
      <c r="K3" s="4" t="s">
        <v>291</v>
      </c>
      <c r="L3" s="4" t="s">
        <v>291</v>
      </c>
      <c r="M3" s="4" t="s">
        <v>291</v>
      </c>
      <c r="N3" s="7"/>
      <c r="O3" s="7"/>
    </row>
    <row r="4" ht="28.5" spans="1:15">
      <c r="A4" s="9">
        <v>1</v>
      </c>
      <c r="B4" s="10" t="s">
        <v>292</v>
      </c>
      <c r="C4" s="22" t="s">
        <v>293</v>
      </c>
      <c r="D4" s="22" t="s">
        <v>294</v>
      </c>
      <c r="E4" s="10" t="s">
        <v>63</v>
      </c>
      <c r="F4" s="10" t="s">
        <v>295</v>
      </c>
      <c r="G4" s="10" t="s">
        <v>66</v>
      </c>
      <c r="H4" s="10"/>
      <c r="I4" s="10">
        <v>1</v>
      </c>
      <c r="J4" s="10"/>
      <c r="K4" s="10"/>
      <c r="L4" s="10"/>
      <c r="M4" s="10">
        <v>2</v>
      </c>
      <c r="N4" s="10">
        <v>3</v>
      </c>
      <c r="O4" s="10" t="s">
        <v>296</v>
      </c>
    </row>
    <row r="5" ht="28.5" spans="1:15">
      <c r="A5" s="9">
        <v>2</v>
      </c>
      <c r="B5" s="10" t="s">
        <v>297</v>
      </c>
      <c r="C5" s="22" t="s">
        <v>293</v>
      </c>
      <c r="D5" s="22" t="s">
        <v>298</v>
      </c>
      <c r="E5" s="10" t="s">
        <v>63</v>
      </c>
      <c r="F5" s="10" t="s">
        <v>295</v>
      </c>
      <c r="G5" s="10" t="s">
        <v>66</v>
      </c>
      <c r="H5" s="10"/>
      <c r="I5" s="10">
        <v>1</v>
      </c>
      <c r="J5" s="10"/>
      <c r="K5" s="10"/>
      <c r="L5" s="10"/>
      <c r="M5" s="10"/>
      <c r="N5" s="10">
        <v>1</v>
      </c>
      <c r="O5" s="10" t="s">
        <v>296</v>
      </c>
    </row>
    <row r="6" ht="28.5" spans="1:15">
      <c r="A6" s="9">
        <v>3</v>
      </c>
      <c r="B6" s="10" t="s">
        <v>299</v>
      </c>
      <c r="C6" s="22" t="s">
        <v>293</v>
      </c>
      <c r="D6" s="22" t="s">
        <v>300</v>
      </c>
      <c r="E6" s="10" t="s">
        <v>63</v>
      </c>
      <c r="F6" s="10" t="s">
        <v>295</v>
      </c>
      <c r="G6" s="10" t="s">
        <v>66</v>
      </c>
      <c r="H6" s="10"/>
      <c r="I6" s="10"/>
      <c r="J6" s="10"/>
      <c r="K6" s="10">
        <v>1</v>
      </c>
      <c r="L6" s="10"/>
      <c r="M6" s="10">
        <v>2</v>
      </c>
      <c r="N6" s="10">
        <v>3</v>
      </c>
      <c r="O6" s="10" t="s">
        <v>296</v>
      </c>
    </row>
    <row r="7" ht="42.75" spans="1:15">
      <c r="A7" s="9">
        <v>4</v>
      </c>
      <c r="B7" s="47" t="s">
        <v>301</v>
      </c>
      <c r="C7" s="22" t="s">
        <v>302</v>
      </c>
      <c r="D7" s="22" t="s">
        <v>303</v>
      </c>
      <c r="E7" s="10" t="s">
        <v>63</v>
      </c>
      <c r="F7" s="10" t="s">
        <v>304</v>
      </c>
      <c r="G7" s="10" t="s">
        <v>66</v>
      </c>
      <c r="H7" s="10"/>
      <c r="I7" s="10"/>
      <c r="J7" s="10"/>
      <c r="K7" s="10"/>
      <c r="L7" s="10">
        <v>1</v>
      </c>
      <c r="M7" s="10"/>
      <c r="N7" s="10">
        <v>1</v>
      </c>
      <c r="O7" s="10" t="s">
        <v>296</v>
      </c>
    </row>
    <row r="8" ht="42.75" spans="1:15">
      <c r="A8" s="9">
        <v>5</v>
      </c>
      <c r="B8" s="47" t="s">
        <v>301</v>
      </c>
      <c r="C8" s="22" t="s">
        <v>302</v>
      </c>
      <c r="D8" s="22" t="s">
        <v>298</v>
      </c>
      <c r="E8" s="10" t="s">
        <v>63</v>
      </c>
      <c r="F8" s="10" t="s">
        <v>304</v>
      </c>
      <c r="G8" s="55" t="s">
        <v>66</v>
      </c>
      <c r="H8" s="9"/>
      <c r="I8" s="10">
        <v>1</v>
      </c>
      <c r="J8" s="10"/>
      <c r="K8" s="10">
        <v>2</v>
      </c>
      <c r="L8" s="10">
        <v>1</v>
      </c>
      <c r="M8" s="9"/>
      <c r="N8" s="10">
        <v>4</v>
      </c>
      <c r="O8" s="10" t="s">
        <v>296</v>
      </c>
    </row>
    <row r="9" ht="42.75" spans="1:15">
      <c r="A9" s="9">
        <v>6</v>
      </c>
      <c r="B9" s="47" t="s">
        <v>301</v>
      </c>
      <c r="C9" s="22" t="s">
        <v>302</v>
      </c>
      <c r="D9" s="10" t="s">
        <v>305</v>
      </c>
      <c r="E9" s="10" t="s">
        <v>63</v>
      </c>
      <c r="F9" s="10" t="s">
        <v>304</v>
      </c>
      <c r="G9" s="55" t="s">
        <v>66</v>
      </c>
      <c r="H9" s="9"/>
      <c r="I9" s="10"/>
      <c r="J9" s="10"/>
      <c r="K9" s="10"/>
      <c r="L9" s="10">
        <v>1</v>
      </c>
      <c r="M9" s="9"/>
      <c r="N9" s="10">
        <v>1</v>
      </c>
      <c r="O9" s="10" t="s">
        <v>296</v>
      </c>
    </row>
    <row r="10" ht="28.5" spans="1:15">
      <c r="A10" s="9">
        <v>7</v>
      </c>
      <c r="B10" s="9" t="s">
        <v>306</v>
      </c>
      <c r="C10" s="48" t="s">
        <v>307</v>
      </c>
      <c r="D10" s="22" t="s">
        <v>303</v>
      </c>
      <c r="E10" s="10" t="s">
        <v>63</v>
      </c>
      <c r="F10" s="10" t="s">
        <v>308</v>
      </c>
      <c r="G10" s="55" t="s">
        <v>66</v>
      </c>
      <c r="H10" s="9"/>
      <c r="I10" s="10">
        <v>1</v>
      </c>
      <c r="J10" s="10"/>
      <c r="K10" s="10"/>
      <c r="L10" s="10"/>
      <c r="M10" s="10"/>
      <c r="N10" s="10">
        <v>1</v>
      </c>
      <c r="O10" s="10" t="s">
        <v>296</v>
      </c>
    </row>
    <row r="11" ht="28.5" spans="1:15">
      <c r="A11" s="9">
        <v>8</v>
      </c>
      <c r="B11" s="9" t="s">
        <v>309</v>
      </c>
      <c r="C11" s="48" t="s">
        <v>307</v>
      </c>
      <c r="D11" s="22" t="s">
        <v>298</v>
      </c>
      <c r="E11" s="10" t="s">
        <v>63</v>
      </c>
      <c r="F11" s="10" t="s">
        <v>308</v>
      </c>
      <c r="G11" s="55" t="s">
        <v>66</v>
      </c>
      <c r="H11" s="9"/>
      <c r="I11" s="10">
        <v>2</v>
      </c>
      <c r="J11" s="10"/>
      <c r="K11" s="10"/>
      <c r="L11" s="10"/>
      <c r="M11" s="10"/>
      <c r="N11" s="10">
        <v>2</v>
      </c>
      <c r="O11" s="10" t="s">
        <v>296</v>
      </c>
    </row>
    <row r="12" customFormat="1" ht="28.5" spans="1:15">
      <c r="A12" s="9">
        <v>9</v>
      </c>
      <c r="B12" s="9">
        <v>220411093</v>
      </c>
      <c r="C12" s="48" t="s">
        <v>307</v>
      </c>
      <c r="D12" s="10" t="s">
        <v>305</v>
      </c>
      <c r="E12" s="10" t="s">
        <v>63</v>
      </c>
      <c r="F12" s="10" t="s">
        <v>308</v>
      </c>
      <c r="G12" s="55" t="s">
        <v>66</v>
      </c>
      <c r="H12" s="9"/>
      <c r="I12" s="10">
        <v>1</v>
      </c>
      <c r="J12" s="10"/>
      <c r="K12" s="10"/>
      <c r="L12" s="10"/>
      <c r="M12" s="10"/>
      <c r="N12" s="10">
        <v>1</v>
      </c>
      <c r="O12" s="10" t="s">
        <v>296</v>
      </c>
    </row>
    <row r="13" s="2" customFormat="1" ht="18.75" spans="1:15">
      <c r="A13" s="13" t="s">
        <v>310</v>
      </c>
      <c r="B13" s="14"/>
      <c r="C13" s="14"/>
      <c r="D13" s="15"/>
      <c r="E13" s="16"/>
      <c r="F13" s="28"/>
      <c r="G13" s="28"/>
      <c r="H13" s="28"/>
      <c r="I13" s="23"/>
      <c r="J13" s="13" t="s">
        <v>311</v>
      </c>
      <c r="K13" s="14"/>
      <c r="L13" s="14"/>
      <c r="M13" s="15"/>
      <c r="N13" s="14"/>
      <c r="O13" s="21"/>
    </row>
    <row r="14" ht="16.5" spans="1:15">
      <c r="A14" s="17" t="s">
        <v>312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2 O3:O11 O1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刘晓</cp:lastModifiedBy>
  <dcterms:created xsi:type="dcterms:W3CDTF">2020-03-11T01:34:00Z</dcterms:created>
  <dcterms:modified xsi:type="dcterms:W3CDTF">2022-05-23T01:52:02Z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