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探越22FW\TADDAK92518\5-23首期\"/>
    </mc:Choice>
  </mc:AlternateContent>
  <xr:revisionPtr revIDLastSave="0" documentId="13_ncr:1_{12409316-5C48-4D86-A472-4473A7989EC3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K11" i="8"/>
  <c r="K10" i="8"/>
  <c r="K9" i="8"/>
  <c r="K8" i="8"/>
  <c r="K7" i="8"/>
  <c r="K6" i="8"/>
  <c r="K5" i="8"/>
  <c r="K4" i="8"/>
  <c r="N11" i="7"/>
  <c r="N10" i="7"/>
  <c r="N9" i="7"/>
  <c r="N8" i="7"/>
  <c r="N7" i="7"/>
  <c r="N6" i="7"/>
  <c r="N5" i="7"/>
  <c r="N4" i="7"/>
  <c r="E17" i="13"/>
  <c r="F17" i="13" s="1"/>
  <c r="G17" i="13" s="1"/>
  <c r="H17" i="13" s="1"/>
  <c r="C17" i="13"/>
  <c r="B17" i="13" s="1"/>
  <c r="E16" i="13"/>
  <c r="F16" i="13" s="1"/>
  <c r="G16" i="13" s="1"/>
  <c r="H16" i="13" s="1"/>
  <c r="C16" i="13"/>
  <c r="B16" i="13" s="1"/>
  <c r="E15" i="13"/>
  <c r="F15" i="13" s="1"/>
  <c r="G15" i="13" s="1"/>
  <c r="H15" i="13" s="1"/>
  <c r="C15" i="13"/>
  <c r="B15" i="13" s="1"/>
  <c r="E14" i="13"/>
  <c r="F14" i="13" s="1"/>
  <c r="G14" i="13" s="1"/>
  <c r="H14" i="13" s="1"/>
  <c r="C14" i="13"/>
  <c r="B14" i="13" s="1"/>
  <c r="E13" i="13"/>
  <c r="F13" i="13" s="1"/>
  <c r="G13" i="13" s="1"/>
  <c r="H13" i="13" s="1"/>
  <c r="C13" i="13"/>
  <c r="B13" i="13" s="1"/>
  <c r="F12" i="13"/>
  <c r="G12" i="13" s="1"/>
  <c r="H12" i="13" s="1"/>
  <c r="E12" i="13"/>
  <c r="C12" i="13"/>
  <c r="B12" i="13" s="1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 s="1"/>
  <c r="E9" i="13"/>
  <c r="F9" i="13" s="1"/>
  <c r="G9" i="13" s="1"/>
  <c r="H9" i="13" s="1"/>
  <c r="C9" i="13"/>
  <c r="B9" i="13" s="1"/>
  <c r="D8" i="13"/>
  <c r="E7" i="13"/>
  <c r="E8" i="13" s="1"/>
  <c r="C7" i="13"/>
  <c r="C8" i="13" s="1"/>
  <c r="E6" i="13"/>
  <c r="F6" i="13" s="1"/>
  <c r="G6" i="13" s="1"/>
  <c r="H6" i="13" s="1"/>
  <c r="C6" i="13"/>
  <c r="B6" i="13" s="1"/>
  <c r="F7" i="13" l="1"/>
  <c r="F8" i="13" s="1"/>
  <c r="B7" i="13"/>
  <c r="B8" i="13" s="1"/>
  <c r="G7" i="13" l="1"/>
  <c r="G8" i="13" s="1"/>
  <c r="H7" i="13"/>
  <c r="H8" i="13" s="1"/>
</calcChain>
</file>

<file path=xl/sharedStrings.xml><?xml version="1.0" encoding="utf-8"?>
<sst xmlns="http://schemas.openxmlformats.org/spreadsheetml/2006/main" count="868" uniqueCount="362">
  <si>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</si>
  <si>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</si>
  <si>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</si>
  <si>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</si>
  <si>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</si>
  <si>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</si>
  <si>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</si>
  <si>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</si>
  <si>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</si>
  <si>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</si>
  <si>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</si>
  <si>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</si>
  <si>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</si>
  <si>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</si>
  <si>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</si>
  <si>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</si>
  <si>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</si>
  <si>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</si>
  <si>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</si>
  <si>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</si>
  <si>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</si>
  <si>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</si>
  <si>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</si>
  <si>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</si>
  <si>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</si>
  <si>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</si>
  <si>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</si>
  <si>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</si>
  <si>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</si>
  <si>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</si>
  <si>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</si>
  <si>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</si>
  <si>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</si>
  <si>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</si>
  <si>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</si>
  <si>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</si>
  <si>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</si>
  <si>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</si>
  <si>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</si>
  <si>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</si>
  <si>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</si>
  <si>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</si>
  <si>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</si>
  <si>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</si>
  <si>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</si>
  <si>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</si>
  <si>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</si>
  <si>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</si>
  <si>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</si>
  <si>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</si>
  <si>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</si>
  <si>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</si>
  <si>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</si>
  <si>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</si>
  <si>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</si>
  <si>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</si>
  <si>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</si>
  <si>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</si>
  <si>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</si>
  <si>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</si>
  <si>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</si>
  <si>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</si>
  <si>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</si>
  <si>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TADDAK92518</t>
  </si>
  <si>
    <t>合同交期</t>
  </si>
  <si>
    <t>7-31/8-26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</si>
  <si>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</si>
  <si>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</si>
  <si>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</si>
  <si>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</si>
  <si>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</si>
  <si>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</si>
  <si>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</si>
  <si>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</si>
  <si>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</si>
  <si>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</si>
  <si>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</si>
  <si>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</si>
  <si>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</si>
  <si>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</si>
  <si>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</si>
  <si>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</si>
  <si>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</si>
  <si>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</si>
  <si>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</si>
  <si>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</si>
  <si>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</si>
  <si>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</si>
  <si>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</si>
  <si>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</si>
  <si>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</si>
  <si>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</si>
  <si>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</si>
  <si>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</si>
  <si>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</si>
  <si>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</si>
  <si>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</si>
  <si>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</si>
  <si>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</si>
  <si>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</si>
  <si>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</si>
  <si>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</si>
  <si>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</si>
  <si>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</si>
  <si>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</si>
  <si>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</si>
  <si>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</si>
  <si>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</si>
  <si>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</si>
  <si>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</si>
  <si>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</si>
  <si>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</si>
  <si>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</si>
  <si>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</si>
  <si>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</si>
  <si>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</si>
  <si>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</si>
  <si>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</si>
  <si>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</si>
  <si>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</si>
  <si>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烟青色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</si>
  <si>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</si>
  <si>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烟青色XXL/3件。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</si>
  <si>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</si>
  <si>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</si>
  <si>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</si>
  <si>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</si>
  <si>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</si>
  <si>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1.漏点位印。</t>
  </si>
  <si>
    <t>2.袖口松紧没车均。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</si>
  <si>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</si>
  <si>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</si>
  <si>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</si>
  <si>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</si>
  <si>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</si>
  <si>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</si>
  <si>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</si>
  <si>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</si>
  <si>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</si>
  <si>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</si>
  <si>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</si>
  <si>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</si>
  <si>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</si>
  <si>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</si>
  <si>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</si>
  <si>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</si>
  <si>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</si>
  <si>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</si>
  <si>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</si>
  <si>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</si>
  <si>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</si>
  <si>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</si>
  <si>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</si>
  <si>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</si>
  <si>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</si>
  <si>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</si>
  <si>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</si>
  <si>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</si>
  <si>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-0.8√√</t>
  </si>
  <si>
    <t>-0.5</t>
  </si>
  <si>
    <t>√√√</t>
  </si>
  <si>
    <t>胸围</t>
  </si>
  <si>
    <t>√√-0.5</t>
  </si>
  <si>
    <t>√</t>
  </si>
  <si>
    <t>腰围</t>
  </si>
  <si>
    <t>√+0.6-0.5</t>
  </si>
  <si>
    <t>摆围</t>
  </si>
  <si>
    <t>√√-0.6</t>
  </si>
  <si>
    <t>肩宽</t>
  </si>
  <si>
    <t>肩点袖长</t>
  </si>
  <si>
    <t>√√</t>
  </si>
  <si>
    <t>袖肥/2（参考值）</t>
  </si>
  <si>
    <t>袖肘围/2</t>
  </si>
  <si>
    <t>袖口围/2</t>
  </si>
  <si>
    <t>下领围</t>
  </si>
  <si>
    <t>帽高</t>
  </si>
  <si>
    <t>帽宽</t>
  </si>
  <si>
    <t>-0.5√√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</si>
  <si>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</si>
  <si>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</si>
  <si>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</si>
  <si>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</si>
  <si>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</si>
  <si>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</si>
  <si>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</si>
  <si>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</si>
  <si>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</si>
  <si>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</si>
  <si>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</si>
  <si>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</si>
  <si>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</si>
  <si>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</si>
  <si>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</si>
  <si>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</si>
  <si>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</si>
  <si>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</si>
  <si>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</si>
  <si>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</si>
  <si>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</si>
  <si>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</si>
  <si>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</si>
  <si>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</si>
  <si>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</si>
  <si>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</si>
  <si>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</si>
  <si>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</si>
  <si>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</si>
  <si>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</si>
  <si>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</si>
  <si>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</si>
  <si>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</si>
  <si>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</si>
  <si>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</si>
  <si>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</si>
  <si>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</si>
  <si>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</si>
  <si>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</si>
  <si>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</si>
  <si>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</si>
  <si>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</si>
  <si>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</si>
  <si>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</si>
  <si>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</si>
  <si>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</si>
  <si>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</si>
  <si>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</si>
  <si>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</si>
  <si>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</si>
  <si>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</si>
  <si>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</si>
  <si>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</si>
  <si>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</si>
  <si>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</si>
  <si>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</si>
  <si>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</si>
  <si>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</si>
  <si>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</si>
  <si>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</si>
  <si>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</si>
  <si>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</si>
  <si>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</si>
  <si>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</si>
  <si>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</si>
  <si>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</si>
  <si>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</si>
  <si>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</si>
  <si>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</si>
  <si>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</si>
  <si>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验货时间：22-4-18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</si>
  <si>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</si>
  <si>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</si>
  <si>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</si>
  <si>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</si>
  <si>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</si>
  <si>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</si>
  <si>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</si>
  <si>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</si>
  <si>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</si>
  <si>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</si>
  <si>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</si>
  <si>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</si>
  <si>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</si>
  <si>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</si>
  <si>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</si>
  <si>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</si>
  <si>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</si>
  <si>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FW09782</t>
  </si>
  <si>
    <t>19SS黑色/E77//</t>
  </si>
  <si>
    <t>石狮经纬</t>
  </si>
  <si>
    <t>YES</t>
  </si>
  <si>
    <t>20SS本白/H20//</t>
  </si>
  <si>
    <t>22FW冷灰紫/N95//</t>
  </si>
  <si>
    <t>15SS玛瑙灰/709//</t>
  </si>
  <si>
    <t>FW07860</t>
  </si>
  <si>
    <t>南通东丽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</si>
  <si>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</si>
  <si>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</si>
  <si>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</si>
  <si>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</si>
  <si>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</si>
  <si>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</si>
  <si>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</si>
  <si>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</si>
  <si>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</si>
  <si>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</si>
  <si>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</si>
  <si>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</si>
  <si>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制表时间：2022-4-18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</si>
  <si>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</si>
  <si>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</si>
  <si>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</si>
  <si>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</si>
  <si>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</si>
  <si>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</si>
  <si>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</si>
  <si>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</si>
  <si>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</si>
  <si>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</si>
  <si>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</si>
  <si>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</si>
  <si>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</si>
  <si>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</si>
  <si>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</si>
  <si>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</si>
  <si>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</si>
  <si>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</si>
  <si>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</si>
  <si>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</si>
  <si>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</si>
  <si>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</si>
  <si>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</si>
  <si>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</si>
  <si>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</si>
  <si>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</si>
  <si>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</si>
  <si>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</si>
  <si>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</si>
  <si>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</si>
  <si>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</si>
  <si>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</si>
  <si>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</si>
  <si>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</si>
  <si>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</si>
  <si>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</si>
  <si>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</si>
  <si>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</si>
  <si>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</si>
  <si>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</si>
  <si>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</si>
  <si>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</si>
  <si>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</si>
  <si>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</si>
  <si>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</si>
  <si>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</si>
  <si>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侧标</t>
  </si>
  <si>
    <t>双面胶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</si>
  <si>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</si>
  <si>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</si>
  <si>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</si>
  <si>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</si>
  <si>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</si>
  <si>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</si>
  <si>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XJ00007</t>
  </si>
  <si>
    <t>15SS玛瑙灰/709</t>
  </si>
  <si>
    <t>XJ00002</t>
  </si>
  <si>
    <t>SJ00016</t>
  </si>
  <si>
    <t>15FW白色/737</t>
  </si>
  <si>
    <t>制表时间：2022-4-8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</si>
  <si>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</si>
  <si>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玛瑙灰洗前XXL</t>
    <phoneticPr fontId="44" type="noConversion"/>
  </si>
  <si>
    <t>玛瑙灰洗后XXL</t>
    <phoneticPr fontId="44" type="noConversion"/>
  </si>
  <si>
    <t>玛瑙灰</t>
    <phoneticPr fontId="44" type="noConversion"/>
  </si>
  <si>
    <t>XXL</t>
    <phoneticPr fontId="44" type="noConversion"/>
  </si>
  <si>
    <t>+0</t>
    <phoneticPr fontId="44" type="noConversion"/>
  </si>
  <si>
    <t>+2</t>
    <phoneticPr fontId="44" type="noConversion"/>
  </si>
  <si>
    <t>-1</t>
    <phoneticPr fontId="44" type="noConversion"/>
  </si>
  <si>
    <t>+0.3</t>
    <phoneticPr fontId="44" type="noConversion"/>
  </si>
  <si>
    <t>+0.5</t>
    <phoneticPr fontId="44" type="noConversion"/>
  </si>
  <si>
    <t>-2.4</t>
    <phoneticPr fontId="44" type="noConversion"/>
  </si>
  <si>
    <t>-3.2</t>
    <phoneticPr fontId="44" type="noConversion"/>
  </si>
  <si>
    <t>-1.5</t>
    <phoneticPr fontId="44" type="noConversion"/>
  </si>
  <si>
    <t>+0.7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</si>
</sst>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39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41" fillId="0" borderId="0">
      <alignment vertical="center"/>
    </xf>
    <xf numFmtId="0" fontId="40" fillId="0" borderId="0">
      <alignment horizontal="center" vertical="center"/>
    </xf>
    <xf numFmtId="0" fontId="42" fillId="0" borderId="0">
      <alignment horizontal="center" vertical="center"/>
    </xf>
    <xf numFmtId="0" fontId="17" fillId="0" borderId="0"/>
    <xf numFmtId="0" fontId="40" fillId="0" borderId="0">
      <alignment horizontal="center"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2" fillId="4" borderId="0" xfId="4" applyFont="1" applyFill="1"/>
    <xf numFmtId="0" fontId="13" fillId="4" borderId="13" xfId="3" applyFont="1" applyFill="1" applyBorder="1" applyAlignment="1">
      <alignment horizontal="left" vertical="center"/>
    </xf>
    <xf numFmtId="0" fontId="13" fillId="4" borderId="14" xfId="3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/>
    </xf>
    <xf numFmtId="178" fontId="14" fillId="4" borderId="2" xfId="0" applyNumberFormat="1" applyFont="1" applyFill="1" applyBorder="1" applyAlignment="1">
      <alignment horizontal="center"/>
    </xf>
    <xf numFmtId="178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8" fontId="15" fillId="4" borderId="2" xfId="1" applyNumberFormat="1" applyFont="1" applyFill="1" applyBorder="1" applyAlignment="1">
      <alignment horizontal="center"/>
    </xf>
    <xf numFmtId="178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16" xfId="4" applyFont="1" applyFill="1" applyBorder="1" applyAlignment="1"/>
    <xf numFmtId="49" fontId="12" fillId="4" borderId="17" xfId="5" applyNumberFormat="1" applyFont="1" applyFill="1" applyBorder="1" applyAlignment="1">
      <alignment horizontal="center" vertical="center"/>
    </xf>
    <xf numFmtId="49" fontId="12" fillId="4" borderId="17" xfId="5" applyNumberFormat="1" applyFont="1" applyFill="1" applyBorder="1" applyAlignment="1">
      <alignment horizontal="right" vertical="center"/>
    </xf>
    <xf numFmtId="49" fontId="12" fillId="4" borderId="18" xfId="5" applyNumberFormat="1" applyFont="1" applyFill="1" applyBorder="1" applyAlignment="1">
      <alignment horizontal="center" vertical="center"/>
    </xf>
    <xf numFmtId="0" fontId="12" fillId="4" borderId="19" xfId="4" applyFont="1" applyFill="1" applyBorder="1" applyAlignment="1"/>
    <xf numFmtId="49" fontId="12" fillId="4" borderId="20" xfId="4" applyNumberFormat="1" applyFont="1" applyFill="1" applyBorder="1" applyAlignment="1">
      <alignment horizontal="center"/>
    </xf>
    <xf numFmtId="49" fontId="12" fillId="4" borderId="20" xfId="4" applyNumberFormat="1" applyFont="1" applyFill="1" applyBorder="1" applyAlignment="1">
      <alignment horizontal="right"/>
    </xf>
    <xf numFmtId="49" fontId="12" fillId="4" borderId="20" xfId="4" applyNumberFormat="1" applyFont="1" applyFill="1" applyBorder="1" applyAlignment="1">
      <alignment horizontal="right" vertical="center"/>
    </xf>
    <xf numFmtId="49" fontId="12" fillId="4" borderId="21" xfId="4" applyNumberFormat="1" applyFont="1" applyFill="1" applyBorder="1" applyAlignment="1">
      <alignment horizontal="center"/>
    </xf>
    <xf numFmtId="0" fontId="13" fillId="4" borderId="0" xfId="4" applyFont="1" applyFill="1"/>
    <xf numFmtId="0" fontId="0" fillId="4" borderId="0" xfId="5" applyFont="1" applyFill="1">
      <alignment vertical="center"/>
    </xf>
    <xf numFmtId="0" fontId="13" fillId="4" borderId="14" xfId="3" applyFont="1" applyFill="1" applyBorder="1" applyAlignment="1">
      <alignment horizontal="left" vertical="center"/>
    </xf>
    <xf numFmtId="0" fontId="12" fillId="4" borderId="2" xfId="4" applyFont="1" applyFill="1" applyBorder="1" applyAlignment="1" applyProtection="1">
      <alignment horizontal="center" vertical="center"/>
    </xf>
    <xf numFmtId="0" fontId="12" fillId="4" borderId="8" xfId="4" applyFont="1" applyFill="1" applyBorder="1" applyAlignment="1" applyProtection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13" fillId="4" borderId="25" xfId="5" applyFont="1" applyFill="1" applyBorder="1" applyAlignment="1">
      <alignment horizontal="center" vertical="center"/>
    </xf>
    <xf numFmtId="49" fontId="13" fillId="4" borderId="2" xfId="5" applyNumberFormat="1" applyFont="1" applyFill="1" applyBorder="1" applyAlignment="1">
      <alignment horizontal="center" vertical="center"/>
    </xf>
    <xf numFmtId="49" fontId="13" fillId="4" borderId="26" xfId="5" applyNumberFormat="1" applyFont="1" applyFill="1" applyBorder="1" applyAlignment="1">
      <alignment horizontal="center" vertical="center"/>
    </xf>
    <xf numFmtId="49" fontId="12" fillId="4" borderId="2" xfId="5" applyNumberFormat="1" applyFont="1" applyFill="1" applyBorder="1" applyAlignment="1">
      <alignment horizontal="center" vertical="center"/>
    </xf>
    <xf numFmtId="49" fontId="12" fillId="4" borderId="27" xfId="5" applyNumberFormat="1" applyFont="1" applyFill="1" applyBorder="1" applyAlignment="1">
      <alignment horizontal="center" vertical="center"/>
    </xf>
    <xf numFmtId="49" fontId="12" fillId="4" borderId="28" xfId="5" applyNumberFormat="1" applyFont="1" applyFill="1" applyBorder="1" applyAlignment="1">
      <alignment horizontal="center" vertical="center"/>
    </xf>
    <xf numFmtId="49" fontId="13" fillId="4" borderId="28" xfId="5" applyNumberFormat="1" applyFont="1" applyFill="1" applyBorder="1" applyAlignment="1">
      <alignment horizontal="center" vertical="center"/>
    </xf>
    <xf numFmtId="49" fontId="12" fillId="4" borderId="29" xfId="4" applyNumberFormat="1" applyFont="1" applyFill="1" applyBorder="1" applyAlignment="1">
      <alignment horizontal="center"/>
    </xf>
    <xf numFmtId="49" fontId="12" fillId="4" borderId="30" xfId="4" applyNumberFormat="1" applyFont="1" applyFill="1" applyBorder="1" applyAlignment="1">
      <alignment horizontal="center"/>
    </xf>
    <xf numFmtId="49" fontId="12" fillId="4" borderId="30" xfId="5" applyNumberFormat="1" applyFont="1" applyFill="1" applyBorder="1" applyAlignment="1">
      <alignment horizontal="center" vertical="center"/>
    </xf>
    <xf numFmtId="49" fontId="12" fillId="4" borderId="31" xfId="4" applyNumberFormat="1" applyFont="1" applyFill="1" applyBorder="1" applyAlignment="1">
      <alignment horizontal="center"/>
    </xf>
    <xf numFmtId="14" fontId="13" fillId="4" borderId="0" xfId="4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vertical="center"/>
    </xf>
    <xf numFmtId="0" fontId="19" fillId="0" borderId="34" xfId="3" applyFont="1" applyFill="1" applyBorder="1" applyAlignment="1">
      <alignment vertical="center"/>
    </xf>
    <xf numFmtId="0" fontId="19" fillId="0" borderId="35" xfId="3" applyFont="1" applyFill="1" applyBorder="1" applyAlignment="1">
      <alignment vertical="center"/>
    </xf>
    <xf numFmtId="0" fontId="19" fillId="0" borderId="17" xfId="3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righ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vertical="center"/>
    </xf>
    <xf numFmtId="0" fontId="19" fillId="0" borderId="37" xfId="3" applyFont="1" applyFill="1" applyBorder="1" applyAlignment="1">
      <alignment vertical="center"/>
    </xf>
    <xf numFmtId="0" fontId="20" fillId="0" borderId="37" xfId="3" applyFont="1" applyFill="1" applyBorder="1" applyAlignment="1">
      <alignment vertical="center"/>
    </xf>
    <xf numFmtId="0" fontId="20" fillId="0" borderId="37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19" fillId="0" borderId="33" xfId="3" applyFont="1" applyFill="1" applyBorder="1" applyAlignment="1">
      <alignment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58" fontId="20" fillId="0" borderId="37" xfId="3" applyNumberFormat="1" applyFont="1" applyFill="1" applyBorder="1" applyAlignment="1">
      <alignment vertical="center"/>
    </xf>
    <xf numFmtId="0" fontId="20" fillId="0" borderId="49" xfId="3" applyFont="1" applyFill="1" applyBorder="1" applyAlignment="1">
      <alignment horizontal="left" vertical="center"/>
    </xf>
    <xf numFmtId="0" fontId="20" fillId="0" borderId="50" xfId="3" applyFont="1" applyFill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14" fillId="0" borderId="55" xfId="3" applyFont="1" applyBorder="1" applyAlignment="1">
      <alignment horizontal="left" vertical="center"/>
    </xf>
    <xf numFmtId="0" fontId="14" fillId="0" borderId="33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0" fontId="14" fillId="0" borderId="35" xfId="3" applyFont="1" applyBorder="1" applyAlignment="1">
      <alignment horizontal="left" vertical="center"/>
    </xf>
    <xf numFmtId="0" fontId="15" fillId="0" borderId="17" xfId="3" applyFont="1" applyBorder="1" applyAlignment="1">
      <alignment horizontal="center" vertical="center"/>
    </xf>
    <xf numFmtId="0" fontId="14" fillId="0" borderId="17" xfId="3" applyFont="1" applyBorder="1" applyAlignment="1">
      <alignment horizontal="left" vertical="center"/>
    </xf>
    <xf numFmtId="0" fontId="14" fillId="0" borderId="35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49" xfId="3" applyFont="1" applyBorder="1" applyAlignment="1">
      <alignment vertical="center"/>
    </xf>
    <xf numFmtId="0" fontId="14" fillId="0" borderId="35" xfId="3" applyFont="1" applyBorder="1" applyAlignment="1">
      <alignment horizontal="center" vertical="center"/>
    </xf>
    <xf numFmtId="0" fontId="15" fillId="0" borderId="35" xfId="3" applyFont="1" applyBorder="1" applyAlignment="1">
      <alignment horizontal="left" vertical="center"/>
    </xf>
    <xf numFmtId="0" fontId="23" fillId="0" borderId="36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7" fillId="0" borderId="34" xfId="3" applyFont="1" applyBorder="1" applyAlignment="1">
      <alignment horizontal="left" vertical="center"/>
    </xf>
    <xf numFmtId="0" fontId="15" fillId="0" borderId="34" xfId="3" applyFont="1" applyBorder="1" applyAlignment="1">
      <alignment horizontal="left" vertical="center"/>
    </xf>
    <xf numFmtId="0" fontId="17" fillId="0" borderId="34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7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horizontal="left" vertical="center"/>
    </xf>
    <xf numFmtId="0" fontId="17" fillId="0" borderId="17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5" fillId="0" borderId="37" xfId="3" applyFont="1" applyBorder="1" applyAlignment="1">
      <alignment horizontal="left" vertical="center"/>
    </xf>
    <xf numFmtId="0" fontId="14" fillId="0" borderId="17" xfId="3" applyFont="1" applyBorder="1" applyAlignment="1">
      <alignment horizontal="center" vertical="center"/>
    </xf>
    <xf numFmtId="0" fontId="21" fillId="0" borderId="56" xfId="3" applyFont="1" applyBorder="1" applyAlignment="1">
      <alignment vertical="center"/>
    </xf>
    <xf numFmtId="0" fontId="21" fillId="0" borderId="57" xfId="3" applyFont="1" applyBorder="1" applyAlignment="1">
      <alignment vertical="center"/>
    </xf>
    <xf numFmtId="0" fontId="15" fillId="0" borderId="57" xfId="3" applyFont="1" applyBorder="1" applyAlignment="1">
      <alignment vertical="center"/>
    </xf>
    <xf numFmtId="58" fontId="17" fillId="0" borderId="57" xfId="3" applyNumberFormat="1" applyFont="1" applyBorder="1" applyAlignment="1">
      <alignment vertical="center"/>
    </xf>
    <xf numFmtId="0" fontId="15" fillId="0" borderId="49" xfId="3" applyFont="1" applyBorder="1" applyAlignment="1">
      <alignment horizontal="left" vertical="center"/>
    </xf>
    <xf numFmtId="0" fontId="15" fillId="0" borderId="48" xfId="3" applyFont="1" applyBorder="1" applyAlignment="1">
      <alignment horizontal="left" vertical="center"/>
    </xf>
    <xf numFmtId="0" fontId="15" fillId="0" borderId="50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0" borderId="2" xfId="9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left"/>
    </xf>
    <xf numFmtId="0" fontId="27" fillId="5" borderId="2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5" fillId="0" borderId="2" xfId="1" applyFont="1" applyFill="1" applyBorder="1" applyAlignment="1">
      <alignment horizontal="center"/>
    </xf>
    <xf numFmtId="0" fontId="27" fillId="6" borderId="2" xfId="0" applyFont="1" applyFill="1" applyBorder="1" applyAlignment="1">
      <alignment horizontal="left"/>
    </xf>
    <xf numFmtId="0" fontId="27" fillId="6" borderId="2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49" fontId="30" fillId="0" borderId="2" xfId="6" applyNumberFormat="1" applyFont="1" applyFill="1" applyBorder="1" applyAlignment="1">
      <alignment horizontal="center"/>
    </xf>
    <xf numFmtId="49" fontId="30" fillId="5" borderId="2" xfId="6" applyNumberFormat="1" applyFont="1" applyFill="1" applyBorder="1" applyAlignment="1">
      <alignment horizontal="center"/>
    </xf>
    <xf numFmtId="0" fontId="17" fillId="0" borderId="0" xfId="3" applyFont="1" applyBorder="1" applyAlignment="1">
      <alignment horizontal="left" vertical="center"/>
    </xf>
    <xf numFmtId="0" fontId="14" fillId="0" borderId="59" xfId="3" applyFont="1" applyBorder="1" applyAlignment="1">
      <alignment vertical="center"/>
    </xf>
    <xf numFmtId="0" fontId="17" fillId="0" borderId="60" xfId="3" applyFont="1" applyBorder="1" applyAlignment="1">
      <alignment horizontal="left" vertical="center"/>
    </xf>
    <xf numFmtId="0" fontId="15" fillId="0" borderId="60" xfId="3" applyFont="1" applyBorder="1" applyAlignment="1">
      <alignment horizontal="left" vertical="center"/>
    </xf>
    <xf numFmtId="0" fontId="17" fillId="0" borderId="60" xfId="3" applyFont="1" applyBorder="1" applyAlignment="1">
      <alignment vertical="center"/>
    </xf>
    <xf numFmtId="0" fontId="14" fillId="0" borderId="60" xfId="3" applyFont="1" applyBorder="1" applyAlignment="1">
      <alignment vertical="center"/>
    </xf>
    <xf numFmtId="0" fontId="14" fillId="0" borderId="59" xfId="3" applyFont="1" applyBorder="1" applyAlignment="1">
      <alignment horizontal="center" vertical="center"/>
    </xf>
    <xf numFmtId="0" fontId="15" fillId="0" borderId="60" xfId="3" applyFont="1" applyBorder="1" applyAlignment="1">
      <alignment horizontal="center" vertical="center"/>
    </xf>
    <xf numFmtId="0" fontId="14" fillId="0" borderId="60" xfId="3" applyFont="1" applyBorder="1" applyAlignment="1">
      <alignment horizontal="center" vertical="center"/>
    </xf>
    <xf numFmtId="0" fontId="17" fillId="0" borderId="60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32" fillId="0" borderId="66" xfId="3" applyFont="1" applyBorder="1" applyAlignment="1">
      <alignment horizontal="left" vertical="center" wrapText="1"/>
    </xf>
    <xf numFmtId="9" fontId="15" fillId="0" borderId="17" xfId="3" applyNumberFormat="1" applyFont="1" applyBorder="1" applyAlignment="1">
      <alignment horizontal="center" vertical="center"/>
    </xf>
    <xf numFmtId="0" fontId="21" fillId="0" borderId="54" xfId="3" applyFont="1" applyBorder="1" applyAlignment="1">
      <alignment vertical="center"/>
    </xf>
    <xf numFmtId="0" fontId="21" fillId="0" borderId="55" xfId="3" applyFont="1" applyBorder="1" applyAlignment="1">
      <alignment vertical="center"/>
    </xf>
    <xf numFmtId="0" fontId="15" fillId="0" borderId="70" xfId="3" applyFont="1" applyBorder="1" applyAlignment="1">
      <alignment vertical="center"/>
    </xf>
    <xf numFmtId="0" fontId="21" fillId="0" borderId="70" xfId="3" applyFont="1" applyBorder="1" applyAlignment="1">
      <alignment vertical="center"/>
    </xf>
    <xf numFmtId="58" fontId="17" fillId="0" borderId="55" xfId="3" applyNumberFormat="1" applyFont="1" applyBorder="1" applyAlignment="1">
      <alignment vertical="center"/>
    </xf>
    <xf numFmtId="0" fontId="17" fillId="0" borderId="70" xfId="3" applyFont="1" applyBorder="1" applyAlignment="1">
      <alignment vertical="center"/>
    </xf>
    <xf numFmtId="0" fontId="15" fillId="0" borderId="64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33" fillId="0" borderId="49" xfId="3" applyFont="1" applyBorder="1" applyAlignment="1">
      <alignment horizontal="left" vertical="center" wrapText="1"/>
    </xf>
    <xf numFmtId="0" fontId="33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7" borderId="2" xfId="0" applyFont="1" applyFill="1" applyBorder="1"/>
    <xf numFmtId="0" fontId="0" fillId="0" borderId="76" xfId="0" applyBorder="1"/>
    <xf numFmtId="0" fontId="0" fillId="7" borderId="2" xfId="0" applyFill="1" applyBorder="1"/>
    <xf numFmtId="0" fontId="0" fillId="0" borderId="77" xfId="0" applyBorder="1"/>
    <xf numFmtId="0" fontId="0" fillId="0" borderId="78" xfId="0" applyBorder="1"/>
    <xf numFmtId="0" fontId="0" fillId="7" borderId="78" xfId="0" applyFill="1" applyBorder="1"/>
    <xf numFmtId="0" fontId="0" fillId="8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9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6" fillId="0" borderId="9" xfId="10" quotePrefix="1" applyFont="1" applyFill="1" applyBorder="1" applyAlignment="1">
      <alignment horizontal="center" vertical="center" wrapText="1"/>
    </xf>
    <xf numFmtId="0" fontId="11" fillId="0" borderId="2" xfId="8" quotePrefix="1" applyFont="1" applyBorder="1" applyAlignment="1">
      <alignment horizontal="center" vertical="center" wrapText="1"/>
    </xf>
    <xf numFmtId="0" fontId="6" fillId="0" borderId="10" xfId="10" quotePrefix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/>
    </xf>
    <xf numFmtId="0" fontId="6" fillId="0" borderId="11" xfId="10" quotePrefix="1" applyFont="1" applyFill="1" applyBorder="1" applyAlignment="1">
      <alignment horizontal="center" vertical="center" wrapText="1"/>
    </xf>
    <xf numFmtId="0" fontId="5" fillId="3" borderId="5" xfId="8" quotePrefix="1" applyFont="1" applyFill="1" applyBorder="1" applyAlignment="1">
      <alignment horizontal="center" vertical="center" wrapText="1"/>
    </xf>
    <xf numFmtId="0" fontId="6" fillId="3" borderId="5" xfId="10" quotePrefix="1" applyFont="1" applyFill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1" fillId="0" borderId="32" xfId="3" applyFont="1" applyBorder="1" applyAlignment="1">
      <alignment horizontal="center" vertical="top"/>
    </xf>
    <xf numFmtId="0" fontId="15" fillId="0" borderId="55" xfId="3" applyFont="1" applyBorder="1" applyAlignment="1">
      <alignment horizontal="center" vertical="center"/>
    </xf>
    <xf numFmtId="0" fontId="21" fillId="0" borderId="55" xfId="3" applyFont="1" applyBorder="1" applyAlignment="1">
      <alignment horizontal="center" vertical="center"/>
    </xf>
    <xf numFmtId="0" fontId="17" fillId="0" borderId="55" xfId="3" applyFont="1" applyBorder="1" applyAlignment="1">
      <alignment horizontal="center" vertical="center"/>
    </xf>
    <xf numFmtId="0" fontId="17" fillId="0" borderId="61" xfId="3" applyFont="1" applyBorder="1" applyAlignment="1">
      <alignment horizontal="center" vertical="center"/>
    </xf>
    <xf numFmtId="0" fontId="14" fillId="0" borderId="33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15" fillId="0" borderId="17" xfId="3" applyFont="1" applyBorder="1" applyAlignment="1">
      <alignment horizontal="left" vertical="center"/>
    </xf>
    <xf numFmtId="0" fontId="15" fillId="0" borderId="49" xfId="3" applyFont="1" applyBorder="1" applyAlignment="1">
      <alignment horizontal="left" vertical="center"/>
    </xf>
    <xf numFmtId="0" fontId="14" fillId="0" borderId="35" xfId="3" applyFont="1" applyBorder="1" applyAlignment="1">
      <alignment horizontal="left" vertical="center"/>
    </xf>
    <xf numFmtId="0" fontId="14" fillId="0" borderId="17" xfId="3" applyFont="1" applyBorder="1" applyAlignment="1">
      <alignment horizontal="left" vertical="center"/>
    </xf>
    <xf numFmtId="14" fontId="15" fillId="0" borderId="17" xfId="3" applyNumberFormat="1" applyFont="1" applyBorder="1" applyAlignment="1">
      <alignment horizontal="center" vertical="center"/>
    </xf>
    <xf numFmtId="14" fontId="15" fillId="0" borderId="49" xfId="3" applyNumberFormat="1" applyFont="1" applyBorder="1" applyAlignment="1">
      <alignment horizontal="center" vertical="center"/>
    </xf>
    <xf numFmtId="0" fontId="15" fillId="0" borderId="40" xfId="3" applyFont="1" applyBorder="1" applyAlignment="1">
      <alignment horizontal="left" vertical="center"/>
    </xf>
    <xf numFmtId="0" fontId="15" fillId="0" borderId="52" xfId="3" applyFont="1" applyBorder="1" applyAlignment="1">
      <alignment horizontal="left" vertical="center"/>
    </xf>
    <xf numFmtId="0" fontId="15" fillId="0" borderId="37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4" fillId="0" borderId="36" xfId="3" applyFont="1" applyBorder="1" applyAlignment="1">
      <alignment horizontal="left" vertical="center"/>
    </xf>
    <xf numFmtId="0" fontId="14" fillId="0" borderId="37" xfId="3" applyFont="1" applyBorder="1" applyAlignment="1">
      <alignment horizontal="left" vertical="center"/>
    </xf>
    <xf numFmtId="14" fontId="15" fillId="0" borderId="37" xfId="3" applyNumberFormat="1" applyFont="1" applyBorder="1" applyAlignment="1">
      <alignment horizontal="center" vertical="center"/>
    </xf>
    <xf numFmtId="14" fontId="15" fillId="0" borderId="50" xfId="3" applyNumberFormat="1" applyFont="1" applyBorder="1" applyAlignment="1">
      <alignment horizontal="center" vertical="center"/>
    </xf>
    <xf numFmtId="0" fontId="14" fillId="0" borderId="65" xfId="3" applyFont="1" applyBorder="1" applyAlignment="1">
      <alignment horizontal="left" vertical="center"/>
    </xf>
    <xf numFmtId="0" fontId="14" fillId="0" borderId="43" xfId="3" applyFont="1" applyBorder="1" applyAlignment="1">
      <alignment horizontal="left" vertical="center"/>
    </xf>
    <xf numFmtId="0" fontId="14" fillId="0" borderId="71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1" fillId="0" borderId="63" xfId="3" applyFont="1" applyBorder="1" applyAlignment="1">
      <alignment horizontal="left" vertical="center"/>
    </xf>
    <xf numFmtId="0" fontId="14" fillId="0" borderId="50" xfId="3" applyFont="1" applyBorder="1" applyAlignment="1">
      <alignment horizontal="left" vertical="center"/>
    </xf>
    <xf numFmtId="0" fontId="14" fillId="0" borderId="45" xfId="3" applyFont="1" applyBorder="1" applyAlignment="1">
      <alignment horizontal="left" vertical="center" wrapText="1"/>
    </xf>
    <xf numFmtId="0" fontId="14" fillId="0" borderId="46" xfId="3" applyFont="1" applyBorder="1" applyAlignment="1">
      <alignment horizontal="left" vertical="center" wrapText="1"/>
    </xf>
    <xf numFmtId="0" fontId="14" fillId="0" borderId="53" xfId="3" applyFont="1" applyBorder="1" applyAlignment="1">
      <alignment horizontal="left" vertical="center" wrapText="1"/>
    </xf>
    <xf numFmtId="0" fontId="14" fillId="0" borderId="59" xfId="3" applyFont="1" applyBorder="1" applyAlignment="1">
      <alignment horizontal="left" vertical="center"/>
    </xf>
    <xf numFmtId="0" fontId="14" fillId="0" borderId="60" xfId="3" applyFont="1" applyBorder="1" applyAlignment="1">
      <alignment horizontal="left" vertical="center"/>
    </xf>
    <xf numFmtId="0" fontId="14" fillId="0" borderId="64" xfId="3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15" fillId="0" borderId="44" xfId="3" applyNumberFormat="1" applyFont="1" applyBorder="1" applyAlignment="1">
      <alignment horizontal="left" vertical="center"/>
    </xf>
    <xf numFmtId="9" fontId="15" fillId="0" borderId="39" xfId="3" applyNumberFormat="1" applyFont="1" applyBorder="1" applyAlignment="1">
      <alignment horizontal="left" vertical="center"/>
    </xf>
    <xf numFmtId="9" fontId="15" fillId="0" borderId="51" xfId="3" applyNumberFormat="1" applyFont="1" applyBorder="1" applyAlignment="1">
      <alignment horizontal="left" vertical="center"/>
    </xf>
    <xf numFmtId="9" fontId="15" fillId="0" borderId="45" xfId="3" applyNumberFormat="1" applyFont="1" applyBorder="1" applyAlignment="1">
      <alignment horizontal="left" vertical="center"/>
    </xf>
    <xf numFmtId="9" fontId="15" fillId="0" borderId="46" xfId="3" applyNumberFormat="1" applyFont="1" applyBorder="1" applyAlignment="1">
      <alignment horizontal="left" vertical="center"/>
    </xf>
    <xf numFmtId="9" fontId="15" fillId="0" borderId="53" xfId="3" applyNumberFormat="1" applyFont="1" applyBorder="1" applyAlignment="1">
      <alignment horizontal="left" vertical="center"/>
    </xf>
    <xf numFmtId="0" fontId="19" fillId="0" borderId="59" xfId="3" applyFont="1" applyFill="1" applyBorder="1" applyAlignment="1">
      <alignment horizontal="left" vertical="center"/>
    </xf>
    <xf numFmtId="0" fontId="19" fillId="0" borderId="60" xfId="3" applyFont="1" applyFill="1" applyBorder="1" applyAlignment="1">
      <alignment horizontal="left" vertical="center"/>
    </xf>
    <xf numFmtId="0" fontId="19" fillId="0" borderId="6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67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53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15" fillId="0" borderId="68" xfId="3" applyFont="1" applyFill="1" applyBorder="1" applyAlignment="1">
      <alignment horizontal="left" vertical="center"/>
    </xf>
    <xf numFmtId="0" fontId="15" fillId="0" borderId="69" xfId="3" applyFont="1" applyFill="1" applyBorder="1" applyAlignment="1">
      <alignment horizontal="left" vertical="center"/>
    </xf>
    <xf numFmtId="0" fontId="15" fillId="0" borderId="72" xfId="3" applyFont="1" applyFill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1" xfId="3" applyFont="1" applyFill="1" applyBorder="1" applyAlignment="1">
      <alignment horizontal="left" vertical="center"/>
    </xf>
    <xf numFmtId="0" fontId="15" fillId="0" borderId="52" xfId="3" applyFont="1" applyFill="1" applyBorder="1" applyAlignment="1">
      <alignment horizontal="left" vertical="center"/>
    </xf>
    <xf numFmtId="0" fontId="14" fillId="0" borderId="45" xfId="3" applyFont="1" applyFill="1" applyBorder="1" applyAlignment="1">
      <alignment horizontal="left" vertical="center"/>
    </xf>
    <xf numFmtId="0" fontId="14" fillId="0" borderId="46" xfId="3" applyFont="1" applyFill="1" applyBorder="1" applyAlignment="1">
      <alignment horizontal="left" vertical="center"/>
    </xf>
    <xf numFmtId="0" fontId="14" fillId="0" borderId="53" xfId="3" applyFont="1" applyFill="1" applyBorder="1" applyAlignment="1">
      <alignment horizontal="left" vertical="center"/>
    </xf>
    <xf numFmtId="0" fontId="29" fillId="0" borderId="57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73" xfId="3" applyFont="1" applyBorder="1" applyAlignment="1">
      <alignment horizontal="center" vertical="center"/>
    </xf>
    <xf numFmtId="0" fontId="15" fillId="0" borderId="70" xfId="3" applyFont="1" applyBorder="1" applyAlignment="1">
      <alignment horizontal="center" vertical="center"/>
    </xf>
    <xf numFmtId="0" fontId="15" fillId="0" borderId="71" xfId="3" applyFont="1" applyBorder="1" applyAlignment="1">
      <alignment horizontal="center" vertical="center"/>
    </xf>
    <xf numFmtId="0" fontId="15" fillId="0" borderId="65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71" xfId="3" applyFont="1" applyFill="1" applyBorder="1" applyAlignment="1">
      <alignment horizontal="left" vertical="center"/>
    </xf>
    <xf numFmtId="0" fontId="13" fillId="4" borderId="0" xfId="4" applyFont="1" applyFill="1" applyBorder="1" applyAlignment="1">
      <alignment horizontal="center"/>
    </xf>
    <xf numFmtId="0" fontId="12" fillId="4" borderId="0" xfId="4" applyFont="1" applyFill="1" applyBorder="1" applyAlignment="1">
      <alignment horizontal="center"/>
    </xf>
    <xf numFmtId="0" fontId="12" fillId="4" borderId="14" xfId="3" applyFont="1" applyFill="1" applyBorder="1" applyAlignment="1">
      <alignment horizontal="center" vertical="center"/>
    </xf>
    <xf numFmtId="0" fontId="12" fillId="4" borderId="23" xfId="3" applyFont="1" applyFill="1" applyBorder="1" applyAlignment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" xfId="4" applyFont="1" applyFill="1" applyBorder="1" applyAlignment="1" applyProtection="1">
      <alignment horizontal="center" vertical="center"/>
    </xf>
    <xf numFmtId="0" fontId="13" fillId="4" borderId="24" xfId="4" applyFont="1" applyFill="1" applyBorder="1" applyAlignment="1" applyProtection="1">
      <alignment horizontal="center" vertical="center"/>
    </xf>
    <xf numFmtId="0" fontId="13" fillId="4" borderId="15" xfId="4" applyFont="1" applyFill="1" applyBorder="1" applyAlignment="1" applyProtection="1">
      <alignment horizontal="center" vertical="center"/>
    </xf>
    <xf numFmtId="0" fontId="12" fillId="4" borderId="14" xfId="4" applyFont="1" applyFill="1" applyBorder="1" applyAlignment="1">
      <alignment horizontal="center"/>
    </xf>
    <xf numFmtId="0" fontId="12" fillId="4" borderId="2" xfId="4" applyFont="1" applyFill="1" applyBorder="1" applyAlignment="1">
      <alignment horizontal="center"/>
    </xf>
    <xf numFmtId="0" fontId="22" fillId="0" borderId="32" xfId="3" applyFont="1" applyBorder="1" applyAlignment="1">
      <alignment horizontal="center" vertical="top"/>
    </xf>
    <xf numFmtId="0" fontId="15" fillId="0" borderId="17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49" xfId="3" applyFont="1" applyBorder="1" applyAlignment="1">
      <alignment horizontal="center" vertical="center"/>
    </xf>
    <xf numFmtId="0" fontId="15" fillId="0" borderId="35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0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5" fillId="0" borderId="36" xfId="3" applyFont="1" applyBorder="1" applyAlignment="1">
      <alignment horizontal="left" vertical="center"/>
    </xf>
    <xf numFmtId="0" fontId="15" fillId="0" borderId="37" xfId="3" applyFont="1" applyBorder="1" applyAlignment="1">
      <alignment horizontal="left" vertical="center"/>
    </xf>
    <xf numFmtId="0" fontId="15" fillId="0" borderId="50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48" xfId="3" applyFont="1" applyFill="1" applyBorder="1" applyAlignment="1">
      <alignment horizontal="left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49" xfId="3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14" fillId="0" borderId="36" xfId="3" applyFont="1" applyBorder="1" applyAlignment="1">
      <alignment horizontal="center" vertical="center"/>
    </xf>
    <xf numFmtId="0" fontId="14" fillId="0" borderId="37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/>
    </xf>
    <xf numFmtId="0" fontId="19" fillId="0" borderId="17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5" fillId="0" borderId="44" xfId="3" applyFont="1" applyFill="1" applyBorder="1" applyAlignment="1">
      <alignment horizontal="left" vertical="center"/>
    </xf>
    <xf numFmtId="0" fontId="15" fillId="0" borderId="39" xfId="3" applyFont="1" applyFill="1" applyBorder="1" applyAlignment="1">
      <alignment horizontal="left" vertical="center"/>
    </xf>
    <xf numFmtId="0" fontId="15" fillId="0" borderId="51" xfId="3" applyFont="1" applyFill="1" applyBorder="1" applyAlignment="1">
      <alignment horizontal="left" vertical="center"/>
    </xf>
    <xf numFmtId="0" fontId="14" fillId="0" borderId="42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4" fillId="0" borderId="52" xfId="3" applyFont="1" applyBorder="1" applyAlignment="1">
      <alignment horizontal="left" vertical="center"/>
    </xf>
    <xf numFmtId="0" fontId="15" fillId="0" borderId="57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15" fillId="0" borderId="62" xfId="3" applyFont="1" applyBorder="1" applyAlignment="1">
      <alignment horizontal="center" vertical="center"/>
    </xf>
    <xf numFmtId="0" fontId="21" fillId="0" borderId="58" xfId="3" applyFont="1" applyFill="1" applyBorder="1" applyAlignment="1">
      <alignment horizontal="left" vertical="center"/>
    </xf>
    <xf numFmtId="0" fontId="21" fillId="0" borderId="57" xfId="3" applyFont="1" applyFill="1" applyBorder="1" applyAlignment="1">
      <alignment horizontal="left" vertical="center"/>
    </xf>
    <xf numFmtId="0" fontId="21" fillId="0" borderId="63" xfId="3" applyFont="1" applyFill="1" applyBorder="1" applyAlignment="1">
      <alignment horizontal="left" vertical="center"/>
    </xf>
    <xf numFmtId="0" fontId="21" fillId="0" borderId="59" xfId="3" applyFont="1" applyFill="1" applyBorder="1" applyAlignment="1">
      <alignment horizontal="center" vertical="center"/>
    </xf>
    <xf numFmtId="0" fontId="21" fillId="0" borderId="60" xfId="3" applyFont="1" applyFill="1" applyBorder="1" applyAlignment="1">
      <alignment horizontal="center" vertical="center"/>
    </xf>
    <xf numFmtId="0" fontId="21" fillId="0" borderId="6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17" fillId="0" borderId="57" xfId="3" applyFont="1" applyBorder="1" applyAlignment="1">
      <alignment horizontal="center" vertical="center"/>
    </xf>
    <xf numFmtId="0" fontId="17" fillId="0" borderId="62" xfId="3" applyFont="1" applyBorder="1" applyAlignment="1">
      <alignment horizontal="center" vertical="center"/>
    </xf>
    <xf numFmtId="0" fontId="12" fillId="4" borderId="22" xfId="4" applyFont="1" applyFill="1" applyBorder="1" applyAlignment="1">
      <alignment horizontal="center"/>
    </xf>
    <xf numFmtId="0" fontId="18" fillId="0" borderId="32" xfId="3" applyFont="1" applyFill="1" applyBorder="1" applyAlignment="1">
      <alignment horizontal="center" vertical="top"/>
    </xf>
    <xf numFmtId="0" fontId="15" fillId="0" borderId="34" xfId="3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58" fontId="20" fillId="0" borderId="17" xfId="3" applyNumberFormat="1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righ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20" fillId="0" borderId="40" xfId="3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horizontal="center" vertical="center"/>
    </xf>
    <xf numFmtId="0" fontId="20" fillId="0" borderId="52" xfId="3" applyFont="1" applyFill="1" applyBorder="1" applyAlignment="1">
      <alignment horizontal="center" vertical="center"/>
    </xf>
    <xf numFmtId="0" fontId="14" fillId="0" borderId="42" xfId="3" applyFont="1" applyFill="1" applyBorder="1" applyAlignment="1">
      <alignment horizontal="left" vertical="center"/>
    </xf>
    <xf numFmtId="0" fontId="14" fillId="0" borderId="41" xfId="3" applyFont="1" applyFill="1" applyBorder="1" applyAlignment="1">
      <alignment horizontal="left" vertical="center"/>
    </xf>
    <xf numFmtId="0" fontId="14" fillId="0" borderId="52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left" vertical="center" wrapText="1"/>
    </xf>
    <xf numFmtId="0" fontId="20" fillId="0" borderId="17" xfId="3" applyFont="1" applyFill="1" applyBorder="1" applyAlignment="1">
      <alignment horizontal="left" vertical="center" wrapText="1"/>
    </xf>
    <xf numFmtId="0" fontId="20" fillId="0" borderId="49" xfId="3" applyFont="1" applyFill="1" applyBorder="1" applyAlignment="1">
      <alignment horizontal="left" vertical="center" wrapText="1"/>
    </xf>
    <xf numFmtId="0" fontId="17" fillId="0" borderId="37" xfId="3" applyFill="1" applyBorder="1" applyAlignment="1">
      <alignment horizontal="center" vertical="center"/>
    </xf>
    <xf numFmtId="0" fontId="17" fillId="0" borderId="50" xfId="3" applyFill="1" applyBorder="1" applyAlignment="1">
      <alignment horizontal="center" vertical="center"/>
    </xf>
    <xf numFmtId="0" fontId="19" fillId="0" borderId="43" xfId="3" applyFont="1" applyFill="1" applyBorder="1" applyAlignment="1">
      <alignment horizontal="center" vertical="center"/>
    </xf>
    <xf numFmtId="0" fontId="19" fillId="0" borderId="44" xfId="3" applyFont="1" applyFill="1" applyBorder="1" applyAlignment="1">
      <alignment horizontal="left" vertical="center"/>
    </xf>
    <xf numFmtId="0" fontId="17" fillId="0" borderId="42" xfId="3" applyFont="1" applyFill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20" fillId="0" borderId="53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left" vertical="center"/>
    </xf>
    <xf numFmtId="0" fontId="14" fillId="0" borderId="34" xfId="3" applyFont="1" applyFill="1" applyBorder="1" applyAlignment="1">
      <alignment horizontal="left" vertical="center"/>
    </xf>
    <xf numFmtId="0" fontId="14" fillId="0" borderId="48" xfId="3" applyFont="1" applyFill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5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12" fillId="10" borderId="2" xfId="5" applyNumberFormat="1" applyFont="1" applyFill="1" applyBorder="1" applyAlignment="1">
      <alignment horizontal="center" vertical="center"/>
    </xf>
  </cellXfs>
  <cellStyles count="11">
    <cellStyle name="S10" xfId="8" xr:uid="{00000000-0005-0000-0000-000039000000}"/>
    <cellStyle name="S13" xfId="7" xr:uid="{00000000-0005-0000-0000-000038000000}"/>
    <cellStyle name="S15" xfId="10" xr:uid="{00000000-0005-0000-0000-00003B000000}"/>
    <cellStyle name="常规" xfId="0" builtinId="0"/>
    <cellStyle name="常规 10 10" xfId="6" xr:uid="{00000000-0005-0000-0000-000037000000}"/>
    <cellStyle name="常规 2" xfId="3" xr:uid="{00000000-0005-0000-0000-000034000000}"/>
    <cellStyle name="常规 23" xfId="9" xr:uid="{00000000-0005-0000-0000-00003A000000}"/>
    <cellStyle name="常规 3" xfId="4" xr:uid="{00000000-0005-0000-0000-000035000000}"/>
    <cellStyle name="常规 3 3" xfId="2" xr:uid="{00000000-0005-0000-0000-00002D000000}"/>
    <cellStyle name="常规 4" xfId="5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6" customWidth="1"/>
    <col min="3" max="3" width="10.125" customWidth="1"/>
  </cols>
  <sheetData>
    <row r="1" spans="1:2" ht="21" customHeight="1">
      <c r="A1" s="177"/>
      <c r="B1" s="178" t="s">
        <v>0</v>
      </c>
    </row>
    <row r="2" spans="1:2">
      <c r="A2" s="5">
        <v>1</v>
      </c>
      <c r="B2" s="179" t="s">
        <v>1</v>
      </c>
    </row>
    <row r="3" spans="1:2">
      <c r="A3" s="5">
        <v>2</v>
      </c>
      <c r="B3" s="179" t="s">
        <v>2</v>
      </c>
    </row>
    <row r="4" spans="1:2">
      <c r="A4" s="5">
        <v>3</v>
      </c>
      <c r="B4" s="179" t="s">
        <v>3</v>
      </c>
    </row>
    <row r="5" spans="1:2">
      <c r="A5" s="5">
        <v>4</v>
      </c>
      <c r="B5" s="179" t="s">
        <v>4</v>
      </c>
    </row>
    <row r="6" spans="1:2">
      <c r="A6" s="5">
        <v>5</v>
      </c>
      <c r="B6" s="179" t="s">
        <v>5</v>
      </c>
    </row>
    <row r="7" spans="1:2">
      <c r="A7" s="5">
        <v>6</v>
      </c>
      <c r="B7" s="179" t="s">
        <v>6</v>
      </c>
    </row>
    <row r="8" spans="1:2" s="175" customFormat="1" ht="15" customHeight="1">
      <c r="A8" s="180">
        <v>7</v>
      </c>
      <c r="B8" s="181" t="s">
        <v>7</v>
      </c>
    </row>
    <row r="9" spans="1:2" ht="18.95" customHeight="1">
      <c r="A9" s="177"/>
      <c r="B9" s="182" t="s">
        <v>8</v>
      </c>
    </row>
    <row r="10" spans="1:2" ht="15.95" customHeight="1">
      <c r="A10" s="5">
        <v>1</v>
      </c>
      <c r="B10" s="183" t="s">
        <v>9</v>
      </c>
    </row>
    <row r="11" spans="1:2">
      <c r="A11" s="5">
        <v>2</v>
      </c>
      <c r="B11" s="179" t="s">
        <v>10</v>
      </c>
    </row>
    <row r="12" spans="1:2">
      <c r="A12" s="5">
        <v>3</v>
      </c>
      <c r="B12" s="184" t="s">
        <v>11</v>
      </c>
    </row>
    <row r="13" spans="1:2">
      <c r="A13" s="5">
        <v>4</v>
      </c>
      <c r="B13" s="185" t="s">
        <v>12</v>
      </c>
    </row>
    <row r="14" spans="1:2">
      <c r="A14" s="5">
        <v>5</v>
      </c>
      <c r="B14" s="185" t="s">
        <v>13</v>
      </c>
    </row>
    <row r="15" spans="1:2">
      <c r="A15" s="5">
        <v>6</v>
      </c>
      <c r="B15" s="185" t="s">
        <v>14</v>
      </c>
    </row>
    <row r="16" spans="1:2">
      <c r="A16" s="5">
        <v>7</v>
      </c>
      <c r="B16" s="185" t="s">
        <v>15</v>
      </c>
    </row>
    <row r="17" spans="1:2">
      <c r="A17" s="5">
        <v>8</v>
      </c>
      <c r="B17" s="185" t="s">
        <v>16</v>
      </c>
    </row>
    <row r="18" spans="1:2">
      <c r="A18" s="5">
        <v>9</v>
      </c>
      <c r="B18" s="179" t="s">
        <v>17</v>
      </c>
    </row>
    <row r="19" spans="1:2">
      <c r="A19" s="5"/>
      <c r="B19" s="179"/>
    </row>
    <row r="20" spans="1:2" ht="20.25">
      <c r="A20" s="177"/>
      <c r="B20" s="178" t="s">
        <v>18</v>
      </c>
    </row>
    <row r="21" spans="1:2">
      <c r="A21" s="5">
        <v>1</v>
      </c>
      <c r="B21" s="186" t="s">
        <v>19</v>
      </c>
    </row>
    <row r="22" spans="1:2">
      <c r="A22" s="5">
        <v>2</v>
      </c>
      <c r="B22" s="179" t="s">
        <v>20</v>
      </c>
    </row>
    <row r="23" spans="1:2">
      <c r="A23" s="5">
        <v>3</v>
      </c>
      <c r="B23" s="179" t="s">
        <v>21</v>
      </c>
    </row>
    <row r="24" spans="1:2">
      <c r="A24" s="5">
        <v>4</v>
      </c>
      <c r="B24" s="179" t="s">
        <v>22</v>
      </c>
    </row>
    <row r="25" spans="1:2">
      <c r="A25" s="5">
        <v>5</v>
      </c>
      <c r="B25" s="185" t="s">
        <v>23</v>
      </c>
    </row>
    <row r="26" spans="1:2">
      <c r="A26" s="5">
        <v>6</v>
      </c>
      <c r="B26" s="185" t="s">
        <v>24</v>
      </c>
    </row>
    <row r="27" spans="1:2">
      <c r="A27" s="5">
        <v>7</v>
      </c>
      <c r="B27" s="179" t="s">
        <v>25</v>
      </c>
    </row>
    <row r="28" spans="1:2">
      <c r="A28" s="5"/>
      <c r="B28" s="179"/>
    </row>
    <row r="29" spans="1:2" ht="20.25">
      <c r="A29" s="177"/>
      <c r="B29" s="178" t="s">
        <v>26</v>
      </c>
    </row>
    <row r="30" spans="1:2">
      <c r="A30" s="5">
        <v>1</v>
      </c>
      <c r="B30" s="186" t="s">
        <v>27</v>
      </c>
    </row>
    <row r="31" spans="1:2">
      <c r="A31" s="5">
        <v>2</v>
      </c>
      <c r="B31" s="179" t="s">
        <v>28</v>
      </c>
    </row>
    <row r="32" spans="1:2">
      <c r="A32" s="5">
        <v>3</v>
      </c>
      <c r="B32" s="179" t="s">
        <v>29</v>
      </c>
    </row>
    <row r="33" spans="1:2" ht="28.5">
      <c r="A33" s="5">
        <v>4</v>
      </c>
      <c r="B33" s="179" t="s">
        <v>30</v>
      </c>
    </row>
    <row r="34" spans="1:2">
      <c r="A34" s="5">
        <v>5</v>
      </c>
      <c r="B34" s="179" t="s">
        <v>31</v>
      </c>
    </row>
    <row r="35" spans="1:2">
      <c r="A35" s="5">
        <v>6</v>
      </c>
      <c r="B35" s="179" t="s">
        <v>32</v>
      </c>
    </row>
    <row r="36" spans="1:2">
      <c r="A36" s="5">
        <v>7</v>
      </c>
      <c r="B36" s="179" t="s">
        <v>33</v>
      </c>
    </row>
    <row r="37" spans="1:2">
      <c r="A37" s="5"/>
      <c r="B37" s="179"/>
    </row>
    <row r="39" spans="1:2">
      <c r="A39" s="187" t="s">
        <v>34</v>
      </c>
      <c r="B39" s="188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9" sqref="F9:F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6" customWidth="1"/>
    <col min="6" max="6" width="14.375" customWidth="1"/>
    <col min="7" max="10" width="10" customWidth="1"/>
    <col min="11" max="11" width="9.125" style="18" customWidth="1"/>
    <col min="12" max="12" width="10.625" customWidth="1"/>
    <col min="13" max="13" width="10.625" style="18" customWidth="1"/>
  </cols>
  <sheetData>
    <row r="1" spans="1:13" ht="29.25">
      <c r="A1" s="396" t="s">
        <v>278</v>
      </c>
      <c r="B1" s="396"/>
      <c r="C1" s="396"/>
      <c r="D1" s="396"/>
      <c r="E1" s="397"/>
      <c r="F1" s="396"/>
      <c r="G1" s="396"/>
      <c r="H1" s="396"/>
      <c r="I1" s="396"/>
      <c r="J1" s="396"/>
      <c r="K1" s="396"/>
      <c r="L1" s="396"/>
      <c r="M1" s="396"/>
    </row>
    <row r="2" spans="1:13" s="1" customFormat="1" ht="16.5">
      <c r="A2" s="410" t="s">
        <v>250</v>
      </c>
      <c r="B2" s="411" t="s">
        <v>255</v>
      </c>
      <c r="C2" s="411" t="s">
        <v>251</v>
      </c>
      <c r="D2" s="411" t="s">
        <v>252</v>
      </c>
      <c r="E2" s="413" t="s">
        <v>253</v>
      </c>
      <c r="F2" s="411" t="s">
        <v>254</v>
      </c>
      <c r="G2" s="410" t="s">
        <v>279</v>
      </c>
      <c r="H2" s="410"/>
      <c r="I2" s="410" t="s">
        <v>280</v>
      </c>
      <c r="J2" s="410"/>
      <c r="K2" s="417" t="s">
        <v>281</v>
      </c>
      <c r="L2" s="419" t="s">
        <v>282</v>
      </c>
      <c r="M2" s="421" t="s">
        <v>283</v>
      </c>
    </row>
    <row r="3" spans="1:13" s="1" customFormat="1" ht="16.5">
      <c r="A3" s="410"/>
      <c r="B3" s="412"/>
      <c r="C3" s="412"/>
      <c r="D3" s="412"/>
      <c r="E3" s="414"/>
      <c r="F3" s="412"/>
      <c r="G3" s="3" t="s">
        <v>284</v>
      </c>
      <c r="H3" s="3" t="s">
        <v>285</v>
      </c>
      <c r="I3" s="3" t="s">
        <v>284</v>
      </c>
      <c r="J3" s="3" t="s">
        <v>285</v>
      </c>
      <c r="K3" s="418"/>
      <c r="L3" s="420"/>
      <c r="M3" s="422"/>
    </row>
    <row r="4" spans="1:13">
      <c r="A4" s="5">
        <v>1</v>
      </c>
      <c r="B4" s="191" t="s">
        <v>268</v>
      </c>
      <c r="C4" s="10">
        <v>18</v>
      </c>
      <c r="D4" s="189" t="s">
        <v>266</v>
      </c>
      <c r="E4" s="190" t="s">
        <v>267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286</v>
      </c>
      <c r="M4" s="6" t="s">
        <v>269</v>
      </c>
    </row>
    <row r="5" spans="1:13">
      <c r="A5" s="5">
        <v>2</v>
      </c>
      <c r="B5" s="191" t="s">
        <v>268</v>
      </c>
      <c r="C5" s="6">
        <v>16</v>
      </c>
      <c r="D5" s="189" t="s">
        <v>266</v>
      </c>
      <c r="E5" s="192" t="s">
        <v>270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286</v>
      </c>
      <c r="M5" s="6" t="s">
        <v>269</v>
      </c>
    </row>
    <row r="6" spans="1:13" ht="21">
      <c r="A6" s="5">
        <v>3</v>
      </c>
      <c r="B6" s="191" t="s">
        <v>268</v>
      </c>
      <c r="C6" s="6">
        <v>33</v>
      </c>
      <c r="D6" s="189" t="s">
        <v>266</v>
      </c>
      <c r="E6" s="190" t="s">
        <v>271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286</v>
      </c>
      <c r="M6" s="6" t="s">
        <v>269</v>
      </c>
    </row>
    <row r="7" spans="1:13" ht="21">
      <c r="A7" s="5">
        <v>4</v>
      </c>
      <c r="B7" s="191" t="s">
        <v>268</v>
      </c>
      <c r="C7" s="6">
        <v>111</v>
      </c>
      <c r="D7" s="189" t="s">
        <v>266</v>
      </c>
      <c r="E7" s="192" t="s">
        <v>272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286</v>
      </c>
      <c r="M7" s="6" t="s">
        <v>269</v>
      </c>
    </row>
    <row r="8" spans="1:13">
      <c r="A8" s="5">
        <v>5</v>
      </c>
      <c r="B8" s="191" t="s">
        <v>274</v>
      </c>
      <c r="C8" s="6">
        <v>1960</v>
      </c>
      <c r="D8" s="193" t="s">
        <v>273</v>
      </c>
      <c r="E8" s="194" t="s">
        <v>267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19">
        <f t="shared" si="0"/>
        <v>1.1000000000000001</v>
      </c>
      <c r="L8" s="6" t="s">
        <v>286</v>
      </c>
      <c r="M8" s="19" t="s">
        <v>269</v>
      </c>
    </row>
    <row r="9" spans="1:13">
      <c r="A9" s="5">
        <v>6</v>
      </c>
      <c r="B9" s="191" t="s">
        <v>274</v>
      </c>
      <c r="C9" s="6">
        <v>3330</v>
      </c>
      <c r="D9" s="193" t="s">
        <v>273</v>
      </c>
      <c r="E9" s="192" t="s">
        <v>270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19">
        <f t="shared" si="0"/>
        <v>1.2</v>
      </c>
      <c r="L9" s="6" t="s">
        <v>286</v>
      </c>
      <c r="M9" s="19" t="s">
        <v>269</v>
      </c>
    </row>
    <row r="10" spans="1:13" ht="21">
      <c r="A10" s="5">
        <v>7</v>
      </c>
      <c r="B10" s="191" t="s">
        <v>274</v>
      </c>
      <c r="C10" s="6">
        <v>2003</v>
      </c>
      <c r="D10" s="193" t="s">
        <v>273</v>
      </c>
      <c r="E10" s="194" t="s">
        <v>271</v>
      </c>
      <c r="F10" s="6" t="s">
        <v>63</v>
      </c>
      <c r="G10" s="6">
        <v>0.3</v>
      </c>
      <c r="H10" s="6">
        <v>0.3</v>
      </c>
      <c r="I10" s="6">
        <v>0.5</v>
      </c>
      <c r="J10" s="6">
        <v>0.5</v>
      </c>
      <c r="K10" s="19">
        <f>SUM(G10:J10)</f>
        <v>1.6</v>
      </c>
      <c r="L10" s="6" t="s">
        <v>286</v>
      </c>
      <c r="M10" s="19" t="s">
        <v>269</v>
      </c>
    </row>
    <row r="11" spans="1:13" ht="21">
      <c r="A11" s="5">
        <v>8</v>
      </c>
      <c r="B11" s="191" t="s">
        <v>274</v>
      </c>
      <c r="C11" s="6">
        <v>2635</v>
      </c>
      <c r="D11" s="193" t="s">
        <v>273</v>
      </c>
      <c r="E11" s="192" t="s">
        <v>272</v>
      </c>
      <c r="F11" s="6" t="s">
        <v>63</v>
      </c>
      <c r="G11" s="6">
        <v>0.3</v>
      </c>
      <c r="H11" s="6">
        <v>0.4</v>
      </c>
      <c r="I11" s="6">
        <v>0.6</v>
      </c>
      <c r="J11" s="6">
        <v>0.2</v>
      </c>
      <c r="K11" s="19">
        <f>SUM(G11:J11)</f>
        <v>1.4999999999999998</v>
      </c>
      <c r="L11" s="6" t="s">
        <v>286</v>
      </c>
      <c r="M11" s="19" t="s">
        <v>269</v>
      </c>
    </row>
    <row r="12" spans="1:13" s="2" customFormat="1" ht="18.75">
      <c r="A12" s="398" t="s">
        <v>287</v>
      </c>
      <c r="B12" s="415"/>
      <c r="C12" s="415"/>
      <c r="D12" s="415"/>
      <c r="E12" s="400"/>
      <c r="F12" s="401"/>
      <c r="G12" s="403"/>
      <c r="H12" s="398" t="s">
        <v>288</v>
      </c>
      <c r="I12" s="415"/>
      <c r="J12" s="415"/>
      <c r="K12" s="405"/>
      <c r="L12" s="404"/>
      <c r="M12" s="405"/>
    </row>
    <row r="13" spans="1:13" ht="16.5">
      <c r="A13" s="416" t="s">
        <v>289</v>
      </c>
      <c r="B13" s="416"/>
      <c r="C13" s="409"/>
      <c r="D13" s="409"/>
      <c r="E13" s="408"/>
      <c r="F13" s="409"/>
      <c r="G13" s="409"/>
      <c r="H13" s="409"/>
      <c r="I13" s="409"/>
      <c r="J13" s="409"/>
      <c r="K13" s="407"/>
      <c r="L13" s="409"/>
      <c r="M13" s="40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G1"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6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6" t="s">
        <v>290</v>
      </c>
      <c r="B1" s="396"/>
      <c r="C1" s="396"/>
      <c r="D1" s="396"/>
      <c r="E1" s="397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1" customFormat="1" ht="15.95" customHeight="1">
      <c r="A2" s="411" t="s">
        <v>291</v>
      </c>
      <c r="B2" s="411" t="s">
        <v>255</v>
      </c>
      <c r="C2" s="411" t="s">
        <v>251</v>
      </c>
      <c r="D2" s="411" t="s">
        <v>252</v>
      </c>
      <c r="E2" s="413" t="s">
        <v>253</v>
      </c>
      <c r="F2" s="411" t="s">
        <v>254</v>
      </c>
      <c r="G2" s="423" t="s">
        <v>292</v>
      </c>
      <c r="H2" s="424"/>
      <c r="I2" s="425"/>
      <c r="J2" s="423" t="s">
        <v>293</v>
      </c>
      <c r="K2" s="424"/>
      <c r="L2" s="425"/>
      <c r="M2" s="423" t="s">
        <v>294</v>
      </c>
      <c r="N2" s="424"/>
      <c r="O2" s="425"/>
      <c r="P2" s="423" t="s">
        <v>295</v>
      </c>
      <c r="Q2" s="424"/>
      <c r="R2" s="425"/>
      <c r="S2" s="424" t="s">
        <v>296</v>
      </c>
      <c r="T2" s="424"/>
      <c r="U2" s="425"/>
      <c r="V2" s="436" t="s">
        <v>297</v>
      </c>
      <c r="W2" s="436" t="s">
        <v>264</v>
      </c>
    </row>
    <row r="3" spans="1:23" s="1" customFormat="1" ht="16.5">
      <c r="A3" s="412"/>
      <c r="B3" s="432"/>
      <c r="C3" s="432"/>
      <c r="D3" s="432"/>
      <c r="E3" s="433"/>
      <c r="F3" s="432"/>
      <c r="G3" s="3" t="s">
        <v>298</v>
      </c>
      <c r="H3" s="3" t="s">
        <v>69</v>
      </c>
      <c r="I3" s="3" t="s">
        <v>255</v>
      </c>
      <c r="J3" s="3" t="s">
        <v>298</v>
      </c>
      <c r="K3" s="3" t="s">
        <v>69</v>
      </c>
      <c r="L3" s="3" t="s">
        <v>255</v>
      </c>
      <c r="M3" s="3" t="s">
        <v>298</v>
      </c>
      <c r="N3" s="3" t="s">
        <v>69</v>
      </c>
      <c r="O3" s="3" t="s">
        <v>255</v>
      </c>
      <c r="P3" s="3" t="s">
        <v>298</v>
      </c>
      <c r="Q3" s="3" t="s">
        <v>69</v>
      </c>
      <c r="R3" s="3" t="s">
        <v>255</v>
      </c>
      <c r="S3" s="3" t="s">
        <v>298</v>
      </c>
      <c r="T3" s="3" t="s">
        <v>69</v>
      </c>
      <c r="U3" s="3" t="s">
        <v>255</v>
      </c>
      <c r="V3" s="437"/>
      <c r="W3" s="437"/>
    </row>
    <row r="4" spans="1:23">
      <c r="A4" s="427" t="s">
        <v>299</v>
      </c>
      <c r="B4" s="191" t="s">
        <v>268</v>
      </c>
      <c r="C4" s="10">
        <v>18</v>
      </c>
      <c r="D4" s="189" t="s">
        <v>266</v>
      </c>
      <c r="E4" s="190" t="s">
        <v>267</v>
      </c>
      <c r="F4" s="6" t="s">
        <v>63</v>
      </c>
      <c r="G4" s="189" t="s">
        <v>300</v>
      </c>
      <c r="H4" s="189" t="s">
        <v>301</v>
      </c>
      <c r="I4" s="6" t="s">
        <v>302</v>
      </c>
      <c r="J4" s="189" t="s">
        <v>303</v>
      </c>
      <c r="K4" s="6" t="s">
        <v>304</v>
      </c>
      <c r="L4" s="6" t="s">
        <v>302</v>
      </c>
      <c r="M4" s="189" t="s">
        <v>305</v>
      </c>
      <c r="N4" s="189" t="s">
        <v>306</v>
      </c>
      <c r="O4" s="189" t="s">
        <v>307</v>
      </c>
      <c r="P4" s="6"/>
      <c r="Q4" s="6"/>
      <c r="R4" s="6"/>
      <c r="S4" s="6"/>
      <c r="T4" s="6"/>
      <c r="U4" s="6"/>
      <c r="V4" s="6"/>
      <c r="W4" s="6"/>
    </row>
    <row r="5" spans="1:23" ht="16.5">
      <c r="A5" s="428"/>
      <c r="B5" s="191" t="s">
        <v>268</v>
      </c>
      <c r="C5" s="6">
        <v>16</v>
      </c>
      <c r="D5" s="189" t="s">
        <v>266</v>
      </c>
      <c r="E5" s="192" t="s">
        <v>270</v>
      </c>
      <c r="F5" s="6" t="s">
        <v>63</v>
      </c>
      <c r="G5" s="423" t="s">
        <v>308</v>
      </c>
      <c r="H5" s="424"/>
      <c r="I5" s="425"/>
      <c r="J5" s="423" t="s">
        <v>309</v>
      </c>
      <c r="K5" s="424"/>
      <c r="L5" s="425"/>
      <c r="M5" s="423" t="s">
        <v>310</v>
      </c>
      <c r="N5" s="424"/>
      <c r="O5" s="425"/>
      <c r="P5" s="423" t="s">
        <v>311</v>
      </c>
      <c r="Q5" s="424"/>
      <c r="R5" s="425"/>
      <c r="S5" s="424" t="s">
        <v>312</v>
      </c>
      <c r="T5" s="424"/>
      <c r="U5" s="425"/>
      <c r="V5" s="6"/>
      <c r="W5" s="6"/>
    </row>
    <row r="6" spans="1:23" ht="21">
      <c r="A6" s="428"/>
      <c r="B6" s="191" t="s">
        <v>268</v>
      </c>
      <c r="C6" s="6">
        <v>33</v>
      </c>
      <c r="D6" s="189" t="s">
        <v>266</v>
      </c>
      <c r="E6" s="190" t="s">
        <v>271</v>
      </c>
      <c r="F6" s="6" t="s">
        <v>63</v>
      </c>
      <c r="G6" s="3" t="s">
        <v>298</v>
      </c>
      <c r="H6" s="3" t="s">
        <v>69</v>
      </c>
      <c r="I6" s="3" t="s">
        <v>255</v>
      </c>
      <c r="J6" s="3" t="s">
        <v>298</v>
      </c>
      <c r="K6" s="3" t="s">
        <v>69</v>
      </c>
      <c r="L6" s="3" t="s">
        <v>255</v>
      </c>
      <c r="M6" s="3" t="s">
        <v>298</v>
      </c>
      <c r="N6" s="3" t="s">
        <v>69</v>
      </c>
      <c r="O6" s="3" t="s">
        <v>255</v>
      </c>
      <c r="P6" s="3" t="s">
        <v>298</v>
      </c>
      <c r="Q6" s="3" t="s">
        <v>69</v>
      </c>
      <c r="R6" s="3" t="s">
        <v>255</v>
      </c>
      <c r="S6" s="3" t="s">
        <v>298</v>
      </c>
      <c r="T6" s="3" t="s">
        <v>69</v>
      </c>
      <c r="U6" s="3" t="s">
        <v>255</v>
      </c>
      <c r="V6" s="6"/>
      <c r="W6" s="6"/>
    </row>
    <row r="7" spans="1:23" ht="21">
      <c r="A7" s="429"/>
      <c r="B7" s="191" t="s">
        <v>268</v>
      </c>
      <c r="C7" s="6">
        <v>111</v>
      </c>
      <c r="D7" s="189" t="s">
        <v>266</v>
      </c>
      <c r="E7" s="192" t="s">
        <v>272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0" t="s">
        <v>313</v>
      </c>
      <c r="B8" s="191" t="s">
        <v>274</v>
      </c>
      <c r="C8" s="6">
        <v>1960</v>
      </c>
      <c r="D8" s="193" t="s">
        <v>273</v>
      </c>
      <c r="E8" s="194" t="s">
        <v>267</v>
      </c>
      <c r="F8" s="6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1"/>
      <c r="B9" s="191" t="s">
        <v>274</v>
      </c>
      <c r="C9" s="6">
        <v>3330</v>
      </c>
      <c r="D9" s="193" t="s">
        <v>273</v>
      </c>
      <c r="E9" s="192" t="s">
        <v>270</v>
      </c>
      <c r="F9" s="6" t="s">
        <v>63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1">
      <c r="A10" s="430" t="s">
        <v>314</v>
      </c>
      <c r="B10" s="191" t="s">
        <v>274</v>
      </c>
      <c r="C10" s="6">
        <v>2003</v>
      </c>
      <c r="D10" s="193" t="s">
        <v>273</v>
      </c>
      <c r="E10" s="194" t="s">
        <v>271</v>
      </c>
      <c r="F10" s="6" t="s">
        <v>63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">
      <c r="A11" s="431"/>
      <c r="B11" s="191" t="s">
        <v>274</v>
      </c>
      <c r="C11" s="6">
        <v>2635</v>
      </c>
      <c r="D11" s="193" t="s">
        <v>273</v>
      </c>
      <c r="E11" s="192" t="s">
        <v>272</v>
      </c>
      <c r="F11" s="6" t="s">
        <v>63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0" t="s">
        <v>315</v>
      </c>
      <c r="B12" s="430"/>
      <c r="C12" s="430"/>
      <c r="D12" s="430"/>
      <c r="E12" s="434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1"/>
      <c r="B13" s="431"/>
      <c r="C13" s="431"/>
      <c r="D13" s="431"/>
      <c r="E13" s="435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0" t="s">
        <v>316</v>
      </c>
      <c r="B14" s="430"/>
      <c r="C14" s="430"/>
      <c r="D14" s="430"/>
      <c r="E14" s="434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1"/>
      <c r="B15" s="431"/>
      <c r="C15" s="431"/>
      <c r="D15" s="431"/>
      <c r="E15" s="435"/>
      <c r="F15" s="4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8" t="s">
        <v>317</v>
      </c>
      <c r="B17" s="415"/>
      <c r="C17" s="415"/>
      <c r="D17" s="415"/>
      <c r="E17" s="400"/>
      <c r="F17" s="401"/>
      <c r="G17" s="403"/>
      <c r="H17" s="15"/>
      <c r="I17" s="15"/>
      <c r="J17" s="398" t="s">
        <v>288</v>
      </c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26"/>
      <c r="V17" s="7"/>
      <c r="W17" s="9"/>
    </row>
    <row r="18" spans="1:23" ht="16.5">
      <c r="A18" s="406" t="s">
        <v>318</v>
      </c>
      <c r="B18" s="406"/>
      <c r="C18" s="409"/>
      <c r="D18" s="409"/>
      <c r="E18" s="408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</row>
  </sheetData>
  <mergeCells count="38">
    <mergeCell ref="F12:F13"/>
    <mergeCell ref="F14:F15"/>
    <mergeCell ref="V2:V3"/>
    <mergeCell ref="W2:W3"/>
    <mergeCell ref="D12:D13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2:B13"/>
    <mergeCell ref="B14:B15"/>
    <mergeCell ref="C2:C3"/>
    <mergeCell ref="C12:C13"/>
    <mergeCell ref="C14:C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6" t="s">
        <v>319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s="1" customFormat="1" ht="16.5">
      <c r="A2" s="11" t="s">
        <v>320</v>
      </c>
      <c r="B2" s="12" t="s">
        <v>251</v>
      </c>
      <c r="C2" s="12" t="s">
        <v>252</v>
      </c>
      <c r="D2" s="12" t="s">
        <v>253</v>
      </c>
      <c r="E2" s="12" t="s">
        <v>254</v>
      </c>
      <c r="F2" s="12" t="s">
        <v>255</v>
      </c>
      <c r="G2" s="11" t="s">
        <v>321</v>
      </c>
      <c r="H2" s="11" t="s">
        <v>322</v>
      </c>
      <c r="I2" s="11" t="s">
        <v>323</v>
      </c>
      <c r="J2" s="11" t="s">
        <v>322</v>
      </c>
      <c r="K2" s="11" t="s">
        <v>324</v>
      </c>
      <c r="L2" s="11" t="s">
        <v>322</v>
      </c>
      <c r="M2" s="12" t="s">
        <v>297</v>
      </c>
      <c r="N2" s="12" t="s">
        <v>264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320</v>
      </c>
      <c r="B4" s="14" t="s">
        <v>325</v>
      </c>
      <c r="C4" s="14" t="s">
        <v>298</v>
      </c>
      <c r="D4" s="14" t="s">
        <v>253</v>
      </c>
      <c r="E4" s="12" t="s">
        <v>254</v>
      </c>
      <c r="F4" s="12" t="s">
        <v>255</v>
      </c>
      <c r="G4" s="11" t="s">
        <v>321</v>
      </c>
      <c r="H4" s="11" t="s">
        <v>322</v>
      </c>
      <c r="I4" s="11" t="s">
        <v>323</v>
      </c>
      <c r="J4" s="11" t="s">
        <v>322</v>
      </c>
      <c r="K4" s="11" t="s">
        <v>324</v>
      </c>
      <c r="L4" s="11" t="s">
        <v>322</v>
      </c>
      <c r="M4" s="12" t="s">
        <v>297</v>
      </c>
      <c r="N4" s="12" t="s">
        <v>264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8" t="s">
        <v>326</v>
      </c>
      <c r="B11" s="415"/>
      <c r="C11" s="415"/>
      <c r="D11" s="426"/>
      <c r="E11" s="401"/>
      <c r="F11" s="402"/>
      <c r="G11" s="403"/>
      <c r="H11" s="15"/>
      <c r="I11" s="398" t="s">
        <v>327</v>
      </c>
      <c r="J11" s="415"/>
      <c r="K11" s="415"/>
      <c r="L11" s="7"/>
      <c r="M11" s="7"/>
      <c r="N11" s="9"/>
    </row>
    <row r="12" spans="1:14" ht="16.5">
      <c r="A12" s="406" t="s">
        <v>328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1" sqref="F11:G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6" t="s">
        <v>329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2" s="1" customFormat="1" ht="16.5">
      <c r="A2" s="3" t="s">
        <v>291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330</v>
      </c>
      <c r="H2" s="3" t="s">
        <v>331</v>
      </c>
      <c r="I2" s="3" t="s">
        <v>332</v>
      </c>
      <c r="J2" s="3" t="s">
        <v>333</v>
      </c>
      <c r="K2" s="4" t="s">
        <v>297</v>
      </c>
      <c r="L2" s="4" t="s">
        <v>264</v>
      </c>
    </row>
    <row r="3" spans="1:12">
      <c r="A3" s="5"/>
      <c r="B3" s="5"/>
      <c r="C3" s="10">
        <v>18</v>
      </c>
      <c r="D3" s="189" t="s">
        <v>266</v>
      </c>
      <c r="E3" s="190" t="s">
        <v>267</v>
      </c>
      <c r="F3" s="6" t="s">
        <v>63</v>
      </c>
      <c r="G3" s="195" t="s">
        <v>334</v>
      </c>
      <c r="H3" s="6" t="s">
        <v>335</v>
      </c>
      <c r="I3" s="6"/>
      <c r="J3" s="6"/>
      <c r="K3" s="6" t="s">
        <v>286</v>
      </c>
      <c r="L3" s="6"/>
    </row>
    <row r="4" spans="1:12">
      <c r="A4" s="5"/>
      <c r="B4" s="5"/>
      <c r="C4" s="6">
        <v>16</v>
      </c>
      <c r="D4" s="189" t="s">
        <v>266</v>
      </c>
      <c r="E4" s="192" t="s">
        <v>270</v>
      </c>
      <c r="F4" s="6" t="s">
        <v>63</v>
      </c>
      <c r="G4" s="6"/>
      <c r="H4" s="6"/>
      <c r="I4" s="6"/>
      <c r="J4" s="6"/>
      <c r="K4" s="6" t="s">
        <v>286</v>
      </c>
      <c r="L4" s="6"/>
    </row>
    <row r="5" spans="1:12" ht="21">
      <c r="A5" s="5"/>
      <c r="B5" s="5"/>
      <c r="C5" s="6">
        <v>33</v>
      </c>
      <c r="D5" s="189" t="s">
        <v>266</v>
      </c>
      <c r="E5" s="190" t="s">
        <v>271</v>
      </c>
      <c r="F5" s="6" t="s">
        <v>63</v>
      </c>
      <c r="G5" s="6"/>
      <c r="H5" s="6"/>
      <c r="I5" s="6"/>
      <c r="J5" s="6"/>
      <c r="K5" s="6" t="s">
        <v>286</v>
      </c>
      <c r="L5" s="6"/>
    </row>
    <row r="6" spans="1:12" ht="21">
      <c r="A6" s="5"/>
      <c r="B6" s="5"/>
      <c r="C6" s="6">
        <v>111</v>
      </c>
      <c r="D6" s="189" t="s">
        <v>266</v>
      </c>
      <c r="E6" s="192" t="s">
        <v>272</v>
      </c>
      <c r="F6" s="6" t="s">
        <v>63</v>
      </c>
      <c r="G6" s="6"/>
      <c r="H6" s="6"/>
      <c r="I6" s="6"/>
      <c r="J6" s="6"/>
      <c r="K6" s="6" t="s">
        <v>286</v>
      </c>
      <c r="L6" s="6"/>
    </row>
    <row r="7" spans="1:12">
      <c r="A7" s="5"/>
      <c r="B7" s="5"/>
      <c r="C7" s="6">
        <v>1960</v>
      </c>
      <c r="D7" s="193" t="s">
        <v>273</v>
      </c>
      <c r="E7" s="194" t="s">
        <v>267</v>
      </c>
      <c r="F7" s="6" t="s">
        <v>63</v>
      </c>
      <c r="G7" s="6"/>
      <c r="H7" s="6"/>
      <c r="I7" s="5"/>
      <c r="J7" s="5"/>
      <c r="K7" s="5"/>
      <c r="L7" s="5"/>
    </row>
    <row r="8" spans="1:12">
      <c r="A8" s="5"/>
      <c r="B8" s="5"/>
      <c r="C8" s="6">
        <v>3330</v>
      </c>
      <c r="D8" s="193" t="s">
        <v>273</v>
      </c>
      <c r="E8" s="192" t="s">
        <v>270</v>
      </c>
      <c r="F8" s="6" t="s">
        <v>63</v>
      </c>
      <c r="G8" s="5"/>
      <c r="H8" s="5"/>
      <c r="I8" s="5"/>
      <c r="J8" s="5"/>
      <c r="K8" s="5"/>
      <c r="L8" s="5"/>
    </row>
    <row r="9" spans="1:12" ht="21">
      <c r="A9" s="5"/>
      <c r="B9" s="5"/>
      <c r="C9" s="6">
        <v>2003</v>
      </c>
      <c r="D9" s="193" t="s">
        <v>273</v>
      </c>
      <c r="E9" s="194" t="s">
        <v>271</v>
      </c>
      <c r="F9" s="6" t="s">
        <v>63</v>
      </c>
      <c r="G9" s="5"/>
      <c r="H9" s="5"/>
      <c r="I9" s="5"/>
      <c r="J9" s="5"/>
      <c r="K9" s="5"/>
      <c r="L9" s="5"/>
    </row>
    <row r="10" spans="1:12" ht="21">
      <c r="A10" s="5"/>
      <c r="B10" s="5"/>
      <c r="C10" s="6">
        <v>2635</v>
      </c>
      <c r="D10" s="193" t="s">
        <v>273</v>
      </c>
      <c r="E10" s="192" t="s">
        <v>272</v>
      </c>
      <c r="F10" s="6" t="s">
        <v>63</v>
      </c>
      <c r="G10" s="5"/>
      <c r="H10" s="5"/>
      <c r="I10" s="5"/>
      <c r="J10" s="5"/>
      <c r="K10" s="5"/>
      <c r="L10" s="5"/>
    </row>
    <row r="11" spans="1:12" s="2" customFormat="1" ht="18.75">
      <c r="A11" s="398" t="s">
        <v>336</v>
      </c>
      <c r="B11" s="415"/>
      <c r="C11" s="415"/>
      <c r="D11" s="415"/>
      <c r="E11" s="426"/>
      <c r="F11" s="401"/>
      <c r="G11" s="403"/>
      <c r="H11" s="398" t="s">
        <v>288</v>
      </c>
      <c r="I11" s="415"/>
      <c r="J11" s="415"/>
      <c r="K11" s="7"/>
      <c r="L11" s="9"/>
    </row>
    <row r="12" spans="1:12" ht="16.5">
      <c r="A12" s="406" t="s">
        <v>337</v>
      </c>
      <c r="B12" s="406"/>
      <c r="C12" s="409"/>
      <c r="D12" s="409"/>
      <c r="E12" s="409"/>
      <c r="F12" s="409"/>
      <c r="G12" s="409"/>
      <c r="H12" s="409"/>
      <c r="I12" s="409"/>
      <c r="J12" s="409"/>
      <c r="K12" s="409"/>
      <c r="L12" s="409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9" sqref="D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6" t="s">
        <v>338</v>
      </c>
      <c r="B1" s="396"/>
      <c r="C1" s="396"/>
      <c r="D1" s="396"/>
      <c r="E1" s="396"/>
      <c r="F1" s="396"/>
      <c r="G1" s="396"/>
      <c r="H1" s="396"/>
      <c r="I1" s="396"/>
    </row>
    <row r="2" spans="1:9" s="1" customFormat="1" ht="16.5">
      <c r="A2" s="410" t="s">
        <v>250</v>
      </c>
      <c r="B2" s="411" t="s">
        <v>255</v>
      </c>
      <c r="C2" s="411" t="s">
        <v>298</v>
      </c>
      <c r="D2" s="411" t="s">
        <v>253</v>
      </c>
      <c r="E2" s="411" t="s">
        <v>254</v>
      </c>
      <c r="F2" s="3" t="s">
        <v>339</v>
      </c>
      <c r="G2" s="3" t="s">
        <v>280</v>
      </c>
      <c r="H2" s="417" t="s">
        <v>281</v>
      </c>
      <c r="I2" s="421" t="s">
        <v>283</v>
      </c>
    </row>
    <row r="3" spans="1:9" s="1" customFormat="1" ht="16.5">
      <c r="A3" s="410"/>
      <c r="B3" s="412"/>
      <c r="C3" s="412"/>
      <c r="D3" s="412"/>
      <c r="E3" s="412"/>
      <c r="F3" s="3" t="s">
        <v>340</v>
      </c>
      <c r="G3" s="3" t="s">
        <v>284</v>
      </c>
      <c r="H3" s="418"/>
      <c r="I3" s="422"/>
    </row>
    <row r="4" spans="1:9">
      <c r="A4" s="5"/>
      <c r="B4" s="195" t="s">
        <v>341</v>
      </c>
      <c r="C4" s="195" t="s">
        <v>342</v>
      </c>
      <c r="D4" s="196" t="s">
        <v>343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269</v>
      </c>
    </row>
    <row r="5" spans="1:9">
      <c r="A5" s="5"/>
      <c r="B5" s="195" t="s">
        <v>302</v>
      </c>
      <c r="C5" s="195" t="s">
        <v>344</v>
      </c>
      <c r="D5" s="196" t="s">
        <v>343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269</v>
      </c>
    </row>
    <row r="6" spans="1:9">
      <c r="A6" s="5"/>
      <c r="B6" s="195" t="s">
        <v>341</v>
      </c>
      <c r="C6" s="195" t="s">
        <v>345</v>
      </c>
      <c r="D6" s="196" t="s">
        <v>346</v>
      </c>
      <c r="E6" s="6" t="s">
        <v>63</v>
      </c>
      <c r="F6" s="6">
        <v>0.3</v>
      </c>
      <c r="G6" s="6">
        <v>0.5</v>
      </c>
      <c r="H6" s="6">
        <f>SUM(F6:G6)</f>
        <v>0.8</v>
      </c>
      <c r="I6" s="6" t="s">
        <v>269</v>
      </c>
    </row>
    <row r="7" spans="1:9">
      <c r="A7" s="5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8" t="s">
        <v>347</v>
      </c>
      <c r="B12" s="415"/>
      <c r="C12" s="415"/>
      <c r="D12" s="426"/>
      <c r="E12" s="8"/>
      <c r="F12" s="398" t="s">
        <v>288</v>
      </c>
      <c r="G12" s="415"/>
      <c r="H12" s="426"/>
      <c r="I12" s="9"/>
    </row>
    <row r="13" spans="1:9" ht="16.5">
      <c r="A13" s="406" t="s">
        <v>348</v>
      </c>
      <c r="B13" s="406"/>
      <c r="C13" s="409"/>
      <c r="D13" s="409"/>
      <c r="E13" s="409"/>
      <c r="F13" s="409"/>
      <c r="G13" s="409"/>
      <c r="H13" s="409"/>
      <c r="I13" s="40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63"/>
      <c r="C3" s="164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63" t="s">
        <v>39</v>
      </c>
      <c r="C4" s="164" t="s">
        <v>40</v>
      </c>
      <c r="D4" s="164" t="s">
        <v>41</v>
      </c>
      <c r="E4" s="164" t="s">
        <v>42</v>
      </c>
      <c r="F4" s="165" t="s">
        <v>41</v>
      </c>
      <c r="G4" s="165" t="s">
        <v>42</v>
      </c>
      <c r="H4" s="164" t="s">
        <v>41</v>
      </c>
      <c r="I4" s="172" t="s">
        <v>42</v>
      </c>
    </row>
    <row r="5" spans="2:9" ht="27.95" customHeight="1">
      <c r="B5" s="166" t="s">
        <v>43</v>
      </c>
      <c r="C5" s="5">
        <v>13</v>
      </c>
      <c r="D5" s="5">
        <v>0</v>
      </c>
      <c r="E5" s="5">
        <v>1</v>
      </c>
      <c r="F5" s="167">
        <v>0</v>
      </c>
      <c r="G5" s="167">
        <v>1</v>
      </c>
      <c r="H5" s="5">
        <v>1</v>
      </c>
      <c r="I5" s="173">
        <v>2</v>
      </c>
    </row>
    <row r="6" spans="2:9" ht="27.95" customHeight="1">
      <c r="B6" s="166" t="s">
        <v>44</v>
      </c>
      <c r="C6" s="5">
        <v>20</v>
      </c>
      <c r="D6" s="5">
        <v>0</v>
      </c>
      <c r="E6" s="5">
        <v>1</v>
      </c>
      <c r="F6" s="167">
        <v>1</v>
      </c>
      <c r="G6" s="167">
        <v>2</v>
      </c>
      <c r="H6" s="5">
        <v>2</v>
      </c>
      <c r="I6" s="173">
        <v>3</v>
      </c>
    </row>
    <row r="7" spans="2:9" ht="27.95" customHeight="1">
      <c r="B7" s="166" t="s">
        <v>45</v>
      </c>
      <c r="C7" s="5">
        <v>32</v>
      </c>
      <c r="D7" s="5">
        <v>0</v>
      </c>
      <c r="E7" s="5">
        <v>1</v>
      </c>
      <c r="F7" s="167">
        <v>2</v>
      </c>
      <c r="G7" s="167">
        <v>3</v>
      </c>
      <c r="H7" s="5">
        <v>3</v>
      </c>
      <c r="I7" s="173">
        <v>4</v>
      </c>
    </row>
    <row r="8" spans="2:9" ht="27.95" customHeight="1">
      <c r="B8" s="166" t="s">
        <v>46</v>
      </c>
      <c r="C8" s="5">
        <v>50</v>
      </c>
      <c r="D8" s="5">
        <v>1</v>
      </c>
      <c r="E8" s="5">
        <v>2</v>
      </c>
      <c r="F8" s="167">
        <v>3</v>
      </c>
      <c r="G8" s="167">
        <v>4</v>
      </c>
      <c r="H8" s="5">
        <v>5</v>
      </c>
      <c r="I8" s="173">
        <v>6</v>
      </c>
    </row>
    <row r="9" spans="2:9" ht="27.95" customHeight="1">
      <c r="B9" s="166" t="s">
        <v>47</v>
      </c>
      <c r="C9" s="5">
        <v>80</v>
      </c>
      <c r="D9" s="5">
        <v>2</v>
      </c>
      <c r="E9" s="5">
        <v>3</v>
      </c>
      <c r="F9" s="167">
        <v>5</v>
      </c>
      <c r="G9" s="167">
        <v>6</v>
      </c>
      <c r="H9" s="5">
        <v>7</v>
      </c>
      <c r="I9" s="173">
        <v>8</v>
      </c>
    </row>
    <row r="10" spans="2:9" ht="27.95" customHeight="1">
      <c r="B10" s="166" t="s">
        <v>48</v>
      </c>
      <c r="C10" s="5">
        <v>125</v>
      </c>
      <c r="D10" s="5">
        <v>3</v>
      </c>
      <c r="E10" s="5">
        <v>4</v>
      </c>
      <c r="F10" s="167">
        <v>7</v>
      </c>
      <c r="G10" s="167">
        <v>8</v>
      </c>
      <c r="H10" s="5">
        <v>10</v>
      </c>
      <c r="I10" s="173">
        <v>11</v>
      </c>
    </row>
    <row r="11" spans="2:9" ht="27.95" customHeight="1">
      <c r="B11" s="166" t="s">
        <v>49</v>
      </c>
      <c r="C11" s="5">
        <v>200</v>
      </c>
      <c r="D11" s="5">
        <v>5</v>
      </c>
      <c r="E11" s="5">
        <v>6</v>
      </c>
      <c r="F11" s="167">
        <v>10</v>
      </c>
      <c r="G11" s="167">
        <v>11</v>
      </c>
      <c r="H11" s="5">
        <v>14</v>
      </c>
      <c r="I11" s="173">
        <v>15</v>
      </c>
    </row>
    <row r="12" spans="2:9" ht="27.95" customHeight="1">
      <c r="B12" s="168" t="s">
        <v>50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51</v>
      </c>
      <c r="C14" s="171"/>
      <c r="D14" s="171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22" sqref="A22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>
      <c r="A2" s="90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91" t="s">
        <v>57</v>
      </c>
      <c r="I2" s="208" t="s">
        <v>58</v>
      </c>
      <c r="J2" s="208"/>
      <c r="K2" s="209"/>
    </row>
    <row r="3" spans="1:11" ht="14.25">
      <c r="A3" s="210" t="s">
        <v>59</v>
      </c>
      <c r="B3" s="211"/>
      <c r="C3" s="212"/>
      <c r="D3" s="213" t="s">
        <v>60</v>
      </c>
      <c r="E3" s="214"/>
      <c r="F3" s="214"/>
      <c r="G3" s="215"/>
      <c r="H3" s="213" t="s">
        <v>61</v>
      </c>
      <c r="I3" s="214"/>
      <c r="J3" s="214"/>
      <c r="K3" s="215"/>
    </row>
    <row r="4" spans="1:11" ht="14.25">
      <c r="A4" s="94" t="s">
        <v>62</v>
      </c>
      <c r="B4" s="216" t="s">
        <v>63</v>
      </c>
      <c r="C4" s="217"/>
      <c r="D4" s="218" t="s">
        <v>64</v>
      </c>
      <c r="E4" s="219"/>
      <c r="F4" s="220" t="s">
        <v>65</v>
      </c>
      <c r="G4" s="221"/>
      <c r="H4" s="218" t="s">
        <v>66</v>
      </c>
      <c r="I4" s="219"/>
      <c r="J4" s="109" t="s">
        <v>67</v>
      </c>
      <c r="K4" s="118" t="s">
        <v>68</v>
      </c>
    </row>
    <row r="5" spans="1:11" ht="14.25">
      <c r="A5" s="97" t="s">
        <v>69</v>
      </c>
      <c r="B5" s="216" t="s">
        <v>70</v>
      </c>
      <c r="C5" s="217"/>
      <c r="D5" s="218" t="s">
        <v>71</v>
      </c>
      <c r="E5" s="219"/>
      <c r="F5" s="220">
        <v>44699</v>
      </c>
      <c r="G5" s="221"/>
      <c r="H5" s="218" t="s">
        <v>72</v>
      </c>
      <c r="I5" s="219"/>
      <c r="J5" s="109" t="s">
        <v>67</v>
      </c>
      <c r="K5" s="118" t="s">
        <v>68</v>
      </c>
    </row>
    <row r="6" spans="1:11" ht="14.25">
      <c r="A6" s="94" t="s">
        <v>73</v>
      </c>
      <c r="B6" s="98">
        <v>4</v>
      </c>
      <c r="C6" s="99">
        <v>7</v>
      </c>
      <c r="D6" s="97" t="s">
        <v>74</v>
      </c>
      <c r="E6" s="111"/>
      <c r="F6" s="220">
        <v>44732</v>
      </c>
      <c r="G6" s="221"/>
      <c r="H6" s="218" t="s">
        <v>75</v>
      </c>
      <c r="I6" s="219"/>
      <c r="J6" s="109" t="s">
        <v>67</v>
      </c>
      <c r="K6" s="118" t="s">
        <v>68</v>
      </c>
    </row>
    <row r="7" spans="1:11" ht="14.25">
      <c r="A7" s="94" t="s">
        <v>76</v>
      </c>
      <c r="B7" s="222">
        <v>5661</v>
      </c>
      <c r="C7" s="223"/>
      <c r="D7" s="97" t="s">
        <v>77</v>
      </c>
      <c r="E7" s="110"/>
      <c r="F7" s="220">
        <v>44737</v>
      </c>
      <c r="G7" s="221"/>
      <c r="H7" s="218" t="s">
        <v>78</v>
      </c>
      <c r="I7" s="219"/>
      <c r="J7" s="109" t="s">
        <v>67</v>
      </c>
      <c r="K7" s="118" t="s">
        <v>68</v>
      </c>
    </row>
    <row r="8" spans="1:11" ht="14.25">
      <c r="A8" s="102" t="s">
        <v>79</v>
      </c>
      <c r="B8" s="224"/>
      <c r="C8" s="225"/>
      <c r="D8" s="226" t="s">
        <v>80</v>
      </c>
      <c r="E8" s="227"/>
      <c r="F8" s="228">
        <v>44742</v>
      </c>
      <c r="G8" s="229"/>
      <c r="H8" s="226" t="s">
        <v>81</v>
      </c>
      <c r="I8" s="227"/>
      <c r="J8" s="112" t="s">
        <v>67</v>
      </c>
      <c r="K8" s="120" t="s">
        <v>68</v>
      </c>
    </row>
    <row r="9" spans="1:11" ht="14.25">
      <c r="A9" s="230" t="s">
        <v>82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33" t="s">
        <v>83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4.25">
      <c r="A11" s="140" t="s">
        <v>84</v>
      </c>
      <c r="B11" s="141" t="s">
        <v>85</v>
      </c>
      <c r="C11" s="142" t="s">
        <v>86</v>
      </c>
      <c r="D11" s="143"/>
      <c r="E11" s="144" t="s">
        <v>87</v>
      </c>
      <c r="F11" s="141" t="s">
        <v>85</v>
      </c>
      <c r="G11" s="142" t="s">
        <v>86</v>
      </c>
      <c r="H11" s="142" t="s">
        <v>88</v>
      </c>
      <c r="I11" s="144" t="s">
        <v>89</v>
      </c>
      <c r="J11" s="141" t="s">
        <v>85</v>
      </c>
      <c r="K11" s="158" t="s">
        <v>86</v>
      </c>
    </row>
    <row r="12" spans="1:11" ht="14.25">
      <c r="A12" s="97" t="s">
        <v>90</v>
      </c>
      <c r="B12" s="108" t="s">
        <v>85</v>
      </c>
      <c r="C12" s="109" t="s">
        <v>86</v>
      </c>
      <c r="D12" s="110"/>
      <c r="E12" s="111" t="s">
        <v>91</v>
      </c>
      <c r="F12" s="108" t="s">
        <v>85</v>
      </c>
      <c r="G12" s="109" t="s">
        <v>86</v>
      </c>
      <c r="H12" s="109" t="s">
        <v>88</v>
      </c>
      <c r="I12" s="111" t="s">
        <v>92</v>
      </c>
      <c r="J12" s="108" t="s">
        <v>85</v>
      </c>
      <c r="K12" s="118" t="s">
        <v>86</v>
      </c>
    </row>
    <row r="13" spans="1:11" ht="14.25">
      <c r="A13" s="97" t="s">
        <v>93</v>
      </c>
      <c r="B13" s="108" t="s">
        <v>85</v>
      </c>
      <c r="C13" s="109" t="s">
        <v>86</v>
      </c>
      <c r="D13" s="110"/>
      <c r="E13" s="111" t="s">
        <v>94</v>
      </c>
      <c r="F13" s="109" t="s">
        <v>95</v>
      </c>
      <c r="G13" s="109" t="s">
        <v>96</v>
      </c>
      <c r="H13" s="109" t="s">
        <v>88</v>
      </c>
      <c r="I13" s="111" t="s">
        <v>97</v>
      </c>
      <c r="J13" s="108" t="s">
        <v>85</v>
      </c>
      <c r="K13" s="118" t="s">
        <v>86</v>
      </c>
    </row>
    <row r="14" spans="1:11" ht="14.25">
      <c r="A14" s="226" t="s">
        <v>98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4.25">
      <c r="A15" s="233" t="s">
        <v>99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4.25">
      <c r="A16" s="145" t="s">
        <v>100</v>
      </c>
      <c r="B16" s="142" t="s">
        <v>95</v>
      </c>
      <c r="C16" s="142" t="s">
        <v>96</v>
      </c>
      <c r="D16" s="146"/>
      <c r="E16" s="147" t="s">
        <v>101</v>
      </c>
      <c r="F16" s="142" t="s">
        <v>95</v>
      </c>
      <c r="G16" s="142" t="s">
        <v>96</v>
      </c>
      <c r="H16" s="148"/>
      <c r="I16" s="147" t="s">
        <v>102</v>
      </c>
      <c r="J16" s="142" t="s">
        <v>95</v>
      </c>
      <c r="K16" s="158" t="s">
        <v>96</v>
      </c>
    </row>
    <row r="17" spans="1:22" ht="16.5" customHeight="1">
      <c r="A17" s="100" t="s">
        <v>103</v>
      </c>
      <c r="B17" s="109" t="s">
        <v>95</v>
      </c>
      <c r="C17" s="109" t="s">
        <v>96</v>
      </c>
      <c r="D17" s="95"/>
      <c r="E17" s="113" t="s">
        <v>104</v>
      </c>
      <c r="F17" s="109" t="s">
        <v>95</v>
      </c>
      <c r="G17" s="109" t="s">
        <v>96</v>
      </c>
      <c r="H17" s="149"/>
      <c r="I17" s="113" t="s">
        <v>105</v>
      </c>
      <c r="J17" s="109" t="s">
        <v>95</v>
      </c>
      <c r="K17" s="118" t="s">
        <v>96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37" t="s">
        <v>106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139" customFormat="1" ht="18" customHeight="1">
      <c r="A19" s="233" t="s">
        <v>107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40" t="s">
        <v>108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50" t="s">
        <v>109</v>
      </c>
      <c r="B21" s="113" t="s">
        <v>110</v>
      </c>
      <c r="C21" s="113" t="s">
        <v>111</v>
      </c>
      <c r="D21" s="113" t="s">
        <v>112</v>
      </c>
      <c r="E21" s="113" t="s">
        <v>113</v>
      </c>
      <c r="F21" s="113" t="s">
        <v>114</v>
      </c>
      <c r="G21" s="113" t="s">
        <v>115</v>
      </c>
      <c r="H21" s="113" t="s">
        <v>116</v>
      </c>
      <c r="I21" s="113" t="s">
        <v>117</v>
      </c>
      <c r="J21" s="113" t="s">
        <v>118</v>
      </c>
      <c r="K21" s="121" t="s">
        <v>119</v>
      </c>
    </row>
    <row r="22" spans="1:22" ht="16.5" customHeight="1">
      <c r="A22" s="101" t="s">
        <v>120</v>
      </c>
      <c r="B22" s="151"/>
      <c r="C22" s="151"/>
      <c r="D22" s="151">
        <v>0.5</v>
      </c>
      <c r="E22" s="151">
        <v>0.5</v>
      </c>
      <c r="F22" s="151">
        <v>0.5</v>
      </c>
      <c r="G22" s="151">
        <v>0.5</v>
      </c>
      <c r="H22" s="151">
        <v>0.5</v>
      </c>
      <c r="I22" s="151">
        <v>0.5</v>
      </c>
      <c r="J22" s="151"/>
      <c r="K22" s="160"/>
    </row>
    <row r="23" spans="1:22" ht="16.5" customHeight="1">
      <c r="B23" s="151"/>
      <c r="C23" s="151"/>
      <c r="D23" s="151"/>
      <c r="E23" s="151"/>
      <c r="F23" s="151"/>
      <c r="G23" s="151"/>
      <c r="H23" s="151"/>
      <c r="I23" s="151"/>
      <c r="J23" s="151"/>
      <c r="K23" s="161"/>
    </row>
    <row r="24" spans="1:22" ht="16.5" customHeight="1">
      <c r="A24" s="101"/>
      <c r="B24" s="151"/>
      <c r="C24" s="151"/>
      <c r="D24" s="151"/>
      <c r="E24" s="151"/>
      <c r="F24" s="151"/>
      <c r="G24" s="151"/>
      <c r="H24" s="151"/>
      <c r="I24" s="151"/>
      <c r="J24" s="151"/>
      <c r="K24" s="161"/>
    </row>
    <row r="25" spans="1:22" ht="16.5" customHeight="1">
      <c r="A25" s="101"/>
      <c r="B25" s="151"/>
      <c r="C25" s="151"/>
      <c r="D25" s="151"/>
      <c r="E25" s="151"/>
      <c r="F25" s="151"/>
      <c r="G25" s="151"/>
      <c r="H25" s="151"/>
      <c r="I25" s="151"/>
      <c r="J25" s="151"/>
      <c r="K25" s="162"/>
    </row>
    <row r="26" spans="1:22" ht="16.5" customHeight="1">
      <c r="A26" s="101"/>
      <c r="B26" s="151"/>
      <c r="C26" s="151"/>
      <c r="D26" s="151"/>
      <c r="E26" s="151"/>
      <c r="F26" s="151"/>
      <c r="G26" s="151"/>
      <c r="H26" s="151"/>
      <c r="I26" s="151"/>
      <c r="J26" s="151"/>
      <c r="K26" s="162"/>
    </row>
    <row r="27" spans="1:22" ht="16.5" customHeight="1">
      <c r="A27" s="101"/>
      <c r="B27" s="151"/>
      <c r="C27" s="151"/>
      <c r="D27" s="151"/>
      <c r="E27" s="151"/>
      <c r="F27" s="151"/>
      <c r="G27" s="151"/>
      <c r="H27" s="151"/>
      <c r="I27" s="151"/>
      <c r="J27" s="151"/>
      <c r="K27" s="162"/>
    </row>
    <row r="28" spans="1:22" ht="16.5" customHeight="1">
      <c r="A28" s="101"/>
      <c r="B28" s="151"/>
      <c r="C28" s="151"/>
      <c r="D28" s="151"/>
      <c r="E28" s="151"/>
      <c r="F28" s="151"/>
      <c r="G28" s="151"/>
      <c r="H28" s="151"/>
      <c r="I28" s="151"/>
      <c r="J28" s="151"/>
      <c r="K28" s="162"/>
    </row>
    <row r="29" spans="1:22" ht="18" customHeight="1">
      <c r="A29" s="243" t="s">
        <v>121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>
      <c r="A30" s="246" t="s">
        <v>122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>
      <c r="A32" s="243" t="s">
        <v>123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4.25">
      <c r="A33" s="252" t="s">
        <v>124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4.25">
      <c r="A34" s="255" t="s">
        <v>125</v>
      </c>
      <c r="B34" s="256"/>
      <c r="C34" s="109" t="s">
        <v>67</v>
      </c>
      <c r="D34" s="109" t="s">
        <v>68</v>
      </c>
      <c r="E34" s="257" t="s">
        <v>126</v>
      </c>
      <c r="F34" s="258"/>
      <c r="G34" s="258"/>
      <c r="H34" s="258"/>
      <c r="I34" s="258"/>
      <c r="J34" s="258"/>
      <c r="K34" s="259"/>
    </row>
    <row r="35" spans="1:11" ht="14.25">
      <c r="A35" s="260" t="s">
        <v>127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4.25">
      <c r="A36" s="261" t="s">
        <v>128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4.25">
      <c r="A37" s="264" t="s">
        <v>129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4.25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4.2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4.2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4.2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4.2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4.25">
      <c r="A43" s="267" t="s">
        <v>130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>
      <c r="A44" s="233" t="s">
        <v>131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4.25">
      <c r="A45" s="145" t="s">
        <v>132</v>
      </c>
      <c r="B45" s="142" t="s">
        <v>95</v>
      </c>
      <c r="C45" s="142" t="s">
        <v>96</v>
      </c>
      <c r="D45" s="142" t="s">
        <v>88</v>
      </c>
      <c r="E45" s="147" t="s">
        <v>133</v>
      </c>
      <c r="F45" s="142" t="s">
        <v>95</v>
      </c>
      <c r="G45" s="142" t="s">
        <v>96</v>
      </c>
      <c r="H45" s="142" t="s">
        <v>88</v>
      </c>
      <c r="I45" s="147" t="s">
        <v>134</v>
      </c>
      <c r="J45" s="142" t="s">
        <v>95</v>
      </c>
      <c r="K45" s="158" t="s">
        <v>96</v>
      </c>
    </row>
    <row r="46" spans="1:11" ht="14.25">
      <c r="A46" s="100" t="s">
        <v>87</v>
      </c>
      <c r="B46" s="109" t="s">
        <v>95</v>
      </c>
      <c r="C46" s="109" t="s">
        <v>96</v>
      </c>
      <c r="D46" s="109" t="s">
        <v>88</v>
      </c>
      <c r="E46" s="113" t="s">
        <v>94</v>
      </c>
      <c r="F46" s="109" t="s">
        <v>95</v>
      </c>
      <c r="G46" s="109" t="s">
        <v>96</v>
      </c>
      <c r="H46" s="109" t="s">
        <v>88</v>
      </c>
      <c r="I46" s="113" t="s">
        <v>105</v>
      </c>
      <c r="J46" s="109" t="s">
        <v>95</v>
      </c>
      <c r="K46" s="118" t="s">
        <v>96</v>
      </c>
    </row>
    <row r="47" spans="1:11" ht="14.25">
      <c r="A47" s="226" t="s">
        <v>98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4.25">
      <c r="A48" s="260" t="s">
        <v>135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1" ht="14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4.25">
      <c r="A50" s="152" t="s">
        <v>136</v>
      </c>
      <c r="B50" s="270" t="s">
        <v>137</v>
      </c>
      <c r="C50" s="270"/>
      <c r="D50" s="153" t="s">
        <v>138</v>
      </c>
      <c r="E50" s="154" t="s">
        <v>139</v>
      </c>
      <c r="F50" s="155" t="s">
        <v>140</v>
      </c>
      <c r="G50" s="156"/>
      <c r="H50" s="271" t="s">
        <v>141</v>
      </c>
      <c r="I50" s="272"/>
      <c r="J50" s="273"/>
      <c r="K50" s="274"/>
    </row>
    <row r="51" spans="1:11" ht="14.2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14.25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1" ht="14.25">
      <c r="A53" s="152" t="s">
        <v>136</v>
      </c>
      <c r="B53" s="270" t="s">
        <v>137</v>
      </c>
      <c r="C53" s="270"/>
      <c r="D53" s="153" t="s">
        <v>138</v>
      </c>
      <c r="E53" s="157" t="s">
        <v>142</v>
      </c>
      <c r="F53" s="155" t="s">
        <v>143</v>
      </c>
      <c r="G53" s="156"/>
      <c r="H53" s="271" t="s">
        <v>141</v>
      </c>
      <c r="I53" s="272"/>
      <c r="J53" s="273" t="s">
        <v>144</v>
      </c>
      <c r="K53" s="27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tabSelected="1" topLeftCell="A7" zoomScale="90" zoomScaleNormal="90" workbookViewId="0">
      <selection activeCell="M12" sqref="M12"/>
    </sheetView>
  </sheetViews>
  <sheetFormatPr defaultColWidth="9" defaultRowHeight="26.1" customHeight="1"/>
  <cols>
    <col min="1" max="1" width="17.125" style="22" customWidth="1"/>
    <col min="2" max="8" width="9.375" style="22" customWidth="1"/>
    <col min="9" max="9" width="1.375" style="22" customWidth="1"/>
    <col min="10" max="11" width="19.125" style="22" customWidth="1"/>
    <col min="12" max="12" width="18.5" style="22" customWidth="1"/>
    <col min="13" max="13" width="16.625" style="22" customWidth="1"/>
    <col min="14" max="14" width="14.125" style="22" customWidth="1"/>
    <col min="15" max="15" width="16.375" style="22" customWidth="1"/>
    <col min="16" max="16384" width="9" style="22"/>
  </cols>
  <sheetData>
    <row r="1" spans="1:15" ht="30" customHeight="1">
      <c r="A1" s="278" t="s">
        <v>145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5" ht="29.1" customHeight="1">
      <c r="A2" s="23" t="s">
        <v>62</v>
      </c>
      <c r="B2" s="280" t="s">
        <v>63</v>
      </c>
      <c r="C2" s="280"/>
      <c r="D2" s="24" t="s">
        <v>69</v>
      </c>
      <c r="E2" s="280" t="s">
        <v>70</v>
      </c>
      <c r="F2" s="280"/>
      <c r="G2" s="280"/>
      <c r="H2" s="280"/>
      <c r="I2" s="286"/>
      <c r="J2" s="45" t="s">
        <v>57</v>
      </c>
      <c r="K2" s="280" t="s">
        <v>58</v>
      </c>
      <c r="L2" s="280"/>
      <c r="M2" s="280"/>
      <c r="N2" s="280"/>
      <c r="O2" s="281"/>
    </row>
    <row r="3" spans="1:15" ht="29.1" customHeight="1">
      <c r="A3" s="285" t="s">
        <v>146</v>
      </c>
      <c r="B3" s="282" t="s">
        <v>147</v>
      </c>
      <c r="C3" s="282"/>
      <c r="D3" s="282"/>
      <c r="E3" s="282"/>
      <c r="F3" s="282"/>
      <c r="G3" s="282"/>
      <c r="H3" s="282"/>
      <c r="I3" s="287"/>
      <c r="J3" s="283" t="s">
        <v>148</v>
      </c>
      <c r="K3" s="283"/>
      <c r="L3" s="283"/>
      <c r="M3" s="283"/>
      <c r="N3" s="283"/>
      <c r="O3" s="284"/>
    </row>
    <row r="4" spans="1:15" ht="29.1" customHeight="1">
      <c r="A4" s="285"/>
      <c r="B4" s="122" t="s">
        <v>111</v>
      </c>
      <c r="C4" s="122" t="s">
        <v>112</v>
      </c>
      <c r="D4" s="123" t="s">
        <v>113</v>
      </c>
      <c r="E4" s="122" t="s">
        <v>114</v>
      </c>
      <c r="F4" s="122" t="s">
        <v>115</v>
      </c>
      <c r="G4" s="122" t="s">
        <v>116</v>
      </c>
      <c r="H4" s="122" t="s">
        <v>117</v>
      </c>
      <c r="I4" s="287"/>
      <c r="J4" s="46" t="s">
        <v>349</v>
      </c>
      <c r="K4" s="46" t="s">
        <v>350</v>
      </c>
      <c r="L4" s="46" t="s">
        <v>351</v>
      </c>
      <c r="M4" s="46"/>
      <c r="N4" s="46"/>
      <c r="O4" s="47"/>
    </row>
    <row r="5" spans="1:15" ht="29.1" customHeight="1">
      <c r="A5" s="124" t="s">
        <v>149</v>
      </c>
      <c r="B5" s="122" t="s">
        <v>150</v>
      </c>
      <c r="C5" s="122" t="s">
        <v>151</v>
      </c>
      <c r="D5" s="123" t="s">
        <v>152</v>
      </c>
      <c r="E5" s="122" t="s">
        <v>153</v>
      </c>
      <c r="F5" s="122" t="s">
        <v>154</v>
      </c>
      <c r="G5" s="122" t="s">
        <v>155</v>
      </c>
      <c r="H5" s="122" t="s">
        <v>156</v>
      </c>
      <c r="I5" s="287"/>
      <c r="J5" s="136"/>
      <c r="K5" s="136"/>
      <c r="L5" s="50" t="s">
        <v>352</v>
      </c>
      <c r="M5" s="50"/>
      <c r="N5" s="50"/>
      <c r="O5" s="51"/>
    </row>
    <row r="6" spans="1:15" ht="29.1" customHeight="1">
      <c r="A6" s="125" t="s">
        <v>157</v>
      </c>
      <c r="B6" s="126">
        <f t="shared" ref="B6" si="0">C6-1</f>
        <v>67</v>
      </c>
      <c r="C6" s="126">
        <f t="shared" ref="C6" si="1">D6-2</f>
        <v>68</v>
      </c>
      <c r="D6" s="123">
        <v>70</v>
      </c>
      <c r="E6" s="126">
        <f t="shared" ref="E6" si="2">D6+2</f>
        <v>72</v>
      </c>
      <c r="F6" s="126">
        <f t="shared" ref="F6" si="3">E6+2</f>
        <v>74</v>
      </c>
      <c r="G6" s="126">
        <f t="shared" ref="G6" si="4">F6+1</f>
        <v>75</v>
      </c>
      <c r="H6" s="126">
        <f t="shared" ref="H6" si="5">G6+1</f>
        <v>76</v>
      </c>
      <c r="I6" s="287"/>
      <c r="J6" s="137" t="s">
        <v>158</v>
      </c>
      <c r="K6" s="137" t="s">
        <v>159</v>
      </c>
      <c r="L6" s="52" t="s">
        <v>353</v>
      </c>
      <c r="M6" s="52"/>
      <c r="N6" s="52"/>
      <c r="O6" s="53"/>
    </row>
    <row r="7" spans="1:15" ht="29.1" customHeight="1">
      <c r="A7" s="128" t="s">
        <v>161</v>
      </c>
      <c r="B7" s="129">
        <f t="shared" ref="B7" si="6">C7-4</f>
        <v>104</v>
      </c>
      <c r="C7" s="129">
        <f t="shared" ref="C7" si="7">D7-4</f>
        <v>108</v>
      </c>
      <c r="D7" s="130">
        <v>112</v>
      </c>
      <c r="E7" s="129">
        <f t="shared" ref="E7:E9" si="8">D7+4</f>
        <v>116</v>
      </c>
      <c r="F7" s="129">
        <f>E7+4</f>
        <v>120</v>
      </c>
      <c r="G7" s="129">
        <f t="shared" ref="G7:G9" si="9">F7+6</f>
        <v>126</v>
      </c>
      <c r="H7" s="129">
        <f>G7+6</f>
        <v>132</v>
      </c>
      <c r="I7" s="287"/>
      <c r="J7" s="138" t="s">
        <v>162</v>
      </c>
      <c r="K7" s="138" t="s">
        <v>163</v>
      </c>
      <c r="L7" s="52" t="s">
        <v>353</v>
      </c>
      <c r="M7" s="52"/>
      <c r="N7" s="52"/>
      <c r="O7" s="54"/>
    </row>
    <row r="8" spans="1:15" ht="29.1" customHeight="1">
      <c r="A8" s="128" t="s">
        <v>164</v>
      </c>
      <c r="B8" s="129">
        <f>B7-4</f>
        <v>100</v>
      </c>
      <c r="C8" s="129">
        <f t="shared" ref="C8:H8" si="10">C7-4</f>
        <v>104</v>
      </c>
      <c r="D8" s="129">
        <f t="shared" si="10"/>
        <v>108</v>
      </c>
      <c r="E8" s="129">
        <f t="shared" si="10"/>
        <v>112</v>
      </c>
      <c r="F8" s="129">
        <f t="shared" si="10"/>
        <v>116</v>
      </c>
      <c r="G8" s="129">
        <f t="shared" si="10"/>
        <v>122</v>
      </c>
      <c r="H8" s="129">
        <f t="shared" si="10"/>
        <v>128</v>
      </c>
      <c r="I8" s="287"/>
      <c r="J8" s="138" t="s">
        <v>165</v>
      </c>
      <c r="K8" s="138" t="s">
        <v>163</v>
      </c>
      <c r="L8" s="52" t="s">
        <v>354</v>
      </c>
      <c r="M8" s="52"/>
      <c r="N8" s="52"/>
      <c r="O8" s="54"/>
    </row>
    <row r="9" spans="1:15" ht="29.1" customHeight="1">
      <c r="A9" s="128" t="s">
        <v>166</v>
      </c>
      <c r="B9" s="129">
        <f>C9-4</f>
        <v>108</v>
      </c>
      <c r="C9" s="129">
        <f>D9-4</f>
        <v>112</v>
      </c>
      <c r="D9" s="130">
        <v>116</v>
      </c>
      <c r="E9" s="129">
        <f t="shared" si="8"/>
        <v>120</v>
      </c>
      <c r="F9" s="129">
        <f>E9+5</f>
        <v>125</v>
      </c>
      <c r="G9" s="129">
        <f t="shared" si="9"/>
        <v>131</v>
      </c>
      <c r="H9" s="129">
        <f>G9+7</f>
        <v>138</v>
      </c>
      <c r="I9" s="287"/>
      <c r="J9" s="138" t="s">
        <v>167</v>
      </c>
      <c r="K9" s="138" t="s">
        <v>163</v>
      </c>
      <c r="L9" s="52" t="s">
        <v>355</v>
      </c>
      <c r="M9" s="52"/>
      <c r="N9" s="52"/>
      <c r="O9" s="54"/>
    </row>
    <row r="10" spans="1:15" ht="29.1" customHeight="1">
      <c r="A10" s="128" t="s">
        <v>168</v>
      </c>
      <c r="B10" s="129">
        <f>C10-1</f>
        <v>40</v>
      </c>
      <c r="C10" s="129">
        <f t="shared" ref="C10:C15" si="11">D10-1</f>
        <v>41</v>
      </c>
      <c r="D10" s="131">
        <v>42</v>
      </c>
      <c r="E10" s="129">
        <f t="shared" ref="E10:E15" si="12">D10+1</f>
        <v>43</v>
      </c>
      <c r="F10" s="129">
        <f t="shared" ref="F10:F15" si="13">E10+1</f>
        <v>44</v>
      </c>
      <c r="G10" s="129">
        <f>F10+1.2</f>
        <v>45.2</v>
      </c>
      <c r="H10" s="129">
        <f>G10+1.2</f>
        <v>46.400000000000006</v>
      </c>
      <c r="I10" s="287"/>
      <c r="J10" s="138" t="s">
        <v>160</v>
      </c>
      <c r="K10" s="138" t="s">
        <v>159</v>
      </c>
      <c r="L10" s="52" t="s">
        <v>356</v>
      </c>
      <c r="M10" s="52"/>
      <c r="N10" s="52"/>
      <c r="O10" s="54"/>
    </row>
    <row r="11" spans="1:15" ht="29.1" customHeight="1">
      <c r="A11" s="128" t="s">
        <v>169</v>
      </c>
      <c r="B11" s="129">
        <f>C11-0.5</f>
        <v>60.5</v>
      </c>
      <c r="C11" s="129">
        <f t="shared" si="11"/>
        <v>61</v>
      </c>
      <c r="D11" s="130">
        <v>62</v>
      </c>
      <c r="E11" s="129">
        <f t="shared" si="12"/>
        <v>63</v>
      </c>
      <c r="F11" s="129">
        <f t="shared" si="13"/>
        <v>64</v>
      </c>
      <c r="G11" s="129">
        <f>F11+0.5</f>
        <v>64.5</v>
      </c>
      <c r="H11" s="129">
        <f>G11+0.5</f>
        <v>65</v>
      </c>
      <c r="I11" s="287"/>
      <c r="J11" s="138" t="s">
        <v>170</v>
      </c>
      <c r="K11" s="138" t="s">
        <v>163</v>
      </c>
      <c r="L11" s="52" t="s">
        <v>357</v>
      </c>
      <c r="M11" s="52"/>
      <c r="N11" s="52"/>
      <c r="O11" s="54"/>
    </row>
    <row r="12" spans="1:15" ht="29.1" customHeight="1">
      <c r="A12" s="128" t="s">
        <v>171</v>
      </c>
      <c r="B12" s="129">
        <f>C12-0.8</f>
        <v>20.9</v>
      </c>
      <c r="C12" s="129">
        <f>D12-0.8</f>
        <v>21.7</v>
      </c>
      <c r="D12" s="131">
        <v>22.5</v>
      </c>
      <c r="E12" s="129">
        <f>D12+0.8</f>
        <v>23.3</v>
      </c>
      <c r="F12" s="129">
        <f>E12+0.8</f>
        <v>24.1</v>
      </c>
      <c r="G12" s="129">
        <f>F12+1.3</f>
        <v>25.400000000000002</v>
      </c>
      <c r="H12" s="129">
        <f>G12+1.3</f>
        <v>26.700000000000003</v>
      </c>
      <c r="I12" s="287"/>
      <c r="J12" s="138" t="s">
        <v>160</v>
      </c>
      <c r="K12" s="138" t="s">
        <v>163</v>
      </c>
      <c r="L12" s="438" t="s">
        <v>358</v>
      </c>
      <c r="M12" s="52"/>
      <c r="N12" s="52"/>
      <c r="O12" s="54"/>
    </row>
    <row r="13" spans="1:15" ht="29.1" customHeight="1">
      <c r="A13" s="128" t="s">
        <v>172</v>
      </c>
      <c r="B13" s="129">
        <f>C13-0.7</f>
        <v>17.400000000000002</v>
      </c>
      <c r="C13" s="129">
        <f>D13-0.7</f>
        <v>18.100000000000001</v>
      </c>
      <c r="D13" s="131">
        <v>18.8</v>
      </c>
      <c r="E13" s="129">
        <f>D13+0.7</f>
        <v>19.5</v>
      </c>
      <c r="F13" s="129">
        <f>E13+0.7</f>
        <v>20.2</v>
      </c>
      <c r="G13" s="127">
        <f>F13+1</f>
        <v>21.2</v>
      </c>
      <c r="H13" s="127">
        <f>G13+1</f>
        <v>22.2</v>
      </c>
      <c r="I13" s="287"/>
      <c r="J13" s="138" t="s">
        <v>160</v>
      </c>
      <c r="K13" s="138" t="s">
        <v>163</v>
      </c>
      <c r="L13" s="52" t="s">
        <v>355</v>
      </c>
      <c r="M13" s="52"/>
      <c r="N13" s="52"/>
      <c r="O13" s="54"/>
    </row>
    <row r="14" spans="1:15" ht="29.1" customHeight="1">
      <c r="A14" s="128" t="s">
        <v>173</v>
      </c>
      <c r="B14" s="129">
        <f t="shared" ref="B14:B17" si="14">C14-0.5</f>
        <v>13.5</v>
      </c>
      <c r="C14" s="129">
        <f t="shared" ref="C14:C17" si="15">D14-0.5</f>
        <v>14</v>
      </c>
      <c r="D14" s="131">
        <v>14.5</v>
      </c>
      <c r="E14" s="129">
        <f>D14+0.5</f>
        <v>15</v>
      </c>
      <c r="F14" s="129">
        <f>E14+0.5</f>
        <v>15.5</v>
      </c>
      <c r="G14" s="129">
        <f>F14+0.7</f>
        <v>16.2</v>
      </c>
      <c r="H14" s="129">
        <f>G14+0.7</f>
        <v>16.899999999999999</v>
      </c>
      <c r="I14" s="287"/>
      <c r="J14" s="138" t="s">
        <v>160</v>
      </c>
      <c r="K14" s="138" t="s">
        <v>163</v>
      </c>
      <c r="L14" s="52" t="s">
        <v>359</v>
      </c>
      <c r="M14" s="52"/>
      <c r="N14" s="52"/>
      <c r="O14" s="54"/>
    </row>
    <row r="15" spans="1:15" ht="29.1" customHeight="1">
      <c r="A15" s="128" t="s">
        <v>174</v>
      </c>
      <c r="B15" s="129">
        <f>C15-1</f>
        <v>56</v>
      </c>
      <c r="C15" s="129">
        <f t="shared" si="11"/>
        <v>57</v>
      </c>
      <c r="D15" s="130">
        <v>58</v>
      </c>
      <c r="E15" s="129">
        <f t="shared" si="12"/>
        <v>59</v>
      </c>
      <c r="F15" s="129">
        <f t="shared" si="13"/>
        <v>60</v>
      </c>
      <c r="G15" s="129">
        <f>F15+1.5</f>
        <v>61.5</v>
      </c>
      <c r="H15" s="129">
        <f>G15+1.5</f>
        <v>63</v>
      </c>
      <c r="I15" s="287"/>
      <c r="J15" s="138" t="s">
        <v>160</v>
      </c>
      <c r="K15" s="138" t="s">
        <v>163</v>
      </c>
      <c r="L15" s="52" t="s">
        <v>360</v>
      </c>
      <c r="M15" s="52"/>
      <c r="N15" s="52"/>
      <c r="O15" s="54"/>
    </row>
    <row r="16" spans="1:15" ht="29.1" customHeight="1">
      <c r="A16" s="125" t="s">
        <v>175</v>
      </c>
      <c r="B16" s="126">
        <f t="shared" si="14"/>
        <v>36</v>
      </c>
      <c r="C16" s="126">
        <f t="shared" si="15"/>
        <v>36.5</v>
      </c>
      <c r="D16" s="132">
        <v>37</v>
      </c>
      <c r="E16" s="126">
        <f t="shared" ref="E16:G16" si="16">D16+0.5</f>
        <v>37.5</v>
      </c>
      <c r="F16" s="126">
        <f t="shared" si="16"/>
        <v>38</v>
      </c>
      <c r="G16" s="126">
        <f t="shared" si="16"/>
        <v>38.5</v>
      </c>
      <c r="H16" s="126">
        <f t="shared" ref="H16:H17" si="17">G16</f>
        <v>38.5</v>
      </c>
      <c r="I16" s="287"/>
      <c r="J16" s="138" t="s">
        <v>160</v>
      </c>
      <c r="K16" s="137" t="s">
        <v>163</v>
      </c>
      <c r="L16" s="52" t="s">
        <v>360</v>
      </c>
      <c r="M16" s="52"/>
      <c r="N16" s="52"/>
      <c r="O16" s="54"/>
    </row>
    <row r="17" spans="1:15" ht="29.1" customHeight="1">
      <c r="A17" s="125" t="s">
        <v>176</v>
      </c>
      <c r="B17" s="126">
        <f t="shared" si="14"/>
        <v>26.5</v>
      </c>
      <c r="C17" s="126">
        <f t="shared" si="15"/>
        <v>27</v>
      </c>
      <c r="D17" s="132">
        <v>27.5</v>
      </c>
      <c r="E17" s="126">
        <f>D17+0.5</f>
        <v>28</v>
      </c>
      <c r="F17" s="126">
        <f>E17+0.5</f>
        <v>28.5</v>
      </c>
      <c r="G17" s="126">
        <f>F17+0.75</f>
        <v>29.25</v>
      </c>
      <c r="H17" s="126">
        <f t="shared" si="17"/>
        <v>29.25</v>
      </c>
      <c r="I17" s="287"/>
      <c r="J17" s="137" t="s">
        <v>177</v>
      </c>
      <c r="K17" s="137" t="s">
        <v>159</v>
      </c>
      <c r="L17" s="52" t="s">
        <v>361</v>
      </c>
      <c r="M17" s="52"/>
      <c r="N17" s="52"/>
      <c r="O17" s="54"/>
    </row>
    <row r="18" spans="1:15" ht="29.1" customHeight="1">
      <c r="A18" s="125"/>
      <c r="B18" s="126"/>
      <c r="C18" s="126"/>
      <c r="D18" s="123"/>
      <c r="E18" s="126"/>
      <c r="F18" s="126"/>
      <c r="G18" s="126"/>
      <c r="H18" s="126"/>
      <c r="I18" s="287"/>
      <c r="J18" s="137"/>
      <c r="K18" s="137"/>
      <c r="L18" s="52"/>
      <c r="M18" s="52"/>
      <c r="N18" s="52"/>
      <c r="O18" s="54"/>
    </row>
    <row r="19" spans="1:15" ht="29.1" customHeight="1">
      <c r="A19" s="133"/>
      <c r="B19" s="134"/>
      <c r="C19" s="134"/>
      <c r="D19" s="135"/>
      <c r="E19" s="134"/>
      <c r="F19" s="134"/>
      <c r="G19" s="134"/>
      <c r="H19" s="134"/>
      <c r="I19" s="287"/>
      <c r="J19" s="137"/>
      <c r="K19" s="137"/>
      <c r="L19" s="52"/>
      <c r="M19" s="52"/>
      <c r="N19" s="52"/>
      <c r="O19" s="54"/>
    </row>
    <row r="20" spans="1:15" ht="29.1" customHeight="1">
      <c r="A20" s="133"/>
      <c r="B20" s="134"/>
      <c r="C20" s="134"/>
      <c r="D20" s="135"/>
      <c r="E20" s="134"/>
      <c r="F20" s="134"/>
      <c r="G20" s="134"/>
      <c r="H20" s="134"/>
      <c r="I20" s="287"/>
      <c r="J20" s="137"/>
      <c r="K20" s="137"/>
      <c r="L20" s="52"/>
      <c r="M20" s="52"/>
      <c r="N20" s="52"/>
      <c r="O20" s="54"/>
    </row>
    <row r="21" spans="1:15" ht="14.25">
      <c r="A21" s="43" t="s">
        <v>126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4.25">
      <c r="A22" s="22" t="s">
        <v>178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ht="14.25">
      <c r="A23" s="44"/>
      <c r="B23" s="44"/>
      <c r="C23" s="44"/>
      <c r="D23" s="44"/>
      <c r="E23" s="44"/>
      <c r="F23" s="44"/>
      <c r="G23" s="44"/>
      <c r="H23" s="44"/>
      <c r="I23" s="44"/>
      <c r="J23" s="43" t="s">
        <v>179</v>
      </c>
      <c r="K23" s="60"/>
      <c r="L23" s="43" t="s">
        <v>180</v>
      </c>
      <c r="M23" s="43"/>
      <c r="N23" s="43" t="s">
        <v>181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0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288" t="s">
        <v>182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90" t="s">
        <v>53</v>
      </c>
      <c r="B2" s="206"/>
      <c r="C2" s="206"/>
      <c r="D2" s="207" t="s">
        <v>55</v>
      </c>
      <c r="E2" s="207"/>
      <c r="F2" s="206"/>
      <c r="G2" s="206"/>
      <c r="H2" s="91" t="s">
        <v>57</v>
      </c>
      <c r="I2" s="208"/>
      <c r="J2" s="208"/>
      <c r="K2" s="209"/>
    </row>
    <row r="3" spans="1:11" ht="16.5" customHeight="1">
      <c r="A3" s="210" t="s">
        <v>59</v>
      </c>
      <c r="B3" s="211"/>
      <c r="C3" s="212"/>
      <c r="D3" s="213" t="s">
        <v>60</v>
      </c>
      <c r="E3" s="214"/>
      <c r="F3" s="214"/>
      <c r="G3" s="215"/>
      <c r="H3" s="213" t="s">
        <v>61</v>
      </c>
      <c r="I3" s="214"/>
      <c r="J3" s="214"/>
      <c r="K3" s="215"/>
    </row>
    <row r="4" spans="1:11" ht="16.5" customHeight="1">
      <c r="A4" s="94" t="s">
        <v>62</v>
      </c>
      <c r="B4" s="289"/>
      <c r="C4" s="290"/>
      <c r="D4" s="218" t="s">
        <v>64</v>
      </c>
      <c r="E4" s="219"/>
      <c r="F4" s="220"/>
      <c r="G4" s="221"/>
      <c r="H4" s="218" t="s">
        <v>183</v>
      </c>
      <c r="I4" s="219"/>
      <c r="J4" s="109" t="s">
        <v>67</v>
      </c>
      <c r="K4" s="118" t="s">
        <v>68</v>
      </c>
    </row>
    <row r="5" spans="1:11" ht="16.5" customHeight="1">
      <c r="A5" s="97" t="s">
        <v>69</v>
      </c>
      <c r="B5" s="291"/>
      <c r="C5" s="292"/>
      <c r="D5" s="218" t="s">
        <v>184</v>
      </c>
      <c r="E5" s="219"/>
      <c r="F5" s="289"/>
      <c r="G5" s="290"/>
      <c r="H5" s="218" t="s">
        <v>185</v>
      </c>
      <c r="I5" s="219"/>
      <c r="J5" s="109" t="s">
        <v>67</v>
      </c>
      <c r="K5" s="118" t="s">
        <v>68</v>
      </c>
    </row>
    <row r="6" spans="1:11" ht="16.5" customHeight="1">
      <c r="A6" s="94" t="s">
        <v>73</v>
      </c>
      <c r="B6" s="98"/>
      <c r="C6" s="99"/>
      <c r="D6" s="218" t="s">
        <v>186</v>
      </c>
      <c r="E6" s="219"/>
      <c r="F6" s="289"/>
      <c r="G6" s="290"/>
      <c r="H6" s="293" t="s">
        <v>187</v>
      </c>
      <c r="I6" s="294"/>
      <c r="J6" s="294"/>
      <c r="K6" s="295"/>
    </row>
    <row r="7" spans="1:11" ht="16.5" customHeight="1">
      <c r="A7" s="94" t="s">
        <v>76</v>
      </c>
      <c r="B7" s="289"/>
      <c r="C7" s="290"/>
      <c r="D7" s="94" t="s">
        <v>188</v>
      </c>
      <c r="E7" s="96"/>
      <c r="F7" s="289"/>
      <c r="G7" s="290"/>
      <c r="H7" s="296"/>
      <c r="I7" s="216"/>
      <c r="J7" s="216"/>
      <c r="K7" s="217"/>
    </row>
    <row r="8" spans="1:11" ht="16.5" customHeight="1">
      <c r="A8" s="102" t="s">
        <v>79</v>
      </c>
      <c r="B8" s="224"/>
      <c r="C8" s="225"/>
      <c r="D8" s="226" t="s">
        <v>80</v>
      </c>
      <c r="E8" s="227"/>
      <c r="F8" s="228"/>
      <c r="G8" s="229"/>
      <c r="H8" s="226"/>
      <c r="I8" s="227"/>
      <c r="J8" s="227"/>
      <c r="K8" s="236"/>
    </row>
    <row r="9" spans="1:11" ht="16.5" customHeight="1">
      <c r="A9" s="297" t="s">
        <v>189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103" t="s">
        <v>84</v>
      </c>
      <c r="B10" s="104" t="s">
        <v>85</v>
      </c>
      <c r="C10" s="105" t="s">
        <v>86</v>
      </c>
      <c r="D10" s="106"/>
      <c r="E10" s="107" t="s">
        <v>89</v>
      </c>
      <c r="F10" s="104" t="s">
        <v>85</v>
      </c>
      <c r="G10" s="105" t="s">
        <v>86</v>
      </c>
      <c r="H10" s="104"/>
      <c r="I10" s="107" t="s">
        <v>87</v>
      </c>
      <c r="J10" s="104" t="s">
        <v>85</v>
      </c>
      <c r="K10" s="119" t="s">
        <v>86</v>
      </c>
    </row>
    <row r="11" spans="1:11" ht="16.5" customHeight="1">
      <c r="A11" s="97" t="s">
        <v>90</v>
      </c>
      <c r="B11" s="108" t="s">
        <v>85</v>
      </c>
      <c r="C11" s="109" t="s">
        <v>86</v>
      </c>
      <c r="D11" s="110"/>
      <c r="E11" s="111" t="s">
        <v>92</v>
      </c>
      <c r="F11" s="108" t="s">
        <v>85</v>
      </c>
      <c r="G11" s="109" t="s">
        <v>86</v>
      </c>
      <c r="H11" s="108"/>
      <c r="I11" s="111" t="s">
        <v>97</v>
      </c>
      <c r="J11" s="108" t="s">
        <v>85</v>
      </c>
      <c r="K11" s="118" t="s">
        <v>86</v>
      </c>
    </row>
    <row r="12" spans="1:11" ht="16.5" customHeight="1">
      <c r="A12" s="226" t="s">
        <v>126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>
      <c r="A13" s="298" t="s">
        <v>190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301"/>
      <c r="J14" s="301"/>
      <c r="K14" s="302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>
      <c r="A17" s="298" t="s">
        <v>191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>
      <c r="A21" s="313" t="s">
        <v>123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124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55" t="s">
        <v>125</v>
      </c>
      <c r="B23" s="256"/>
      <c r="C23" s="109" t="s">
        <v>67</v>
      </c>
      <c r="D23" s="109" t="s">
        <v>68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319" t="s">
        <v>192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297" t="s">
        <v>131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92" t="s">
        <v>132</v>
      </c>
      <c r="B27" s="105" t="s">
        <v>95</v>
      </c>
      <c r="C27" s="105" t="s">
        <v>96</v>
      </c>
      <c r="D27" s="105" t="s">
        <v>88</v>
      </c>
      <c r="E27" s="93" t="s">
        <v>133</v>
      </c>
      <c r="F27" s="105" t="s">
        <v>95</v>
      </c>
      <c r="G27" s="105" t="s">
        <v>96</v>
      </c>
      <c r="H27" s="105" t="s">
        <v>88</v>
      </c>
      <c r="I27" s="93" t="s">
        <v>134</v>
      </c>
      <c r="J27" s="105" t="s">
        <v>95</v>
      </c>
      <c r="K27" s="119" t="s">
        <v>96</v>
      </c>
    </row>
    <row r="28" spans="1:11" ht="16.5" customHeight="1">
      <c r="A28" s="100" t="s">
        <v>87</v>
      </c>
      <c r="B28" s="109" t="s">
        <v>95</v>
      </c>
      <c r="C28" s="109" t="s">
        <v>96</v>
      </c>
      <c r="D28" s="109" t="s">
        <v>88</v>
      </c>
      <c r="E28" s="113" t="s">
        <v>94</v>
      </c>
      <c r="F28" s="109" t="s">
        <v>95</v>
      </c>
      <c r="G28" s="109" t="s">
        <v>96</v>
      </c>
      <c r="H28" s="109" t="s">
        <v>88</v>
      </c>
      <c r="I28" s="113" t="s">
        <v>105</v>
      </c>
      <c r="J28" s="109" t="s">
        <v>95</v>
      </c>
      <c r="K28" s="118" t="s">
        <v>96</v>
      </c>
    </row>
    <row r="29" spans="1:11" ht="16.5" customHeight="1">
      <c r="A29" s="218" t="s">
        <v>98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27" t="s">
        <v>193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7.25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7.25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17.25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17.25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7.25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7.25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7.25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7.25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7.25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7.25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>
      <c r="A43" s="267" t="s">
        <v>130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327" t="s">
        <v>194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331" t="s">
        <v>126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</row>
    <row r="46" spans="1:11" ht="18" customHeight="1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14" t="s">
        <v>136</v>
      </c>
      <c r="B48" s="334" t="s">
        <v>137</v>
      </c>
      <c r="C48" s="334"/>
      <c r="D48" s="115" t="s">
        <v>138</v>
      </c>
      <c r="E48" s="116"/>
      <c r="F48" s="115" t="s">
        <v>140</v>
      </c>
      <c r="G48" s="117"/>
      <c r="H48" s="335" t="s">
        <v>141</v>
      </c>
      <c r="I48" s="335"/>
      <c r="J48" s="334"/>
      <c r="K48" s="336"/>
    </row>
    <row r="49" spans="1:11" ht="16.5" customHeight="1">
      <c r="A49" s="337" t="s">
        <v>195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9"/>
    </row>
    <row r="50" spans="1:11" ht="16.5" customHeight="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2"/>
    </row>
    <row r="51" spans="1:11" ht="16.5" customHeight="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21" customHeight="1">
      <c r="A52" s="114" t="s">
        <v>136</v>
      </c>
      <c r="B52" s="334" t="s">
        <v>137</v>
      </c>
      <c r="C52" s="334"/>
      <c r="D52" s="115" t="s">
        <v>138</v>
      </c>
      <c r="E52" s="115"/>
      <c r="F52" s="115" t="s">
        <v>140</v>
      </c>
      <c r="G52" s="115"/>
      <c r="H52" s="335" t="s">
        <v>141</v>
      </c>
      <c r="I52" s="335"/>
      <c r="J52" s="346"/>
      <c r="K52" s="34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78" t="s">
        <v>145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>
      <c r="A2" s="23" t="s">
        <v>62</v>
      </c>
      <c r="B2" s="280"/>
      <c r="C2" s="280"/>
      <c r="D2" s="24" t="s">
        <v>69</v>
      </c>
      <c r="E2" s="280"/>
      <c r="F2" s="280"/>
      <c r="G2" s="280"/>
      <c r="H2" s="286"/>
      <c r="I2" s="45" t="s">
        <v>57</v>
      </c>
      <c r="J2" s="280"/>
      <c r="K2" s="280"/>
      <c r="L2" s="280"/>
      <c r="M2" s="280"/>
      <c r="N2" s="281"/>
    </row>
    <row r="3" spans="1:14" ht="29.1" customHeight="1">
      <c r="A3" s="285" t="s">
        <v>146</v>
      </c>
      <c r="B3" s="282" t="s">
        <v>147</v>
      </c>
      <c r="C3" s="282"/>
      <c r="D3" s="282"/>
      <c r="E3" s="282"/>
      <c r="F3" s="282"/>
      <c r="G3" s="282"/>
      <c r="H3" s="287"/>
      <c r="I3" s="283" t="s">
        <v>148</v>
      </c>
      <c r="J3" s="283"/>
      <c r="K3" s="283"/>
      <c r="L3" s="283"/>
      <c r="M3" s="283"/>
      <c r="N3" s="284"/>
    </row>
    <row r="4" spans="1:14" ht="29.1" customHeight="1">
      <c r="A4" s="285"/>
      <c r="B4" s="25" t="s">
        <v>112</v>
      </c>
      <c r="C4" s="25" t="s">
        <v>113</v>
      </c>
      <c r="D4" s="26" t="s">
        <v>114</v>
      </c>
      <c r="E4" s="25" t="s">
        <v>115</v>
      </c>
      <c r="F4" s="25" t="s">
        <v>116</v>
      </c>
      <c r="G4" s="25" t="s">
        <v>117</v>
      </c>
      <c r="H4" s="287"/>
      <c r="I4" s="46" t="s">
        <v>196</v>
      </c>
      <c r="J4" s="46" t="s">
        <v>197</v>
      </c>
      <c r="K4" s="46"/>
      <c r="L4" s="46"/>
      <c r="M4" s="46"/>
      <c r="N4" s="47"/>
    </row>
    <row r="5" spans="1:14" ht="29.1" customHeight="1">
      <c r="A5" s="285"/>
      <c r="B5" s="27"/>
      <c r="C5" s="27"/>
      <c r="D5" s="26"/>
      <c r="E5" s="27"/>
      <c r="F5" s="27"/>
      <c r="G5" s="27"/>
      <c r="H5" s="287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7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7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7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7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7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7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7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7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7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8"/>
      <c r="I15" s="56"/>
      <c r="J15" s="57"/>
      <c r="K15" s="58"/>
      <c r="L15" s="57"/>
      <c r="M15" s="57"/>
      <c r="N15" s="59"/>
    </row>
    <row r="16" spans="1:14" ht="14.25">
      <c r="A16" s="43" t="s">
        <v>126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2" t="s">
        <v>198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199</v>
      </c>
      <c r="J18" s="60"/>
      <c r="K18" s="43" t="s">
        <v>180</v>
      </c>
      <c r="L18" s="43"/>
      <c r="M18" s="43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>
      <c r="A1" s="349" t="s">
        <v>200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>
      <c r="A2" s="64" t="s">
        <v>53</v>
      </c>
      <c r="B2" s="350"/>
      <c r="C2" s="350"/>
      <c r="D2" s="65" t="s">
        <v>62</v>
      </c>
      <c r="E2" s="66"/>
      <c r="F2" s="67" t="s">
        <v>201</v>
      </c>
      <c r="G2" s="351"/>
      <c r="H2" s="351"/>
      <c r="I2" s="84" t="s">
        <v>57</v>
      </c>
      <c r="J2" s="351"/>
      <c r="K2" s="352"/>
    </row>
    <row r="3" spans="1:11">
      <c r="A3" s="68" t="s">
        <v>76</v>
      </c>
      <c r="B3" s="353"/>
      <c r="C3" s="353"/>
      <c r="D3" s="69" t="s">
        <v>202</v>
      </c>
      <c r="E3" s="354"/>
      <c r="F3" s="355"/>
      <c r="G3" s="355"/>
      <c r="H3" s="317" t="s">
        <v>203</v>
      </c>
      <c r="I3" s="317"/>
      <c r="J3" s="317"/>
      <c r="K3" s="318"/>
    </row>
    <row r="4" spans="1:11">
      <c r="A4" s="70" t="s">
        <v>73</v>
      </c>
      <c r="B4" s="71"/>
      <c r="C4" s="71"/>
      <c r="D4" s="72" t="s">
        <v>204</v>
      </c>
      <c r="E4" s="355"/>
      <c r="F4" s="355"/>
      <c r="G4" s="355"/>
      <c r="H4" s="256" t="s">
        <v>205</v>
      </c>
      <c r="I4" s="256"/>
      <c r="J4" s="81" t="s">
        <v>67</v>
      </c>
      <c r="K4" s="87" t="s">
        <v>68</v>
      </c>
    </row>
    <row r="5" spans="1:11">
      <c r="A5" s="70" t="s">
        <v>206</v>
      </c>
      <c r="B5" s="353"/>
      <c r="C5" s="353"/>
      <c r="D5" s="69" t="s">
        <v>207</v>
      </c>
      <c r="E5" s="69" t="s">
        <v>208</v>
      </c>
      <c r="F5" s="69" t="s">
        <v>209</v>
      </c>
      <c r="G5" s="69" t="s">
        <v>210</v>
      </c>
      <c r="H5" s="256" t="s">
        <v>211</v>
      </c>
      <c r="I5" s="256"/>
      <c r="J5" s="81" t="s">
        <v>67</v>
      </c>
      <c r="K5" s="87" t="s">
        <v>68</v>
      </c>
    </row>
    <row r="6" spans="1:11">
      <c r="A6" s="73" t="s">
        <v>212</v>
      </c>
      <c r="B6" s="356"/>
      <c r="C6" s="356"/>
      <c r="D6" s="74" t="s">
        <v>213</v>
      </c>
      <c r="E6" s="75"/>
      <c r="F6" s="76"/>
      <c r="G6" s="74"/>
      <c r="H6" s="357" t="s">
        <v>214</v>
      </c>
      <c r="I6" s="357"/>
      <c r="J6" s="76" t="s">
        <v>67</v>
      </c>
      <c r="K6" s="88" t="s">
        <v>68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215</v>
      </c>
      <c r="B8" s="67" t="s">
        <v>216</v>
      </c>
      <c r="C8" s="67" t="s">
        <v>217</v>
      </c>
      <c r="D8" s="67" t="s">
        <v>218</v>
      </c>
      <c r="E8" s="67" t="s">
        <v>219</v>
      </c>
      <c r="F8" s="67" t="s">
        <v>220</v>
      </c>
      <c r="G8" s="358" t="s">
        <v>79</v>
      </c>
      <c r="H8" s="359"/>
      <c r="I8" s="359"/>
      <c r="J8" s="359"/>
      <c r="K8" s="360"/>
    </row>
    <row r="9" spans="1:11">
      <c r="A9" s="255" t="s">
        <v>221</v>
      </c>
      <c r="B9" s="256"/>
      <c r="C9" s="81" t="s">
        <v>67</v>
      </c>
      <c r="D9" s="81" t="s">
        <v>68</v>
      </c>
      <c r="E9" s="69" t="s">
        <v>222</v>
      </c>
      <c r="F9" s="82" t="s">
        <v>223</v>
      </c>
      <c r="G9" s="361"/>
      <c r="H9" s="362"/>
      <c r="I9" s="362"/>
      <c r="J9" s="362"/>
      <c r="K9" s="363"/>
    </row>
    <row r="10" spans="1:11">
      <c r="A10" s="255" t="s">
        <v>224</v>
      </c>
      <c r="B10" s="256"/>
      <c r="C10" s="81" t="s">
        <v>67</v>
      </c>
      <c r="D10" s="81" t="s">
        <v>68</v>
      </c>
      <c r="E10" s="69" t="s">
        <v>225</v>
      </c>
      <c r="F10" s="82" t="s">
        <v>226</v>
      </c>
      <c r="G10" s="361" t="s">
        <v>227</v>
      </c>
      <c r="H10" s="362"/>
      <c r="I10" s="362"/>
      <c r="J10" s="362"/>
      <c r="K10" s="363"/>
    </row>
    <row r="11" spans="1:11">
      <c r="A11" s="364" t="s">
        <v>189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68" t="s">
        <v>89</v>
      </c>
      <c r="B12" s="81" t="s">
        <v>85</v>
      </c>
      <c r="C12" s="81" t="s">
        <v>86</v>
      </c>
      <c r="D12" s="82"/>
      <c r="E12" s="69" t="s">
        <v>87</v>
      </c>
      <c r="F12" s="81" t="s">
        <v>85</v>
      </c>
      <c r="G12" s="81" t="s">
        <v>86</v>
      </c>
      <c r="H12" s="81"/>
      <c r="I12" s="69" t="s">
        <v>228</v>
      </c>
      <c r="J12" s="81" t="s">
        <v>85</v>
      </c>
      <c r="K12" s="87" t="s">
        <v>86</v>
      </c>
    </row>
    <row r="13" spans="1:11">
      <c r="A13" s="68" t="s">
        <v>92</v>
      </c>
      <c r="B13" s="81" t="s">
        <v>85</v>
      </c>
      <c r="C13" s="81" t="s">
        <v>86</v>
      </c>
      <c r="D13" s="82"/>
      <c r="E13" s="69" t="s">
        <v>97</v>
      </c>
      <c r="F13" s="81" t="s">
        <v>85</v>
      </c>
      <c r="G13" s="81" t="s">
        <v>86</v>
      </c>
      <c r="H13" s="81"/>
      <c r="I13" s="69" t="s">
        <v>229</v>
      </c>
      <c r="J13" s="81" t="s">
        <v>85</v>
      </c>
      <c r="K13" s="87" t="s">
        <v>86</v>
      </c>
    </row>
    <row r="14" spans="1:11">
      <c r="A14" s="73" t="s">
        <v>230</v>
      </c>
      <c r="B14" s="76" t="s">
        <v>85</v>
      </c>
      <c r="C14" s="76" t="s">
        <v>86</v>
      </c>
      <c r="D14" s="75"/>
      <c r="E14" s="74" t="s">
        <v>231</v>
      </c>
      <c r="F14" s="76" t="s">
        <v>85</v>
      </c>
      <c r="G14" s="76" t="s">
        <v>86</v>
      </c>
      <c r="H14" s="76"/>
      <c r="I14" s="74" t="s">
        <v>232</v>
      </c>
      <c r="J14" s="76" t="s">
        <v>85</v>
      </c>
      <c r="K14" s="88" t="s">
        <v>86</v>
      </c>
    </row>
    <row r="15" spans="1:11">
      <c r="A15" s="77"/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1" customFormat="1">
      <c r="A16" s="314" t="s">
        <v>233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55" t="s">
        <v>234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7"/>
    </row>
    <row r="18" spans="1:11">
      <c r="A18" s="255" t="s">
        <v>235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7"/>
    </row>
    <row r="19" spans="1:11">
      <c r="A19" s="368"/>
      <c r="B19" s="369"/>
      <c r="C19" s="369"/>
      <c r="D19" s="369"/>
      <c r="E19" s="369"/>
      <c r="F19" s="369"/>
      <c r="G19" s="369"/>
      <c r="H19" s="369"/>
      <c r="I19" s="369"/>
      <c r="J19" s="369"/>
      <c r="K19" s="370"/>
    </row>
    <row r="20" spans="1:11">
      <c r="A20" s="371"/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>
      <c r="A21" s="371"/>
      <c r="B21" s="372"/>
      <c r="C21" s="372"/>
      <c r="D21" s="372"/>
      <c r="E21" s="372"/>
      <c r="F21" s="372"/>
      <c r="G21" s="372"/>
      <c r="H21" s="372"/>
      <c r="I21" s="372"/>
      <c r="J21" s="372"/>
      <c r="K21" s="373"/>
    </row>
    <row r="22" spans="1:11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55" t="s">
        <v>125</v>
      </c>
      <c r="B24" s="256"/>
      <c r="C24" s="81" t="s">
        <v>67</v>
      </c>
      <c r="D24" s="81" t="s">
        <v>68</v>
      </c>
      <c r="E24" s="317"/>
      <c r="F24" s="317"/>
      <c r="G24" s="317"/>
      <c r="H24" s="317"/>
      <c r="I24" s="317"/>
      <c r="J24" s="317"/>
      <c r="K24" s="318"/>
    </row>
    <row r="25" spans="1:11">
      <c r="A25" s="85" t="s">
        <v>236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8"/>
    </row>
    <row r="26" spans="1:11">
      <c r="A26" s="379"/>
      <c r="B26" s="379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1">
      <c r="A27" s="380" t="s">
        <v>237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383"/>
    </row>
    <row r="29" spans="1:1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1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383"/>
    </row>
    <row r="31" spans="1:11">
      <c r="A31" s="381"/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3" ht="23.1" customHeight="1">
      <c r="A33" s="381"/>
      <c r="B33" s="382"/>
      <c r="C33" s="382"/>
      <c r="D33" s="382"/>
      <c r="E33" s="382"/>
      <c r="F33" s="382"/>
      <c r="G33" s="382"/>
      <c r="H33" s="382"/>
      <c r="I33" s="382"/>
      <c r="J33" s="382"/>
      <c r="K33" s="383"/>
    </row>
    <row r="34" spans="1:13" ht="23.1" customHeight="1">
      <c r="A34" s="371"/>
      <c r="B34" s="372"/>
      <c r="C34" s="372"/>
      <c r="D34" s="372"/>
      <c r="E34" s="372"/>
      <c r="F34" s="372"/>
      <c r="G34" s="372"/>
      <c r="H34" s="372"/>
      <c r="I34" s="372"/>
      <c r="J34" s="372"/>
      <c r="K34" s="373"/>
    </row>
    <row r="35" spans="1:13" ht="23.1" customHeight="1">
      <c r="A35" s="384"/>
      <c r="B35" s="372"/>
      <c r="C35" s="372"/>
      <c r="D35" s="372"/>
      <c r="E35" s="372"/>
      <c r="F35" s="372"/>
      <c r="G35" s="372"/>
      <c r="H35" s="372"/>
      <c r="I35" s="372"/>
      <c r="J35" s="372"/>
      <c r="K35" s="373"/>
    </row>
    <row r="36" spans="1:13" ht="23.1" customHeight="1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387"/>
    </row>
    <row r="37" spans="1:13" ht="18.75" customHeight="1">
      <c r="A37" s="388" t="s">
        <v>238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3" s="62" customFormat="1" ht="18.75" customHeight="1">
      <c r="A38" s="255" t="s">
        <v>239</v>
      </c>
      <c r="B38" s="256"/>
      <c r="C38" s="256"/>
      <c r="D38" s="317" t="s">
        <v>240</v>
      </c>
      <c r="E38" s="317"/>
      <c r="F38" s="391" t="s">
        <v>241</v>
      </c>
      <c r="G38" s="392"/>
      <c r="H38" s="256" t="s">
        <v>242</v>
      </c>
      <c r="I38" s="256"/>
      <c r="J38" s="256" t="s">
        <v>243</v>
      </c>
      <c r="K38" s="367"/>
    </row>
    <row r="39" spans="1:13" ht="18.75" customHeight="1">
      <c r="A39" s="70" t="s">
        <v>126</v>
      </c>
      <c r="B39" s="256" t="s">
        <v>244</v>
      </c>
      <c r="C39" s="256"/>
      <c r="D39" s="256"/>
      <c r="E39" s="256"/>
      <c r="F39" s="256"/>
      <c r="G39" s="256"/>
      <c r="H39" s="256"/>
      <c r="I39" s="256"/>
      <c r="J39" s="256"/>
      <c r="K39" s="367"/>
      <c r="M39" s="62"/>
    </row>
    <row r="40" spans="1:13" ht="30.9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7"/>
    </row>
    <row r="41" spans="1:13" ht="18.7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7"/>
    </row>
    <row r="42" spans="1:13" ht="32.1" customHeight="1">
      <c r="A42" s="73" t="s">
        <v>136</v>
      </c>
      <c r="B42" s="393" t="s">
        <v>245</v>
      </c>
      <c r="C42" s="393"/>
      <c r="D42" s="74" t="s">
        <v>246</v>
      </c>
      <c r="E42" s="75"/>
      <c r="F42" s="74" t="s">
        <v>140</v>
      </c>
      <c r="G42" s="86"/>
      <c r="H42" s="394" t="s">
        <v>141</v>
      </c>
      <c r="I42" s="394"/>
      <c r="J42" s="393"/>
      <c r="K42" s="39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F17" sqref="F17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78" t="s">
        <v>145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>
      <c r="A2" s="23" t="s">
        <v>62</v>
      </c>
      <c r="B2" s="280"/>
      <c r="C2" s="280"/>
      <c r="D2" s="24" t="s">
        <v>69</v>
      </c>
      <c r="E2" s="280"/>
      <c r="F2" s="280"/>
      <c r="G2" s="280"/>
      <c r="H2" s="286"/>
      <c r="I2" s="45" t="s">
        <v>57</v>
      </c>
      <c r="J2" s="280"/>
      <c r="K2" s="280"/>
      <c r="L2" s="280"/>
      <c r="M2" s="280"/>
      <c r="N2" s="281"/>
    </row>
    <row r="3" spans="1:14" ht="29.1" customHeight="1">
      <c r="A3" s="285" t="s">
        <v>146</v>
      </c>
      <c r="B3" s="282" t="s">
        <v>147</v>
      </c>
      <c r="C3" s="282"/>
      <c r="D3" s="282"/>
      <c r="E3" s="282"/>
      <c r="F3" s="282"/>
      <c r="G3" s="282"/>
      <c r="H3" s="287"/>
      <c r="I3" s="283" t="s">
        <v>148</v>
      </c>
      <c r="J3" s="283"/>
      <c r="K3" s="283"/>
      <c r="L3" s="283"/>
      <c r="M3" s="283"/>
      <c r="N3" s="284"/>
    </row>
    <row r="4" spans="1:14" ht="29.1" customHeight="1">
      <c r="A4" s="285"/>
      <c r="B4" s="25" t="s">
        <v>112</v>
      </c>
      <c r="C4" s="25" t="s">
        <v>113</v>
      </c>
      <c r="D4" s="26" t="s">
        <v>114</v>
      </c>
      <c r="E4" s="25" t="s">
        <v>115</v>
      </c>
      <c r="F4" s="25" t="s">
        <v>116</v>
      </c>
      <c r="G4" s="25" t="s">
        <v>117</v>
      </c>
      <c r="H4" s="287"/>
      <c r="I4" s="46"/>
      <c r="J4" s="46"/>
      <c r="K4" s="46"/>
      <c r="L4" s="46"/>
      <c r="M4" s="46"/>
      <c r="N4" s="47"/>
    </row>
    <row r="5" spans="1:14" ht="29.1" customHeight="1">
      <c r="A5" s="285"/>
      <c r="B5" s="27"/>
      <c r="C5" s="27"/>
      <c r="D5" s="26"/>
      <c r="E5" s="27"/>
      <c r="F5" s="27"/>
      <c r="G5" s="27"/>
      <c r="H5" s="287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7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7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7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7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7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7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7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7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7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8"/>
      <c r="I15" s="56"/>
      <c r="J15" s="57"/>
      <c r="K15" s="58"/>
      <c r="L15" s="57"/>
      <c r="M15" s="57"/>
      <c r="N15" s="59"/>
    </row>
    <row r="16" spans="1:14" ht="14.25">
      <c r="A16" s="43" t="s">
        <v>126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2" t="s">
        <v>247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248</v>
      </c>
      <c r="J18" s="60"/>
      <c r="K18" s="43" t="s">
        <v>180</v>
      </c>
      <c r="L18" s="43"/>
      <c r="M18" s="43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6" customWidth="1"/>
    <col min="5" max="5" width="14.375" customWidth="1"/>
    <col min="6" max="6" width="11.375" customWidth="1"/>
    <col min="7" max="7" width="8" customWidth="1"/>
    <col min="8" max="8" width="11.625" style="18" customWidth="1"/>
    <col min="9" max="12" width="10" style="18" customWidth="1"/>
    <col min="13" max="14" width="9.125" style="18" customWidth="1"/>
    <col min="15" max="15" width="10.625" style="18" customWidth="1"/>
  </cols>
  <sheetData>
    <row r="1" spans="1:15" ht="29.25">
      <c r="A1" s="396" t="s">
        <v>249</v>
      </c>
      <c r="B1" s="396"/>
      <c r="C1" s="396"/>
      <c r="D1" s="397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s="1" customFormat="1" ht="16.5">
      <c r="A2" s="410" t="s">
        <v>250</v>
      </c>
      <c r="B2" s="411" t="s">
        <v>251</v>
      </c>
      <c r="C2" s="411" t="s">
        <v>252</v>
      </c>
      <c r="D2" s="413" t="s">
        <v>253</v>
      </c>
      <c r="E2" s="411" t="s">
        <v>254</v>
      </c>
      <c r="F2" s="411" t="s">
        <v>255</v>
      </c>
      <c r="G2" s="411" t="s">
        <v>256</v>
      </c>
      <c r="H2" s="411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411" t="s">
        <v>263</v>
      </c>
      <c r="O2" s="411" t="s">
        <v>264</v>
      </c>
    </row>
    <row r="3" spans="1:15" s="1" customFormat="1" ht="16.5">
      <c r="A3" s="410"/>
      <c r="B3" s="412"/>
      <c r="C3" s="412"/>
      <c r="D3" s="414"/>
      <c r="E3" s="412"/>
      <c r="F3" s="412"/>
      <c r="G3" s="412"/>
      <c r="H3" s="412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412"/>
      <c r="O3" s="412"/>
    </row>
    <row r="4" spans="1:15" ht="21">
      <c r="A4" s="5">
        <v>1</v>
      </c>
      <c r="B4" s="10">
        <v>18</v>
      </c>
      <c r="C4" s="189" t="s">
        <v>266</v>
      </c>
      <c r="D4" s="190" t="s">
        <v>267</v>
      </c>
      <c r="E4" s="6" t="s">
        <v>63</v>
      </c>
      <c r="F4" s="191" t="s">
        <v>268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9" si="0">SUM(I4:M4)</f>
        <v>13</v>
      </c>
      <c r="O4" s="6" t="s">
        <v>269</v>
      </c>
    </row>
    <row r="5" spans="1:15" ht="21">
      <c r="A5" s="5">
        <v>2</v>
      </c>
      <c r="B5" s="6">
        <v>16</v>
      </c>
      <c r="C5" s="189" t="s">
        <v>266</v>
      </c>
      <c r="D5" s="192" t="s">
        <v>270</v>
      </c>
      <c r="E5" s="6" t="s">
        <v>63</v>
      </c>
      <c r="F5" s="191" t="s">
        <v>268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269</v>
      </c>
    </row>
    <row r="6" spans="1:15" ht="21">
      <c r="A6" s="5">
        <v>3</v>
      </c>
      <c r="B6" s="6">
        <v>33</v>
      </c>
      <c r="C6" s="189" t="s">
        <v>266</v>
      </c>
      <c r="D6" s="190" t="s">
        <v>271</v>
      </c>
      <c r="E6" s="6" t="s">
        <v>63</v>
      </c>
      <c r="F6" s="191" t="s">
        <v>268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269</v>
      </c>
    </row>
    <row r="7" spans="1:15" ht="21">
      <c r="A7" s="5">
        <v>4</v>
      </c>
      <c r="B7" s="6">
        <v>111</v>
      </c>
      <c r="C7" s="189" t="s">
        <v>266</v>
      </c>
      <c r="D7" s="192" t="s">
        <v>272</v>
      </c>
      <c r="E7" s="6" t="s">
        <v>63</v>
      </c>
      <c r="F7" s="191" t="s">
        <v>268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269</v>
      </c>
    </row>
    <row r="8" spans="1:15" ht="21">
      <c r="A8" s="5">
        <v>5</v>
      </c>
      <c r="B8" s="6">
        <v>1960</v>
      </c>
      <c r="C8" s="193" t="s">
        <v>273</v>
      </c>
      <c r="D8" s="194" t="s">
        <v>267</v>
      </c>
      <c r="E8" s="6" t="s">
        <v>63</v>
      </c>
      <c r="F8" s="191" t="s">
        <v>274</v>
      </c>
      <c r="G8" s="6" t="s">
        <v>67</v>
      </c>
      <c r="H8" s="6" t="s">
        <v>67</v>
      </c>
      <c r="I8" s="6">
        <v>3</v>
      </c>
      <c r="J8" s="6">
        <v>1</v>
      </c>
      <c r="K8" s="6">
        <v>1</v>
      </c>
      <c r="L8" s="6">
        <v>3</v>
      </c>
      <c r="M8" s="19">
        <v>1</v>
      </c>
      <c r="N8" s="19">
        <f t="shared" si="0"/>
        <v>9</v>
      </c>
      <c r="O8" s="19" t="s">
        <v>269</v>
      </c>
    </row>
    <row r="9" spans="1:15" ht="21">
      <c r="A9" s="5">
        <v>6</v>
      </c>
      <c r="B9" s="6">
        <v>3330</v>
      </c>
      <c r="C9" s="193" t="s">
        <v>273</v>
      </c>
      <c r="D9" s="192" t="s">
        <v>270</v>
      </c>
      <c r="E9" s="6" t="s">
        <v>63</v>
      </c>
      <c r="F9" s="191" t="s">
        <v>274</v>
      </c>
      <c r="G9" s="6" t="s">
        <v>67</v>
      </c>
      <c r="H9" s="6" t="s">
        <v>67</v>
      </c>
      <c r="I9" s="6">
        <v>1</v>
      </c>
      <c r="J9" s="6">
        <v>2</v>
      </c>
      <c r="K9" s="6">
        <v>1</v>
      </c>
      <c r="L9" s="6">
        <v>1</v>
      </c>
      <c r="M9" s="19">
        <v>2</v>
      </c>
      <c r="N9" s="19">
        <f t="shared" si="0"/>
        <v>7</v>
      </c>
      <c r="O9" s="19" t="s">
        <v>269</v>
      </c>
    </row>
    <row r="10" spans="1:15" ht="21">
      <c r="A10" s="5">
        <v>7</v>
      </c>
      <c r="B10" s="6">
        <v>2003</v>
      </c>
      <c r="C10" s="193" t="s">
        <v>273</v>
      </c>
      <c r="D10" s="194" t="s">
        <v>271</v>
      </c>
      <c r="E10" s="6" t="s">
        <v>63</v>
      </c>
      <c r="F10" s="191" t="s">
        <v>274</v>
      </c>
      <c r="G10" s="6" t="s">
        <v>67</v>
      </c>
      <c r="H10" s="6" t="s">
        <v>67</v>
      </c>
      <c r="I10" s="6">
        <v>3</v>
      </c>
      <c r="J10" s="6">
        <v>3</v>
      </c>
      <c r="K10" s="6">
        <v>1</v>
      </c>
      <c r="L10" s="6">
        <v>3</v>
      </c>
      <c r="M10" s="19">
        <v>3</v>
      </c>
      <c r="N10" s="19">
        <f>SUM(I10:M10)</f>
        <v>13</v>
      </c>
      <c r="O10" s="19" t="s">
        <v>269</v>
      </c>
    </row>
    <row r="11" spans="1:15" ht="21">
      <c r="A11" s="5">
        <v>8</v>
      </c>
      <c r="B11" s="6">
        <v>2635</v>
      </c>
      <c r="C11" s="193" t="s">
        <v>273</v>
      </c>
      <c r="D11" s="192" t="s">
        <v>272</v>
      </c>
      <c r="E11" s="6" t="s">
        <v>63</v>
      </c>
      <c r="F11" s="191" t="s">
        <v>274</v>
      </c>
      <c r="G11" s="6" t="s">
        <v>67</v>
      </c>
      <c r="H11" s="6" t="s">
        <v>67</v>
      </c>
      <c r="I11" s="6">
        <v>2</v>
      </c>
      <c r="J11" s="6">
        <v>4</v>
      </c>
      <c r="K11" s="6">
        <v>1</v>
      </c>
      <c r="L11" s="6">
        <v>2</v>
      </c>
      <c r="M11" s="19">
        <v>4</v>
      </c>
      <c r="N11" s="19">
        <f>SUM(I11:M11)</f>
        <v>13</v>
      </c>
      <c r="O11" s="19" t="s">
        <v>269</v>
      </c>
    </row>
    <row r="12" spans="1:15" s="2" customFormat="1" ht="18.75">
      <c r="A12" s="398" t="s">
        <v>275</v>
      </c>
      <c r="B12" s="399"/>
      <c r="C12" s="399"/>
      <c r="D12" s="400"/>
      <c r="E12" s="401"/>
      <c r="F12" s="402"/>
      <c r="G12" s="402"/>
      <c r="H12" s="402"/>
      <c r="I12" s="403"/>
      <c r="J12" s="404" t="s">
        <v>276</v>
      </c>
      <c r="K12" s="399"/>
      <c r="L12" s="399"/>
      <c r="M12" s="405"/>
      <c r="N12" s="21"/>
      <c r="O12" s="9"/>
    </row>
    <row r="13" spans="1:15" ht="16.5">
      <c r="A13" s="406" t="s">
        <v>277</v>
      </c>
      <c r="B13" s="407"/>
      <c r="C13" s="407"/>
      <c r="D13" s="408"/>
      <c r="E13" s="409"/>
      <c r="F13" s="409"/>
      <c r="G13" s="409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2022-05-23T09:51:11Z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