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即发22FW\5-20首期\"/>
    </mc:Choice>
  </mc:AlternateContent>
  <xr:revisionPtr revIDLastSave="0" documentId="13_ncr:1_{B662E851-8CAE-43C8-9EB0-55F3F14BBA5C}" xr6:coauthVersionLast="47" xr6:coauthVersionMax="47" xr10:uidLastSave="{00000000-0000-0000-0000-000000000000}"/>
  <bookViews>
    <workbookView xWindow="-120" yWindow="-120" windowWidth="20730" windowHeight="11160" tabRatio="855" activeTab="2" xr2:uid="{00000000-000D-0000-FFFF-FFFF00000000}"/>
  </bookViews>
  <sheets>
    <sheet name="工作内容" sheetId="1" r:id="rId1"/>
    <sheet name="AQL2.5验货" sheetId="2" r:id="rId2"/>
    <sheet name="验货尺寸表 " sheetId="13" r:id="rId3"/>
    <sheet name="首期" sheetId="17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3" l="1"/>
  <c r="F15" i="13" s="1"/>
  <c r="G15" i="13" s="1"/>
  <c r="C15" i="13"/>
  <c r="B15" i="13" s="1"/>
  <c r="E14" i="13"/>
  <c r="F14" i="13" s="1"/>
  <c r="G14" i="13" s="1"/>
  <c r="C14" i="13"/>
  <c r="B14" i="13" s="1"/>
  <c r="E13" i="13"/>
  <c r="F13" i="13" s="1"/>
  <c r="G13" i="13" s="1"/>
  <c r="C13" i="13"/>
  <c r="B13" i="13" s="1"/>
  <c r="E12" i="13"/>
  <c r="F12" i="13" s="1"/>
  <c r="G12" i="13" s="1"/>
  <c r="C12" i="13"/>
  <c r="B12" i="13" s="1"/>
  <c r="E11" i="13"/>
  <c r="F11" i="13" s="1"/>
  <c r="G11" i="13" s="1"/>
  <c r="C11" i="13"/>
  <c r="B11" i="13" s="1"/>
  <c r="E10" i="13"/>
  <c r="F10" i="13" s="1"/>
  <c r="G10" i="13" s="1"/>
  <c r="C10" i="13"/>
  <c r="B10" i="13" s="1"/>
  <c r="E9" i="13"/>
  <c r="F9" i="13" s="1"/>
  <c r="G9" i="13" s="1"/>
  <c r="C9" i="13"/>
  <c r="B9" i="13" s="1"/>
  <c r="E8" i="13"/>
  <c r="F8" i="13" s="1"/>
  <c r="G8" i="13" s="1"/>
  <c r="C8" i="13"/>
  <c r="B8" i="13" s="1"/>
  <c r="E7" i="13"/>
  <c r="F7" i="13" s="1"/>
  <c r="G7" i="13" s="1"/>
  <c r="C7" i="13"/>
  <c r="B7" i="13" s="1"/>
  <c r="E6" i="13"/>
  <c r="F6" i="13" s="1"/>
  <c r="G6" i="13" s="1"/>
  <c r="C6" i="13"/>
  <c r="B6" i="13" s="1"/>
  <c r="F22" i="14"/>
  <c r="G22" i="14" s="1"/>
  <c r="E22" i="14"/>
  <c r="C22" i="14"/>
  <c r="B22" i="14" s="1"/>
  <c r="G20" i="14"/>
  <c r="F20" i="14"/>
  <c r="E20" i="14"/>
  <c r="C20" i="14"/>
  <c r="B20" i="14"/>
  <c r="E19" i="14"/>
  <c r="F19" i="14" s="1"/>
  <c r="G19" i="14" s="1"/>
  <c r="C19" i="14"/>
  <c r="B19" i="14" s="1"/>
  <c r="E18" i="14"/>
  <c r="F18" i="14" s="1"/>
  <c r="G18" i="14" s="1"/>
  <c r="C18" i="14"/>
  <c r="B18" i="14" s="1"/>
  <c r="E17" i="14"/>
  <c r="F17" i="14" s="1"/>
  <c r="G17" i="14" s="1"/>
  <c r="C17" i="14"/>
  <c r="B17" i="14" s="1"/>
  <c r="E16" i="14"/>
  <c r="F16" i="14" s="1"/>
  <c r="G16" i="14" s="1"/>
  <c r="C16" i="14"/>
  <c r="B16" i="14" s="1"/>
  <c r="F15" i="14"/>
  <c r="G15" i="14" s="1"/>
  <c r="E15" i="14"/>
  <c r="C15" i="14"/>
  <c r="B15" i="14" s="1"/>
  <c r="E14" i="14"/>
  <c r="F14" i="14" s="1"/>
  <c r="G14" i="14" s="1"/>
  <c r="C14" i="14"/>
  <c r="B14" i="14" s="1"/>
  <c r="E13" i="14"/>
  <c r="F13" i="14" s="1"/>
  <c r="G13" i="14" s="1"/>
  <c r="C13" i="14"/>
  <c r="B13" i="14" s="1"/>
  <c r="E12" i="14"/>
  <c r="F12" i="14" s="1"/>
  <c r="G12" i="14" s="1"/>
  <c r="C12" i="14"/>
  <c r="B12" i="14"/>
  <c r="E11" i="14"/>
  <c r="F11" i="14" s="1"/>
  <c r="G11" i="14" s="1"/>
  <c r="C11" i="14"/>
  <c r="B11" i="14" s="1"/>
  <c r="E10" i="14"/>
  <c r="F10" i="14" s="1"/>
  <c r="G10" i="14" s="1"/>
  <c r="C10" i="14"/>
  <c r="B10" i="14" s="1"/>
  <c r="E9" i="14"/>
  <c r="F9" i="14" s="1"/>
  <c r="G9" i="14" s="1"/>
  <c r="C9" i="14"/>
  <c r="B9" i="14" s="1"/>
  <c r="E8" i="14"/>
  <c r="F8" i="14" s="1"/>
  <c r="G8" i="14" s="1"/>
  <c r="C8" i="14"/>
  <c r="B8" i="14"/>
  <c r="F7" i="14"/>
  <c r="G7" i="14" s="1"/>
  <c r="E7" i="14"/>
  <c r="C7" i="14"/>
  <c r="B7" i="14" s="1"/>
  <c r="E6" i="14"/>
  <c r="F6" i="14" s="1"/>
  <c r="G6" i="14" s="1"/>
  <c r="C6" i="14"/>
  <c r="B6" i="14" s="1"/>
</calcChain>
</file>

<file path=xl/sharedStrings.xml><?xml version="1.0" encoding="utf-8"?>
<sst xmlns="http://schemas.openxmlformats.org/spreadsheetml/2006/main" count="813" uniqueCount="373">
  <si>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</si>
  <si>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</si>
  <si>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</si>
  <si>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</si>
  <si>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</si>
  <si>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</si>
  <si>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</si>
  <si>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</si>
  <si>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</si>
  <si>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</si>
  <si>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</si>
  <si>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</si>
  <si>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</si>
  <si>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</si>
  <si>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</si>
  <si>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</si>
  <si>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</si>
  <si>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</si>
  <si>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</si>
  <si>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</si>
  <si>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</si>
  <si>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</si>
  <si>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</si>
  <si>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</si>
  <si>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</si>
  <si>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</si>
  <si>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</si>
  <si>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</si>
  <si>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</si>
  <si>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</si>
  <si>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</si>
  <si>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</si>
  <si>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</si>
  <si>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</si>
  <si>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</si>
  <si>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</si>
  <si>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</si>
  <si>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</si>
  <si>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</si>
  <si>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</si>
  <si>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</si>
  <si>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</si>
  <si>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</si>
  <si>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</si>
  <si>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</si>
  <si>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</si>
  <si>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</si>
  <si>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</si>
  <si>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</si>
  <si>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</si>
  <si>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</si>
  <si>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</si>
  <si>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</si>
  <si>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</si>
  <si>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</si>
  <si>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</si>
  <si>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</si>
  <si>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</si>
  <si>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</si>
  <si>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</si>
  <si>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</si>
  <si>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</si>
  <si>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</si>
  <si>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</si>
  <si>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</si>
  <si>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</si>
  <si>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</si>
  <si>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</si>
  <si>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</si>
  <si>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</si>
  <si>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</si>
  <si>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</si>
  <si>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</si>
  <si>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</si>
  <si>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</si>
  <si>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</si>
  <si>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</si>
  <si>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</si>
  <si>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</si>
  <si>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</si>
  <si>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</si>
  <si>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</si>
  <si>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</si>
  <si>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</si>
  <si>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</si>
  <si>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</si>
  <si>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</si>
  <si>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</si>
  <si>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</si>
  <si>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</si>
  <si>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</si>
  <si>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</si>
  <si>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</si>
  <si>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</si>
  <si>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</si>
  <si>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</si>
  <si>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</si>
  <si>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</si>
  <si>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</si>
  <si>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</si>
  <si>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</si>
  <si>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</si>
  <si>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</si>
  <si>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</si>
  <si>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</si>
  <si>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</si>
  <si>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</si>
  <si>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</si>
  <si>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</si>
  <si>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</si>
  <si>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</si>
  <si>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</si>
  <si>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</si>
  <si>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</si>
  <si>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</si>
  <si>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</si>
  <si>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</si>
  <si>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</si>
  <si>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</si>
  <si>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</si>
  <si>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</si>
  <si>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</si>
  <si>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</si>
  <si>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</si>
  <si>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</si>
  <si>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</si>
  <si>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</si>
  <si>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</si>
  <si>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</si>
  <si>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</si>
  <si>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</si>
  <si>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</si>
  <si>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</si>
  <si>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</si>
  <si>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</si>
  <si>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</si>
  <si>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</si>
  <si>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</si>
  <si>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</si>
  <si>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</si>
  <si>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</si>
  <si>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</si>
  <si>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</si>
  <si>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</si>
  <si>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</si>
  <si>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</si>
  <si>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</si>
  <si>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</si>
  <si>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</si>
  <si>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</si>
  <si>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</si>
  <si>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</si>
  <si>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</si>
  <si>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</si>
  <si>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</si>
  <si>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</si>
  <si>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</si>
  <si>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</si>
  <si>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</si>
  <si>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</si>
  <si>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</si>
  <si>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</si>
  <si>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</si>
  <si>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</si>
  <si>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</si>
  <si>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</si>
  <si>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</si>
  <si>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</si>
  <si>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</si>
  <si>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</si>
  <si>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</si>
  <si>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</si>
  <si>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</si>
  <si>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</si>
  <si>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</si>
  <si>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</si>
  <si>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</si>
  <si>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</si>
  <si>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</si>
  <si>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</si>
  <si>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</si>
  <si>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</si>
  <si>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</si>
  <si>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</si>
  <si>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</si>
  <si>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</si>
  <si>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</si>
  <si>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</si>
  <si>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</si>
  <si>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</si>
  <si>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</si>
  <si>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</si>
  <si>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</si>
  <si>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</si>
  <si>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</si>
  <si>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</si>
  <si>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</si>
  <si>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</si>
  <si>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</si>
  <si>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</si>
  <si>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</si>
  <si>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</si>
  <si>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</si>
  <si>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</si>
  <si>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</si>
  <si>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</si>
  <si>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</si>
  <si>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</si>
  <si>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</si>
  <si>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</si>
  <si>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</si>
  <si>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</si>
  <si>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</si>
  <si>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</si>
  <si>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</si>
  <si>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</si>
  <si>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</si>
  <si>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</si>
  <si>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</si>
  <si>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</si>
  <si>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</si>
  <si>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</si>
  <si>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</si>
  <si>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</si>
  <si>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</si>
  <si>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</si>
  <si>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</si>
  <si>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</si>
  <si>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</si>
  <si>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</si>
  <si>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</si>
  <si>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</si>
  <si>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</si>
  <si>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</si>
  <si>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</si>
  <si>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</si>
  <si>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</si>
  <si>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</si>
  <si>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</si>
  <si>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</si>
  <si>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</si>
  <si>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</si>
  <si>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</si>
  <si>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</si>
  <si>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</si>
  <si>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</si>
  <si>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</si>
  <si>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</si>
  <si>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</si>
  <si>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</si>
  <si>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</si>
  <si>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</si>
  <si>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</si>
  <si>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</si>
  <si>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</si>
  <si>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</si>
  <si>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</si>
  <si>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</si>
  <si>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</si>
  <si>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</si>
  <si>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</si>
  <si>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</si>
  <si>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</si>
  <si>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S洗前/后</t>
    <phoneticPr fontId="31" type="noConversion"/>
  </si>
  <si>
    <t>M洗前/后</t>
    <phoneticPr fontId="31" type="noConversion"/>
  </si>
  <si>
    <t>L洗前/后</t>
    <phoneticPr fontId="31" type="noConversion"/>
  </si>
  <si>
    <t>XL洗前/后</t>
    <phoneticPr fontId="31" type="noConversion"/>
  </si>
  <si>
    <t>XXL洗前/后</t>
    <phoneticPr fontId="31" type="noConversion"/>
  </si>
  <si>
    <t>黑色</t>
    <phoneticPr fontId="31" type="noConversion"/>
  </si>
  <si>
    <t>合格证首期未核对，洗唛成分未核对</t>
    <phoneticPr fontId="31" type="noConversion"/>
  </si>
  <si>
    <t>中国红全码各3件</t>
    <phoneticPr fontId="31" type="noConversion"/>
  </si>
  <si>
    <t>白色全码各3件</t>
    <phoneticPr fontId="31" type="noConversion"/>
  </si>
  <si>
    <t>黑色S,L各1件</t>
    <phoneticPr fontId="31" type="noConversion"/>
  </si>
  <si>
    <t>中国红M.XL各1件</t>
    <phoneticPr fontId="31" type="noConversion"/>
  </si>
  <si>
    <t>白色XXL,XXXL,各1件</t>
    <phoneticPr fontId="31" type="noConversion"/>
  </si>
  <si>
    <t>说明：正常</t>
    <phoneticPr fontId="31" type="noConversion"/>
  </si>
  <si>
    <t>入天津库</t>
    <phoneticPr fontId="31" type="noConversion"/>
  </si>
  <si>
    <t>采购凭证编号：</t>
    <phoneticPr fontId="31" type="noConversion"/>
  </si>
  <si>
    <t>①成品完成比例（%）：50%，在后整理过程中抽验</t>
    <phoneticPr fontId="31" type="noConversion"/>
  </si>
  <si>
    <t>②检验明细：中国红S,M,L,XL,XXL,XXXL号各5件未装箱</t>
    <phoneticPr fontId="31" type="noConversion"/>
  </si>
  <si>
    <t>此次出货1500件抽验125件，不良品10件，超标，要求翻箱重新验货。</t>
    <phoneticPr fontId="31" type="noConversion"/>
  </si>
  <si>
    <t>TOREAD-首期（首期）检验报告书</t>
    <phoneticPr fontId="31" type="noConversion"/>
  </si>
  <si>
    <t>青岛即发龙山</t>
    <phoneticPr fontId="31" type="noConversion"/>
  </si>
  <si>
    <t>胶州美纺美特服装</t>
    <phoneticPr fontId="31" type="noConversion"/>
  </si>
  <si>
    <t>晨红</t>
    <phoneticPr fontId="31" type="noConversion"/>
  </si>
  <si>
    <t>藏青色</t>
    <phoneticPr fontId="31" type="noConversion"/>
  </si>
  <si>
    <t>大货首件</t>
    <phoneticPr fontId="31" type="noConversion"/>
  </si>
  <si>
    <t>1》下摆车线宽窄不均匀，下摆不平顺。</t>
    <phoneticPr fontId="31" type="noConversion"/>
  </si>
  <si>
    <t>2》洗水标不牢固。</t>
    <phoneticPr fontId="31" type="noConversion"/>
  </si>
  <si>
    <t>3》领圈压线有宽窄。</t>
    <phoneticPr fontId="31" type="noConversion"/>
  </si>
  <si>
    <t>4》内止口考边线返修后线毛清理不干净，毛茬太多。</t>
    <phoneticPr fontId="31" type="noConversion"/>
  </si>
  <si>
    <t>5》帽口贴车线后，内里起纽。</t>
    <phoneticPr fontId="31" type="noConversion"/>
  </si>
  <si>
    <t>6》内口袋布起纽。</t>
    <phoneticPr fontId="31" type="noConversion"/>
  </si>
  <si>
    <t>7》袖口弹力包边与大身拼接布平顺，起坎。</t>
    <phoneticPr fontId="31" type="noConversion"/>
  </si>
  <si>
    <t>8》拼缝压线注意扒力不要太紧，漏线。</t>
    <phoneticPr fontId="31" type="noConversion"/>
  </si>
  <si>
    <t>9》留意车线有跳针，跳扣</t>
    <phoneticPr fontId="31" type="noConversion"/>
  </si>
  <si>
    <t>建议下脚边贴，帽口贴，袖口贴均需要中烫后再车线，确保车线后平顺，宽窄均匀及尺寸达标！！</t>
    <phoneticPr fontId="31" type="noConversion"/>
  </si>
  <si>
    <t>以上问题请及时改正。请大货要加强改善！！！</t>
    <phoneticPr fontId="31" type="noConversion"/>
  </si>
  <si>
    <t>周云涌</t>
    <phoneticPr fontId="31" type="noConversion"/>
  </si>
  <si>
    <t>王伟芳</t>
    <phoneticPr fontId="31" type="noConversion"/>
  </si>
  <si>
    <t>165/88B</t>
    <phoneticPr fontId="24" type="noConversion"/>
  </si>
  <si>
    <t>170/92B</t>
    <phoneticPr fontId="24" type="noConversion"/>
  </si>
  <si>
    <t>175/96B</t>
    <phoneticPr fontId="24" type="noConversion"/>
  </si>
  <si>
    <t>180/100B</t>
    <phoneticPr fontId="24" type="noConversion"/>
  </si>
  <si>
    <t>185/104B</t>
    <phoneticPr fontId="24" type="noConversion"/>
  </si>
  <si>
    <t>190/108B</t>
    <phoneticPr fontId="24" type="noConversion"/>
  </si>
  <si>
    <t>后中长</t>
    <phoneticPr fontId="44" type="noConversion"/>
  </si>
  <si>
    <t>前中拉链长</t>
    <phoneticPr fontId="44" type="noConversion"/>
  </si>
  <si>
    <t>胸围</t>
    <phoneticPr fontId="44" type="noConversion"/>
  </si>
  <si>
    <t>腰围</t>
    <phoneticPr fontId="44" type="noConversion"/>
  </si>
  <si>
    <t>摆围（平量）</t>
    <phoneticPr fontId="44" type="noConversion"/>
  </si>
  <si>
    <t>肩宽</t>
    <phoneticPr fontId="44" type="noConversion"/>
  </si>
  <si>
    <t>前领高</t>
    <phoneticPr fontId="44" type="noConversion"/>
  </si>
  <si>
    <t>下领围</t>
    <phoneticPr fontId="44" type="noConversion"/>
  </si>
  <si>
    <t>肩点袖长</t>
    <phoneticPr fontId="44" type="noConversion"/>
  </si>
  <si>
    <t>袖肥/2（参考值）</t>
    <phoneticPr fontId="44" type="noConversion"/>
  </si>
  <si>
    <t>袖肘围/2</t>
    <phoneticPr fontId="44" type="noConversion"/>
  </si>
  <si>
    <t>袖口围/2(松量)</t>
    <phoneticPr fontId="44" type="noConversion"/>
  </si>
  <si>
    <t>袖口围/2(拉量)</t>
    <phoneticPr fontId="44" type="noConversion"/>
  </si>
  <si>
    <t>帽高</t>
    <phoneticPr fontId="44" type="noConversion"/>
  </si>
  <si>
    <t>帽宽</t>
    <phoneticPr fontId="44" type="noConversion"/>
  </si>
  <si>
    <t>胸袋长</t>
    <phoneticPr fontId="31" type="noConversion"/>
  </si>
  <si>
    <t>插手袋长</t>
    <phoneticPr fontId="44" type="noConversion"/>
  </si>
  <si>
    <t>验货时间：5-18</t>
    <phoneticPr fontId="31" type="noConversion"/>
  </si>
  <si>
    <t>跟单QC:周云涌</t>
    <phoneticPr fontId="31" type="noConversion"/>
  </si>
  <si>
    <t>工厂负责人：王伟芳</t>
    <phoneticPr fontId="31" type="noConversion"/>
  </si>
  <si>
    <t>TAEEAK91035</t>
    <phoneticPr fontId="31" type="noConversion"/>
  </si>
  <si>
    <r>
      <t>3</t>
    </r>
    <r>
      <rPr>
        <sz val="12"/>
        <color theme="1"/>
        <rFont val="宋体"/>
        <family val="3"/>
        <charset val="134"/>
        <scheme val="minor"/>
      </rPr>
      <t>680#</t>
    </r>
    <phoneticPr fontId="31" type="noConversion"/>
  </si>
  <si>
    <r>
      <t>T</t>
    </r>
    <r>
      <rPr>
        <sz val="12"/>
        <color theme="1"/>
        <rFont val="宋体"/>
        <family val="3"/>
        <charset val="134"/>
        <scheme val="minor"/>
      </rPr>
      <t>PU底透明膜+拉毛布</t>
    </r>
    <phoneticPr fontId="31" type="noConversion"/>
  </si>
  <si>
    <r>
      <t>A</t>
    </r>
    <r>
      <rPr>
        <sz val="12"/>
        <color theme="1"/>
        <rFont val="宋体"/>
        <family val="3"/>
        <charset val="134"/>
        <scheme val="minor"/>
      </rPr>
      <t>E4X晨曦红</t>
    </r>
    <phoneticPr fontId="31" type="noConversion"/>
  </si>
  <si>
    <r>
      <t>T</t>
    </r>
    <r>
      <rPr>
        <sz val="12"/>
        <color theme="1"/>
        <rFont val="宋体"/>
        <family val="3"/>
        <charset val="134"/>
        <scheme val="minor"/>
      </rPr>
      <t>AEEAK91035</t>
    </r>
    <phoneticPr fontId="31" type="noConversion"/>
  </si>
  <si>
    <t>法比克</t>
    <phoneticPr fontId="31" type="noConversion"/>
  </si>
  <si>
    <r>
      <t>3</t>
    </r>
    <r>
      <rPr>
        <sz val="12"/>
        <color theme="1"/>
        <rFont val="宋体"/>
        <family val="3"/>
        <charset val="134"/>
        <scheme val="minor"/>
      </rPr>
      <t>679#</t>
    </r>
    <phoneticPr fontId="31" type="noConversion"/>
  </si>
  <si>
    <r>
      <t>C</t>
    </r>
    <r>
      <rPr>
        <sz val="12"/>
        <color theme="1"/>
        <rFont val="宋体"/>
        <family val="3"/>
        <charset val="134"/>
        <scheme val="minor"/>
      </rPr>
      <t>F2X藏青色</t>
    </r>
    <phoneticPr fontId="31" type="noConversion"/>
  </si>
  <si>
    <r>
      <t>4</t>
    </r>
    <r>
      <rPr>
        <sz val="12"/>
        <color theme="1"/>
        <rFont val="宋体"/>
        <family val="3"/>
        <charset val="134"/>
        <scheme val="minor"/>
      </rPr>
      <t>878#</t>
    </r>
    <phoneticPr fontId="31" type="noConversion"/>
  </si>
  <si>
    <r>
      <t>G</t>
    </r>
    <r>
      <rPr>
        <sz val="12"/>
        <color theme="1"/>
        <rFont val="宋体"/>
        <family val="3"/>
        <charset val="134"/>
        <scheme val="minor"/>
      </rPr>
      <t>01X黑色</t>
    </r>
    <phoneticPr fontId="31" type="noConversion"/>
  </si>
  <si>
    <r>
      <t>X</t>
    </r>
    <r>
      <rPr>
        <sz val="12"/>
        <color theme="1"/>
        <rFont val="宋体"/>
        <family val="3"/>
        <charset val="134"/>
        <scheme val="minor"/>
      </rPr>
      <t>220304037</t>
    </r>
    <phoneticPr fontId="31" type="noConversion"/>
  </si>
  <si>
    <r>
      <t>T</t>
    </r>
    <r>
      <rPr>
        <sz val="12"/>
        <color theme="1"/>
        <rFont val="宋体"/>
        <family val="3"/>
        <charset val="134"/>
        <scheme val="minor"/>
      </rPr>
      <t>2850-84经遍布</t>
    </r>
    <phoneticPr fontId="31" type="noConversion"/>
  </si>
  <si>
    <r>
      <t>2</t>
    </r>
    <r>
      <rPr>
        <sz val="12"/>
        <color theme="1"/>
        <rFont val="宋体"/>
        <family val="3"/>
        <charset val="134"/>
        <scheme val="minor"/>
      </rPr>
      <t>2SS深灰色</t>
    </r>
    <phoneticPr fontId="31" type="noConversion"/>
  </si>
  <si>
    <t>TAEEAK91035</t>
    <phoneticPr fontId="31" type="noConversion"/>
  </si>
  <si>
    <t>乾丰纺织</t>
    <phoneticPr fontId="31" type="noConversion"/>
  </si>
  <si>
    <t>有</t>
    <phoneticPr fontId="31" type="noConversion"/>
  </si>
  <si>
    <t>合格</t>
    <phoneticPr fontId="31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</si>
  <si>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1" type="noConversion"/>
  </si>
  <si>
    <t>测试人签名：王伟芳</t>
    <phoneticPr fontId="31" type="noConversion"/>
  </si>
  <si>
    <t>制表时间：5-18</t>
    <phoneticPr fontId="31" type="noConversion"/>
  </si>
  <si>
    <t>制表时间：5-15</t>
    <phoneticPr fontId="31" type="noConversion"/>
  </si>
  <si>
    <r>
      <rPr>
        <b/>
        <sz val="10"/>
        <color theme="1"/>
        <rFont val="微软雅黑"/>
        <family val="2"/>
        <charset val="134"/>
      </rPr>
      <t>测试要求：面料到厂第一时间放缩，根据面料实际情况，每缸抽取1-2米测试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  <phoneticPr fontId="31" type="noConversion"/>
  </si>
  <si>
    <r>
      <t>4</t>
    </r>
    <r>
      <rPr>
        <sz val="12"/>
        <color theme="1"/>
        <rFont val="宋体"/>
        <family val="3"/>
        <charset val="134"/>
        <scheme val="minor"/>
      </rPr>
      <t>878#-3680#</t>
    </r>
    <phoneticPr fontId="31" type="noConversion"/>
  </si>
  <si>
    <t>TPU底透明膜+拉毛布</t>
    <phoneticPr fontId="31" type="noConversion"/>
  </si>
  <si>
    <r>
      <t>G</t>
    </r>
    <r>
      <rPr>
        <sz val="12"/>
        <color theme="1"/>
        <rFont val="宋体"/>
        <family val="3"/>
        <charset val="134"/>
        <scheme val="minor"/>
      </rPr>
      <t>01X黑色/AE4X晨曦红</t>
    </r>
    <phoneticPr fontId="31" type="noConversion"/>
  </si>
  <si>
    <t>G20SSZD029</t>
    <phoneticPr fontId="31" type="noConversion"/>
  </si>
  <si>
    <t>后领条</t>
    <phoneticPr fontId="31" type="noConversion"/>
  </si>
  <si>
    <t>锦湾</t>
    <phoneticPr fontId="31" type="noConversion"/>
  </si>
  <si>
    <t>黑底白字</t>
    <phoneticPr fontId="31" type="noConversion"/>
  </si>
  <si>
    <t>1.6/2</t>
    <phoneticPr fontId="31" type="noConversion"/>
  </si>
  <si>
    <t>1.9/2</t>
    <phoneticPr fontId="31" type="noConversion"/>
  </si>
  <si>
    <t>1/1.6</t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</si>
  <si>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-1</t>
    </r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</si>
  <si>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-2</t>
    </r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</si>
  <si>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-3</t>
    </r>
    <phoneticPr fontId="31" type="noConversion"/>
  </si>
  <si>
    <t>前胸</t>
    <phoneticPr fontId="31" type="noConversion"/>
  </si>
  <si>
    <t>转移印</t>
    <phoneticPr fontId="31" type="noConversion"/>
  </si>
  <si>
    <t>YES</t>
    <phoneticPr fontId="31" type="noConversion"/>
  </si>
  <si>
    <t>即发龙山</t>
    <phoneticPr fontId="31" type="noConversion"/>
  </si>
  <si>
    <t>XXXL</t>
    <phoneticPr fontId="31" type="noConversion"/>
  </si>
  <si>
    <t>-0.5</t>
    <phoneticPr fontId="31" type="noConversion"/>
  </si>
  <si>
    <t>+0</t>
    <phoneticPr fontId="31" type="noConversion"/>
  </si>
  <si>
    <t>-1</t>
    <phoneticPr fontId="31" type="noConversion"/>
  </si>
  <si>
    <t>-0.4</t>
    <phoneticPr fontId="31" type="noConversion"/>
  </si>
  <si>
    <t>-0.9</t>
    <phoneticPr fontId="31" type="noConversion"/>
  </si>
  <si>
    <t>+0.7</t>
    <phoneticPr fontId="31" type="noConversion"/>
  </si>
  <si>
    <t>+1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</si>
</sst>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</borders>
  <cellStyleXfs count="13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6" fillId="0" borderId="0"/>
    <xf numFmtId="0" fontId="40" fillId="0" borderId="0">
      <alignment horizontal="center" vertical="center"/>
    </xf>
    <xf numFmtId="0" fontId="40" fillId="0" borderId="0">
      <alignment horizontal="center" vertical="top"/>
    </xf>
    <xf numFmtId="0" fontId="41" fillId="0" borderId="0">
      <alignment horizontal="center" vertical="center"/>
    </xf>
    <xf numFmtId="0" fontId="42" fillId="0" borderId="0">
      <alignment vertical="center"/>
    </xf>
    <xf numFmtId="0" fontId="14" fillId="0" borderId="0" applyProtection="0">
      <alignment vertical="center"/>
    </xf>
    <xf numFmtId="0" fontId="42" fillId="0" borderId="0">
      <alignment vertical="center"/>
    </xf>
    <xf numFmtId="0" fontId="14" fillId="0" borderId="0">
      <alignment vertical="center"/>
    </xf>
  </cellStyleXfs>
  <cellXfs count="4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3" borderId="2" xfId="3" applyFont="1" applyFill="1" applyBorder="1" applyAlignment="1" applyProtection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37" fillId="0" borderId="2" xfId="5" applyFont="1" applyFill="1" applyBorder="1" applyAlignment="1">
      <alignment horizontal="center" vertical="center" shrinkToFit="1"/>
    </xf>
    <xf numFmtId="0" fontId="8" fillId="0" borderId="79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80" xfId="5" applyFont="1" applyFill="1" applyBorder="1" applyAlignment="1">
      <alignment horizontal="center" vertical="center"/>
    </xf>
    <xf numFmtId="0" fontId="11" fillId="0" borderId="13" xfId="2" applyNumberFormat="1" applyFont="1" applyBorder="1" applyAlignment="1">
      <alignment horizontal="center" vertical="center"/>
    </xf>
    <xf numFmtId="0" fontId="38" fillId="0" borderId="13" xfId="2" applyNumberFormat="1" applyFont="1" applyBorder="1" applyAlignment="1">
      <alignment horizontal="center" vertical="center"/>
    </xf>
    <xf numFmtId="0" fontId="39" fillId="0" borderId="45" xfId="2" applyFont="1" applyBorder="1" applyAlignment="1">
      <alignment horizontal="left" vertical="center"/>
    </xf>
    <xf numFmtId="0" fontId="43" fillId="0" borderId="2" xfId="12" applyFont="1" applyBorder="1" applyAlignment="1">
      <alignment horizontal="center"/>
    </xf>
    <xf numFmtId="0" fontId="43" fillId="0" borderId="2" xfId="12" applyFont="1" applyBorder="1" applyAlignment="1">
      <alignment horizontal="left"/>
    </xf>
    <xf numFmtId="0" fontId="43" fillId="7" borderId="2" xfId="12" applyFont="1" applyFill="1" applyBorder="1" applyAlignment="1">
      <alignment horizontal="left"/>
    </xf>
    <xf numFmtId="0" fontId="43" fillId="7" borderId="2" xfId="12" applyFont="1" applyFill="1" applyBorder="1" applyAlignment="1">
      <alignment horizontal="center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8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10" fillId="3" borderId="2" xfId="3" applyFont="1" applyFill="1" applyBorder="1"/>
    <xf numFmtId="0" fontId="9" fillId="3" borderId="2" xfId="3" applyFont="1" applyFill="1" applyBorder="1"/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2" fontId="36" fillId="0" borderId="2" xfId="0" applyNumberFormat="1" applyFont="1" applyBorder="1" applyAlignment="1">
      <alignment horizontal="center"/>
    </xf>
    <xf numFmtId="0" fontId="36" fillId="0" borderId="2" xfId="0" applyFont="1" applyBorder="1"/>
    <xf numFmtId="49" fontId="36" fillId="0" borderId="2" xfId="0" applyNumberFormat="1" applyFont="1" applyBorder="1" applyAlignment="1">
      <alignment horizont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81" xfId="3" applyFont="1" applyFill="1" applyBorder="1" applyAlignment="1">
      <alignment horizont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38" fillId="0" borderId="38" xfId="2" applyFont="1" applyFill="1" applyBorder="1" applyAlignment="1">
      <alignment horizontal="left" vertical="center"/>
    </xf>
    <xf numFmtId="0" fontId="38" fillId="0" borderId="37" xfId="2" applyFont="1" applyFill="1" applyBorder="1" applyAlignment="1">
      <alignment horizontal="left" vertical="center"/>
    </xf>
    <xf numFmtId="0" fontId="38" fillId="0" borderId="48" xfId="2" applyFont="1" applyFill="1" applyBorder="1" applyAlignment="1">
      <alignment horizontal="left" vertical="center"/>
    </xf>
    <xf numFmtId="0" fontId="38" fillId="0" borderId="41" xfId="2" applyFont="1" applyFill="1" applyBorder="1" applyAlignment="1">
      <alignment horizontal="left" vertical="center"/>
    </xf>
    <xf numFmtId="0" fontId="38" fillId="0" borderId="42" xfId="2" applyFont="1" applyFill="1" applyBorder="1" applyAlignment="1">
      <alignment horizontal="left" vertical="center"/>
    </xf>
    <xf numFmtId="0" fontId="38" fillId="0" borderId="49" xfId="2" applyFont="1" applyFill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38" fillId="0" borderId="64" xfId="2" applyFont="1" applyFill="1" applyBorder="1" applyAlignment="1">
      <alignment horizontal="left" vertical="center"/>
    </xf>
    <xf numFmtId="0" fontId="38" fillId="0" borderId="65" xfId="2" applyFont="1" applyFill="1" applyBorder="1" applyAlignment="1">
      <alignment horizontal="left" vertical="center"/>
    </xf>
    <xf numFmtId="0" fontId="38" fillId="0" borderId="68" xfId="2" applyFont="1" applyFill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18" fillId="0" borderId="53" xfId="5" applyFont="1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36" xfId="2" applyNumberFormat="1" applyFont="1" applyBorder="1" applyAlignment="1">
      <alignment horizontal="left" vertical="center"/>
    </xf>
    <xf numFmtId="0" fontId="12" fillId="0" borderId="48" xfId="2" applyNumberFormat="1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2" fillId="0" borderId="36" xfId="2" applyNumberFormat="1" applyFont="1" applyBorder="1" applyAlignment="1">
      <alignment horizontal="center" vertical="center"/>
    </xf>
    <xf numFmtId="0" fontId="12" fillId="0" borderId="48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34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34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3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9" fillId="3" borderId="18" xfId="3" applyFont="1" applyFill="1" applyBorder="1" applyAlignment="1">
      <alignment horizont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3">
    <cellStyle name="S10" xfId="6" xr:uid="{00000000-0005-0000-0000-000000000000}"/>
    <cellStyle name="S11" xfId="7" xr:uid="{00000000-0005-0000-0000-000001000000}"/>
    <cellStyle name="S15" xfId="8" xr:uid="{00000000-0005-0000-0000-000002000000}"/>
    <cellStyle name="常规" xfId="0" builtinId="0"/>
    <cellStyle name="常规 10 10" xfId="9" xr:uid="{00000000-0005-0000-0000-000004000000}"/>
    <cellStyle name="常规 2" xfId="2" xr:uid="{00000000-0005-0000-0000-000005000000}"/>
    <cellStyle name="常规 2 2 2" xfId="10" xr:uid="{00000000-0005-0000-0000-000006000000}"/>
    <cellStyle name="常规 2 2 3" xfId="11" xr:uid="{00000000-0005-0000-0000-000007000000}"/>
    <cellStyle name="常规 23" xfId="12" xr:uid="{00000000-0005-0000-0000-000008000000}"/>
    <cellStyle name="常规 3" xfId="3" xr:uid="{00000000-0005-0000-0000-000009000000}"/>
    <cellStyle name="常规 4" xfId="4" xr:uid="{00000000-0005-0000-0000-00000A000000}"/>
    <cellStyle name="常规 40" xfId="1" xr:uid="{00000000-0005-0000-0000-00000B000000}"/>
    <cellStyle name="常规 5" xfId="5" xr:uid="{00000000-0005-0000-0000-00000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FA6E361A-DFCC-F249-E4DD-95EE03B52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B0295D3-D32A-0986-E38F-DCE5B2A0E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E2FB46E1-A0BF-53C5-CCB4-02D7DB343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43E33851-2F21-426B-028F-9BEC46DAD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2BC2FC0D-7708-2DEB-6A5E-F042135C3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E144F56D-FEAF-F933-3681-FE410166C8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EF5D3F55-28A5-D0FA-95ED-9D324EB723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B34405B2-CD80-9A3E-83D9-F9D59EBC1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10</xdr:row>
          <xdr:rowOff>171450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7311C0C1-4CD7-72A7-2091-A0B1B14BD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6EAAB819-927A-7D3D-D4BF-6FBAB659BA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BE287E08-0A6F-4FAF-EF5C-841881A43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ECA6C290-10F1-4E46-355F-7078ACBB0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DA606019-859A-2ED8-9518-538F7B8A3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A2C4B22E-C1F2-1E66-490F-4B58390BD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FB172E53-3147-A9B9-F291-78C182C4D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C663AE34-30E7-711C-9E14-66BF60E26C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51D2DC9-4D1E-27A3-E059-507E1FF422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8DE50852-CF80-F7A8-12E8-D492DDE58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ABCA5671-609A-0BC7-50E3-29C767373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A5D3E193-7AAF-2378-8181-2B6811748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BD6F55ED-3BD1-F759-4F0B-C190EBA0FC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9A17EB1C-68BC-6396-9637-2AF4A2352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AD99E3ED-460C-1399-28D6-C0BF8ACF0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598C6803-C168-191A-4D9A-2B3F6A007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A1631531-7DCC-8666-CF42-50BC4E7EA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4164B919-8BEC-6A8E-48DB-E8A5A8514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46C4CB1B-8C71-5018-E008-07C952303B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6F6ABED4-B8BA-6C47-E170-0FB213B1D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8AB8B79C-1C60-B30D-4427-25C250E95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271428D1-7DCD-6492-6F25-23283E5D3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81353A42-83E9-A198-93D9-678D95434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B1B2D5AD-2DEA-879B-5F7A-D3697B0916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1B2CA3C9-96F8-A102-3C1A-DADC3AC77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573FA49F-B206-DBCB-50EA-E34DB1ABB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25C08C9F-E442-7D4D-E01F-F4A208249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B438D7DC-BDB7-BE04-64D4-8F3BCD84CB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508BF774-650E-F161-82C6-1000BD644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B10CEADF-8910-1616-4343-5EC7BC4F1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BF299E1A-75AC-5DDE-D57C-795688263C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10E9B10C-D00B-5373-D6DC-E69CE1997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436F5A55-DB3A-11A5-F951-965A7D3EEA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590550</xdr:colOff>
          <xdr:row>48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FC4336B9-57CF-4BA4-4533-9237746039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590550</xdr:colOff>
          <xdr:row>49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32CAF95C-240C-D7E6-4FB6-C0281266B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590550</xdr:colOff>
          <xdr:row>49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5A5DDE3A-D3E5-F6F4-7E3B-9F51E6ED1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590550</xdr:colOff>
          <xdr:row>48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FD7E5AA-91F6-0C22-E685-BF439A0EB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628650</xdr:colOff>
          <xdr:row>49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88C06BA-5349-E271-AA9F-053EFB477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31CE0-E191-5308-E267-BDAA28A99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E47FC65E-9472-27A4-BDD1-DE071CB7F8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D210019F-1A1F-05EC-67D4-2D04B3014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590550</xdr:colOff>
          <xdr:row>49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876F1448-A117-B924-2405-3437EF695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5DD772F6-5340-4CAA-CDF8-716211416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BFE3139A-0DD6-94FE-AEA2-35CE5E220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BFAD3426-7E89-3E78-FB44-D098AED9E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66CF953E-BE45-DC38-CA6B-4A3D576B5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368B54D8-D6D7-AC9C-00B4-960BDD7695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69F22A8E-3513-AFA8-98A6-DB9C2E77A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D59B96B0-8786-8318-55A8-392FFFC9C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8FD5FF7E-2E60-A4FA-5B4A-74C00B919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19B31ADD-D820-C100-FFCC-BE542B6A8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8EAFC6BB-1B5C-312C-64AE-DD460121D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E64DC254-4E27-13E1-156F-076C843B4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465834D2-91A5-062E-6A71-5740C3AA3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E4A9520C-61AB-B3E0-DEFF-950CB4C02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33</xdr:row>
          <xdr:rowOff>180975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774624CF-D570-BCF6-0B65-94EE89D5E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7F1E743D-3C82-16A1-FEF0-2867904ED7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BE7BCF46-F81C-361F-FB60-2DDBD3B3A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15310A9A-7897-279C-0D0A-EA842FCBC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98E10764-ED97-BA52-FCD8-461B2FA7D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5D31F30A-6E38-5E9E-1C75-AC017C65A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78109D68-5A9F-7AB7-13C6-CC5CE2654C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C639AA5D-EF24-BAE8-2C96-31BF7C90F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34B0D530-77BE-5AF6-5969-C6E9B9B03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C00E605B-8861-4A44-BA85-6819526FC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261F1AD6-D184-96A3-C4A7-817E19C34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68873DE3-9E6C-A03D-E665-AD17D1EB0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ACB8B35-9593-52F1-F7C7-8A5F8A383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235C76FE-5461-58DE-A92F-3BB0ED3EC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78CCD6F3-467B-F040-47E4-ACC5AD4A0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62BAA7C4-A603-CF2E-57E8-1A3557AC5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95B94433-53A2-ED95-8BDD-27C8B06C8F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1F16FF4F-5BFA-74A1-B4FC-740BB3D947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3471C4D4-57F5-2106-CBF3-D8C1D7962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C6BDE571-0510-15BB-F47D-57C397BCA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214B2A9F-4442-1264-B3C6-15A7DBB0B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44F8E095-93E0-2EB4-2125-753AABF44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1A3FA8B1-B3EB-E129-8DD4-2914B4740E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E215FF34-D97F-9EEB-8346-DD2C2AB47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DFD70158-FAE2-BE43-3955-BA69651A0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E7AC90DF-B62C-4FDE-1B6D-A7D60C8A3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1B2E5C1-164C-B34F-EB5E-1C1ED2E01C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5039096F-A353-F56B-A129-0490D5F32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DE7B293E-4CF3-683A-F1D7-0618EFA0EE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245DE9C6-83D8-B9A7-FF8F-2AFF0B2A3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FEEE9B25-18FD-26FE-6B24-4D14AB668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54C3D071-31F6-22FB-B6C7-04AC1D87EF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783F776F-1A45-9622-DD60-E64A924B1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C228562-C9D6-B110-1EDE-465FAA0BD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F5EC1892-066E-2914-27F1-74A95DFC1F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ADC64B51-9DAA-0670-B0AD-E33E80247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5DE24C4-E68F-0D3A-FCB8-CC4924435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4363FC80-D00C-3795-1768-D07786460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84666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AE1EBD0-E4EB-3346-075D-97F1E28B1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5085268-C751-218B-AF80-6D666538F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D163E014-10CB-C5B4-05B0-815660BD30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4573059F-FBA4-7F88-9DB2-D0CF788B77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9F85EB96-ED4A-A978-ADA6-C2D3BEDFA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1DB4113B-77B7-FDBD-6E9E-1807600CE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E0E7B413-855A-6B02-2E06-E011C5C16C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EB7378BC-A2B7-DE7E-7949-EBDE157962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400E5E22-A306-4789-9C77-EABBE83AC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B5BB3491-3EFF-78BA-4476-00ADBE950A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333E1F77-0B4A-8F51-3F61-738C1713D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EB510662-0324-21CA-E990-1F6295E01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68FBDD64-8643-9D4C-4974-D61988381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81BD5150-776C-D3B5-846E-149CC231F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8DADCCBC-7CF0-DDF4-BA6A-ED1FBF27B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B5AA9E39-517D-DAAB-D23C-9A0729FE44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313BC08F-D9B2-49F7-28BA-23F6E3888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38C9A884-C452-665D-1C9C-BCF15DF2F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6874F54D-EA72-F57D-49C4-4D3C3C925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68FE27CA-5BAD-3CBF-C499-B507124758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C7E85D7-8DC4-AC4A-9CF0-2042E5231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9F6F7937-31DB-AE9D-71D5-EB23D6BB48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A6CF6DAC-DBB1-9DD4-7A72-2945F499F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75A84A87-CEE6-9AD9-7016-738EB03F1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252E57A1-F7AE-5E24-272E-1A9739521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EBABDD85-D29C-9E09-C6E2-A0D119B0A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CFE6D931-A109-5E6C-100E-151CE1096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59B75110-BFF1-D56C-37ED-298AA50C8C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E3ED1C05-E220-FF91-D249-BE735DDBB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5F94D301-4134-5DF7-2EFB-7A310E697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AE6D54D6-5684-A2F7-18E1-417E83D7D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88A52BDD-276E-39C7-C6FE-72502AB5B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AD8578BD-1668-984B-468A-326663237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1281FF01-68FD-564A-73C5-91CC6B17B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55848F4A-FB91-FBCC-DA39-E498E9633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1781D305-2793-B971-B467-48E4E66982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2945B4FB-9A9C-4A35-7245-CBB52736BA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420BAD3E-17C2-7E51-BC06-6FA33ADF2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82BAA665-E32E-64B3-0256-46EEFC46E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0" workbookViewId="0">
      <selection activeCell="B21" sqref="B21"/>
    </sheetView>
  </sheetViews>
  <sheetFormatPr defaultColWidth="11" defaultRowHeight="14.25"/>
  <cols>
    <col min="1" max="1" width="5.5" customWidth="1"/>
    <col min="2" max="2" width="96.375" style="147" customWidth="1"/>
    <col min="3" max="3" width="10.125" customWidth="1"/>
  </cols>
  <sheetData>
    <row r="1" spans="1:2" ht="21" customHeight="1">
      <c r="A1" s="148"/>
      <c r="B1" s="149" t="s">
        <v>0</v>
      </c>
    </row>
    <row r="2" spans="1:2">
      <c r="A2" s="5">
        <v>1</v>
      </c>
      <c r="B2" s="150" t="s">
        <v>1</v>
      </c>
    </row>
    <row r="3" spans="1:2">
      <c r="A3" s="5">
        <v>2</v>
      </c>
      <c r="B3" s="150" t="s">
        <v>2</v>
      </c>
    </row>
    <row r="4" spans="1:2">
      <c r="A4" s="5">
        <v>3</v>
      </c>
      <c r="B4" s="150" t="s">
        <v>3</v>
      </c>
    </row>
    <row r="5" spans="1:2">
      <c r="A5" s="5">
        <v>4</v>
      </c>
      <c r="B5" s="150" t="s">
        <v>4</v>
      </c>
    </row>
    <row r="6" spans="1:2">
      <c r="A6" s="5">
        <v>5</v>
      </c>
      <c r="B6" s="150" t="s">
        <v>5</v>
      </c>
    </row>
    <row r="7" spans="1:2">
      <c r="A7" s="5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8.95" customHeight="1">
      <c r="A9" s="148"/>
      <c r="B9" s="153" t="s">
        <v>8</v>
      </c>
    </row>
    <row r="10" spans="1:2" ht="15.95" customHeight="1">
      <c r="A10" s="5">
        <v>1</v>
      </c>
      <c r="B10" s="154" t="s">
        <v>9</v>
      </c>
    </row>
    <row r="11" spans="1:2">
      <c r="A11" s="5">
        <v>2</v>
      </c>
      <c r="B11" s="150" t="s">
        <v>10</v>
      </c>
    </row>
    <row r="12" spans="1:2">
      <c r="A12" s="5">
        <v>3</v>
      </c>
      <c r="B12" s="152" t="s">
        <v>11</v>
      </c>
    </row>
    <row r="13" spans="1:2">
      <c r="A13" s="5">
        <v>4</v>
      </c>
      <c r="B13" s="150" t="s">
        <v>12</v>
      </c>
    </row>
    <row r="14" spans="1:2">
      <c r="A14" s="5">
        <v>5</v>
      </c>
      <c r="B14" s="150" t="s">
        <v>13</v>
      </c>
    </row>
    <row r="15" spans="1:2">
      <c r="A15" s="5">
        <v>6</v>
      </c>
      <c r="B15" s="150" t="s">
        <v>14</v>
      </c>
    </row>
    <row r="16" spans="1:2">
      <c r="A16" s="5">
        <v>7</v>
      </c>
      <c r="B16" s="150" t="s">
        <v>15</v>
      </c>
    </row>
    <row r="17" spans="1:2">
      <c r="A17" s="5">
        <v>8</v>
      </c>
      <c r="B17" s="150" t="s">
        <v>16</v>
      </c>
    </row>
    <row r="18" spans="1:2">
      <c r="A18" s="5">
        <v>9</v>
      </c>
      <c r="B18" s="150" t="s">
        <v>17</v>
      </c>
    </row>
    <row r="19" spans="1:2">
      <c r="A19" s="5"/>
      <c r="B19" s="150"/>
    </row>
    <row r="20" spans="1:2" ht="20.25">
      <c r="A20" s="148"/>
      <c r="B20" s="149" t="s">
        <v>18</v>
      </c>
    </row>
    <row r="21" spans="1:2">
      <c r="A21" s="5">
        <v>1</v>
      </c>
      <c r="B21" s="155" t="s">
        <v>19</v>
      </c>
    </row>
    <row r="22" spans="1:2">
      <c r="A22" s="5">
        <v>2</v>
      </c>
      <c r="B22" s="150" t="s">
        <v>20</v>
      </c>
    </row>
    <row r="23" spans="1:2">
      <c r="A23" s="5">
        <v>3</v>
      </c>
      <c r="B23" s="150" t="s">
        <v>21</v>
      </c>
    </row>
    <row r="24" spans="1:2">
      <c r="A24" s="5">
        <v>4</v>
      </c>
      <c r="B24" s="150" t="s">
        <v>22</v>
      </c>
    </row>
    <row r="25" spans="1:2">
      <c r="A25" s="5">
        <v>5</v>
      </c>
      <c r="B25" s="150" t="s">
        <v>23</v>
      </c>
    </row>
    <row r="26" spans="1:2">
      <c r="A26" s="5">
        <v>6</v>
      </c>
      <c r="B26" s="150" t="s">
        <v>24</v>
      </c>
    </row>
    <row r="27" spans="1:2">
      <c r="A27" s="5">
        <v>7</v>
      </c>
      <c r="B27" s="150" t="s">
        <v>25</v>
      </c>
    </row>
    <row r="28" spans="1:2">
      <c r="A28" s="5"/>
      <c r="B28" s="150"/>
    </row>
    <row r="29" spans="1:2" ht="20.25">
      <c r="A29" s="148"/>
      <c r="B29" s="149" t="s">
        <v>26</v>
      </c>
    </row>
    <row r="30" spans="1:2">
      <c r="A30" s="5">
        <v>1</v>
      </c>
      <c r="B30" s="155" t="s">
        <v>27</v>
      </c>
    </row>
    <row r="31" spans="1:2">
      <c r="A31" s="5">
        <v>2</v>
      </c>
      <c r="B31" s="150" t="s">
        <v>28</v>
      </c>
    </row>
    <row r="32" spans="1:2">
      <c r="A32" s="5">
        <v>3</v>
      </c>
      <c r="B32" s="150" t="s">
        <v>29</v>
      </c>
    </row>
    <row r="33" spans="1:2" ht="28.5">
      <c r="A33" s="5">
        <v>4</v>
      </c>
      <c r="B33" s="150" t="s">
        <v>30</v>
      </c>
    </row>
    <row r="34" spans="1:2">
      <c r="A34" s="5">
        <v>5</v>
      </c>
      <c r="B34" s="150" t="s">
        <v>31</v>
      </c>
    </row>
    <row r="35" spans="1:2">
      <c r="A35" s="5">
        <v>6</v>
      </c>
      <c r="B35" s="150" t="s">
        <v>32</v>
      </c>
    </row>
    <row r="36" spans="1:2">
      <c r="A36" s="5">
        <v>7</v>
      </c>
      <c r="B36" s="150" t="s">
        <v>33</v>
      </c>
    </row>
    <row r="37" spans="1:2">
      <c r="A37" s="5"/>
      <c r="B37" s="150"/>
    </row>
    <row r="39" spans="1:2">
      <c r="A39" s="156" t="s">
        <v>34</v>
      </c>
      <c r="B39" s="157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10" sqref="G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3" t="s">
        <v>35</v>
      </c>
      <c r="C2" s="194"/>
      <c r="D2" s="194"/>
      <c r="E2" s="194"/>
      <c r="F2" s="194"/>
      <c r="G2" s="194"/>
      <c r="H2" s="194"/>
      <c r="I2" s="195"/>
    </row>
    <row r="3" spans="2:9" ht="27.95" customHeight="1">
      <c r="B3" s="134"/>
      <c r="C3" s="135"/>
      <c r="D3" s="196" t="s">
        <v>36</v>
      </c>
      <c r="E3" s="197"/>
      <c r="F3" s="198" t="s">
        <v>37</v>
      </c>
      <c r="G3" s="199"/>
      <c r="H3" s="196" t="s">
        <v>38</v>
      </c>
      <c r="I3" s="200"/>
    </row>
    <row r="4" spans="2:9" ht="27.95" customHeight="1">
      <c r="B4" s="134" t="s">
        <v>39</v>
      </c>
      <c r="C4" s="135" t="s">
        <v>40</v>
      </c>
      <c r="D4" s="135" t="s">
        <v>41</v>
      </c>
      <c r="E4" s="135" t="s">
        <v>42</v>
      </c>
      <c r="F4" s="136" t="s">
        <v>41</v>
      </c>
      <c r="G4" s="136" t="s">
        <v>42</v>
      </c>
      <c r="H4" s="135" t="s">
        <v>41</v>
      </c>
      <c r="I4" s="143" t="s">
        <v>42</v>
      </c>
    </row>
    <row r="5" spans="2:9" ht="27.95" customHeight="1">
      <c r="B5" s="137" t="s">
        <v>43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7.95" customHeight="1">
      <c r="B6" s="137" t="s">
        <v>44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7.95" customHeight="1">
      <c r="B7" s="137" t="s">
        <v>45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7.95" customHeight="1">
      <c r="B8" s="137" t="s">
        <v>46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7.95" customHeight="1">
      <c r="B9" s="137" t="s">
        <v>47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7.95" customHeight="1">
      <c r="B10" s="137" t="s">
        <v>48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7.95" customHeight="1">
      <c r="B11" s="137" t="s">
        <v>49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7.95" customHeight="1">
      <c r="B12" s="139" t="s">
        <v>50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51</v>
      </c>
      <c r="C14" s="142"/>
      <c r="D14" s="14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abSelected="1" zoomScale="80" zoomScaleNormal="80" workbookViewId="0">
      <selection activeCell="N9" sqref="N9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1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9.1" customHeight="1">
      <c r="A2" s="16" t="s">
        <v>58</v>
      </c>
      <c r="B2" s="203"/>
      <c r="C2" s="203"/>
      <c r="D2" s="17" t="s">
        <v>63</v>
      </c>
      <c r="E2" s="203"/>
      <c r="F2" s="203"/>
      <c r="G2" s="203"/>
      <c r="H2" s="209"/>
      <c r="I2" s="38" t="s">
        <v>54</v>
      </c>
      <c r="J2" s="203" t="s">
        <v>364</v>
      </c>
      <c r="K2" s="203"/>
      <c r="L2" s="203"/>
      <c r="M2" s="203"/>
      <c r="N2" s="204"/>
    </row>
    <row r="3" spans="1:14" ht="29.1" customHeight="1">
      <c r="A3" s="208" t="s">
        <v>133</v>
      </c>
      <c r="B3" s="205" t="s">
        <v>134</v>
      </c>
      <c r="C3" s="205"/>
      <c r="D3" s="205"/>
      <c r="E3" s="205"/>
      <c r="F3" s="205"/>
      <c r="G3" s="205"/>
      <c r="H3" s="210"/>
      <c r="I3" s="206" t="s">
        <v>135</v>
      </c>
      <c r="J3" s="206"/>
      <c r="K3" s="206"/>
      <c r="L3" s="206"/>
      <c r="M3" s="206"/>
      <c r="N3" s="207"/>
    </row>
    <row r="4" spans="1:14" ht="29.1" customHeight="1">
      <c r="A4" s="208"/>
      <c r="B4" s="18" t="s">
        <v>105</v>
      </c>
      <c r="C4" s="18" t="s">
        <v>106</v>
      </c>
      <c r="D4" s="19" t="s">
        <v>107</v>
      </c>
      <c r="E4" s="18" t="s">
        <v>108</v>
      </c>
      <c r="F4" s="18" t="s">
        <v>109</v>
      </c>
      <c r="G4" s="18" t="s">
        <v>110</v>
      </c>
      <c r="H4" s="210"/>
      <c r="I4" s="39"/>
      <c r="J4" s="39" t="s">
        <v>268</v>
      </c>
      <c r="K4" s="39"/>
      <c r="L4" s="39"/>
      <c r="M4" s="39"/>
      <c r="N4" s="40"/>
    </row>
    <row r="5" spans="1:14" ht="29.1" customHeight="1">
      <c r="A5" s="208"/>
      <c r="B5" s="177" t="s">
        <v>300</v>
      </c>
      <c r="C5" s="177" t="s">
        <v>301</v>
      </c>
      <c r="D5" s="177" t="s">
        <v>302</v>
      </c>
      <c r="E5" s="177" t="s">
        <v>303</v>
      </c>
      <c r="F5" s="177" t="s">
        <v>304</v>
      </c>
      <c r="G5" s="177" t="s">
        <v>305</v>
      </c>
      <c r="H5" s="210"/>
      <c r="I5" s="41"/>
      <c r="J5" s="41" t="s">
        <v>365</v>
      </c>
      <c r="K5" s="41"/>
      <c r="L5" s="41"/>
      <c r="M5" s="41"/>
      <c r="N5" s="42"/>
    </row>
    <row r="6" spans="1:14" ht="24" customHeight="1">
      <c r="A6" s="178" t="s">
        <v>306</v>
      </c>
      <c r="B6" s="177">
        <f>C6-1</f>
        <v>70</v>
      </c>
      <c r="C6" s="177">
        <f>D6-2</f>
        <v>71</v>
      </c>
      <c r="D6" s="177">
        <v>73</v>
      </c>
      <c r="E6" s="177">
        <f>D6+2</f>
        <v>75</v>
      </c>
      <c r="F6" s="177">
        <f>E6+2</f>
        <v>77</v>
      </c>
      <c r="G6" s="177">
        <f>F6+1</f>
        <v>78</v>
      </c>
      <c r="H6" s="210"/>
      <c r="I6" s="43"/>
      <c r="J6" s="43" t="s">
        <v>366</v>
      </c>
      <c r="K6" s="43"/>
      <c r="L6" s="43"/>
      <c r="M6" s="43"/>
      <c r="N6" s="44"/>
    </row>
    <row r="7" spans="1:14" ht="24" customHeight="1">
      <c r="A7" s="178" t="s">
        <v>308</v>
      </c>
      <c r="B7" s="177">
        <f t="shared" ref="B7:C8" si="0">C7-4</f>
        <v>106</v>
      </c>
      <c r="C7" s="177">
        <f t="shared" si="0"/>
        <v>110</v>
      </c>
      <c r="D7" s="177">
        <v>114</v>
      </c>
      <c r="E7" s="177">
        <f>D7+4</f>
        <v>118</v>
      </c>
      <c r="F7" s="177">
        <f>E7+4</f>
        <v>122</v>
      </c>
      <c r="G7" s="177">
        <f>F7+6</f>
        <v>128</v>
      </c>
      <c r="H7" s="210"/>
      <c r="I7" s="45"/>
      <c r="J7" s="45" t="s">
        <v>367</v>
      </c>
      <c r="K7" s="45"/>
      <c r="L7" s="45"/>
      <c r="M7" s="45"/>
      <c r="N7" s="47"/>
    </row>
    <row r="8" spans="1:14" ht="24" customHeight="1">
      <c r="A8" s="178" t="s">
        <v>310</v>
      </c>
      <c r="B8" s="177">
        <f t="shared" si="0"/>
        <v>106</v>
      </c>
      <c r="C8" s="177">
        <f t="shared" si="0"/>
        <v>110</v>
      </c>
      <c r="D8" s="177">
        <v>114</v>
      </c>
      <c r="E8" s="177">
        <f>D8+4</f>
        <v>118</v>
      </c>
      <c r="F8" s="177">
        <f>E8+5</f>
        <v>123</v>
      </c>
      <c r="G8" s="177">
        <f>F8+6</f>
        <v>129</v>
      </c>
      <c r="H8" s="210"/>
      <c r="I8" s="45"/>
      <c r="J8" s="45" t="s">
        <v>368</v>
      </c>
      <c r="K8" s="45"/>
      <c r="L8" s="45"/>
      <c r="M8" s="45"/>
      <c r="N8" s="47"/>
    </row>
    <row r="9" spans="1:14" ht="24" customHeight="1">
      <c r="A9" s="178" t="s">
        <v>311</v>
      </c>
      <c r="B9" s="177">
        <f t="shared" ref="B9:C9" si="1">C9-1.2</f>
        <v>45.599999999999994</v>
      </c>
      <c r="C9" s="177">
        <f t="shared" si="1"/>
        <v>46.8</v>
      </c>
      <c r="D9" s="177">
        <v>48</v>
      </c>
      <c r="E9" s="177">
        <f>D9+1.2</f>
        <v>49.2</v>
      </c>
      <c r="F9" s="177">
        <f t="shared" ref="F9" si="2">E9+1.2</f>
        <v>50.400000000000006</v>
      </c>
      <c r="G9" s="177">
        <f t="shared" ref="G9" si="3">F9+1.4</f>
        <v>51.800000000000004</v>
      </c>
      <c r="H9" s="210"/>
      <c r="I9" s="45"/>
      <c r="J9" s="45" t="s">
        <v>369</v>
      </c>
      <c r="K9" s="45"/>
      <c r="L9" s="45"/>
      <c r="M9" s="45"/>
      <c r="N9" s="47"/>
    </row>
    <row r="10" spans="1:14" ht="24" customHeight="1">
      <c r="A10" s="178" t="s">
        <v>313</v>
      </c>
      <c r="B10" s="177">
        <f>C10-1</f>
        <v>50</v>
      </c>
      <c r="C10" s="177">
        <f>D10-1</f>
        <v>51</v>
      </c>
      <c r="D10" s="177">
        <v>52</v>
      </c>
      <c r="E10" s="177">
        <f>D10+1</f>
        <v>53</v>
      </c>
      <c r="F10" s="177">
        <f>E10+1</f>
        <v>54</v>
      </c>
      <c r="G10" s="177">
        <f>F10+1.5</f>
        <v>55.5</v>
      </c>
      <c r="H10" s="210"/>
      <c r="I10" s="45"/>
      <c r="J10" s="45"/>
      <c r="K10" s="45"/>
      <c r="L10" s="45"/>
      <c r="M10" s="45"/>
      <c r="N10" s="47"/>
    </row>
    <row r="11" spans="1:14" ht="24" customHeight="1">
      <c r="A11" s="178" t="s">
        <v>314</v>
      </c>
      <c r="B11" s="177">
        <f>C11-0.6</f>
        <v>60.699999999999996</v>
      </c>
      <c r="C11" s="177">
        <f>D11-1.2</f>
        <v>61.3</v>
      </c>
      <c r="D11" s="177">
        <v>62.5</v>
      </c>
      <c r="E11" s="177">
        <f>D11+1.2</f>
        <v>63.7</v>
      </c>
      <c r="F11" s="177">
        <f>E11+1.2</f>
        <v>64.900000000000006</v>
      </c>
      <c r="G11" s="177">
        <f>F11+0.6</f>
        <v>65.5</v>
      </c>
      <c r="H11" s="210"/>
      <c r="I11" s="181"/>
      <c r="J11" s="181" t="s">
        <v>370</v>
      </c>
      <c r="K11" s="181"/>
      <c r="L11" s="181"/>
      <c r="M11" s="181"/>
      <c r="N11" s="182"/>
    </row>
    <row r="12" spans="1:14" ht="24" customHeight="1">
      <c r="A12" s="178" t="s">
        <v>315</v>
      </c>
      <c r="B12" s="177">
        <f>C12-0.8</f>
        <v>20.399999999999999</v>
      </c>
      <c r="C12" s="177">
        <f>D12-0.8</f>
        <v>21.2</v>
      </c>
      <c r="D12" s="180">
        <v>22</v>
      </c>
      <c r="E12" s="177">
        <f>D12+0.8</f>
        <v>22.8</v>
      </c>
      <c r="F12" s="177">
        <f>E12+0.8</f>
        <v>23.6</v>
      </c>
      <c r="G12" s="177">
        <f>F12+1.1</f>
        <v>24.700000000000003</v>
      </c>
      <c r="H12" s="211"/>
      <c r="I12" s="183"/>
      <c r="J12" s="183" t="s">
        <v>367</v>
      </c>
      <c r="K12" s="45"/>
      <c r="L12" s="183"/>
      <c r="M12" s="183"/>
      <c r="N12" s="183"/>
    </row>
    <row r="13" spans="1:14" ht="24" customHeight="1">
      <c r="A13" s="178" t="s">
        <v>318</v>
      </c>
      <c r="B13" s="177">
        <f>C13-0.4</f>
        <v>10.7</v>
      </c>
      <c r="C13" s="177">
        <f>D13-0.4</f>
        <v>11.1</v>
      </c>
      <c r="D13" s="180">
        <v>11.5</v>
      </c>
      <c r="E13" s="177">
        <f>D13+0.4</f>
        <v>11.9</v>
      </c>
      <c r="F13" s="177">
        <f>E13+0.4</f>
        <v>12.3</v>
      </c>
      <c r="G13" s="177">
        <f>F13+0.6</f>
        <v>12.9</v>
      </c>
      <c r="H13" s="37"/>
      <c r="I13" s="184"/>
      <c r="J13" s="183" t="s">
        <v>371</v>
      </c>
      <c r="K13" s="184"/>
      <c r="L13" s="184"/>
      <c r="M13" s="184"/>
      <c r="N13" s="185"/>
    </row>
    <row r="14" spans="1:14" ht="24" customHeight="1">
      <c r="A14" s="178" t="s">
        <v>319</v>
      </c>
      <c r="B14" s="177">
        <f t="shared" ref="B14:C15" si="4">C14-0.5</f>
        <v>34.5</v>
      </c>
      <c r="C14" s="177">
        <f t="shared" si="4"/>
        <v>35</v>
      </c>
      <c r="D14" s="177">
        <v>35.5</v>
      </c>
      <c r="E14" s="177">
        <f t="shared" ref="E14:F15" si="5">D14+0.5</f>
        <v>36</v>
      </c>
      <c r="F14" s="177">
        <f t="shared" si="5"/>
        <v>36.5</v>
      </c>
      <c r="G14" s="177">
        <f>F14+0.5</f>
        <v>37</v>
      </c>
      <c r="I14" s="185"/>
      <c r="J14" s="183" t="s">
        <v>366</v>
      </c>
      <c r="K14" s="185"/>
      <c r="L14" s="185"/>
      <c r="M14" s="185"/>
      <c r="N14" s="185"/>
    </row>
    <row r="15" spans="1:14" ht="24" customHeight="1">
      <c r="A15" s="178" t="s">
        <v>320</v>
      </c>
      <c r="B15" s="177">
        <f t="shared" si="4"/>
        <v>24.5</v>
      </c>
      <c r="C15" s="177">
        <f t="shared" si="4"/>
        <v>25</v>
      </c>
      <c r="D15" s="177">
        <v>25.5</v>
      </c>
      <c r="E15" s="177">
        <f t="shared" si="5"/>
        <v>26</v>
      </c>
      <c r="F15" s="177">
        <f t="shared" si="5"/>
        <v>26.5</v>
      </c>
      <c r="G15" s="177">
        <f>F15+0.75</f>
        <v>27.25</v>
      </c>
      <c r="I15" s="185"/>
      <c r="J15" s="183" t="s">
        <v>372</v>
      </c>
      <c r="K15" s="185"/>
      <c r="L15" s="185"/>
      <c r="M15" s="185"/>
      <c r="N15" s="185"/>
    </row>
    <row r="16" spans="1:14" ht="24" customHeight="1">
      <c r="A16" s="178"/>
      <c r="B16" s="177"/>
      <c r="C16" s="177"/>
      <c r="D16" s="180"/>
      <c r="E16" s="177"/>
      <c r="F16" s="177"/>
      <c r="G16" s="177"/>
      <c r="I16" s="185"/>
      <c r="J16" s="183"/>
      <c r="K16" s="185"/>
      <c r="L16" s="185"/>
      <c r="M16" s="185"/>
      <c r="N16" s="185"/>
    </row>
    <row r="17" spans="1:14" ht="24" customHeight="1">
      <c r="A17" s="178"/>
      <c r="B17" s="177"/>
      <c r="C17" s="177"/>
      <c r="D17" s="177"/>
      <c r="E17" s="177"/>
      <c r="F17" s="177"/>
      <c r="G17" s="177"/>
      <c r="I17" s="185"/>
      <c r="J17" s="185"/>
      <c r="K17" s="185"/>
      <c r="L17" s="185"/>
      <c r="M17" s="185"/>
      <c r="N17" s="185"/>
    </row>
    <row r="18" spans="1:14" ht="26.1" customHeight="1">
      <c r="I18" s="36" t="s">
        <v>136</v>
      </c>
      <c r="J18" s="53">
        <v>44701</v>
      </c>
      <c r="K18" s="36" t="s">
        <v>137</v>
      </c>
      <c r="L18" s="36"/>
      <c r="M18" s="36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31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6"/>
  <sheetViews>
    <sheetView zoomScaleNormal="100" workbookViewId="0">
      <selection activeCell="N9" sqref="N9"/>
    </sheetView>
  </sheetViews>
  <sheetFormatPr defaultColWidth="10.375" defaultRowHeight="16.5" customHeight="1"/>
  <cols>
    <col min="1" max="1" width="11.6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1" thickBot="1">
      <c r="A1" s="279" t="s">
        <v>281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5" thickBot="1">
      <c r="A2" s="83" t="s">
        <v>52</v>
      </c>
      <c r="B2" s="280"/>
      <c r="C2" s="280"/>
      <c r="D2" s="281" t="s">
        <v>53</v>
      </c>
      <c r="E2" s="281"/>
      <c r="F2" s="280" t="s">
        <v>282</v>
      </c>
      <c r="G2" s="280"/>
      <c r="H2" s="84" t="s">
        <v>54</v>
      </c>
      <c r="I2" s="282" t="s">
        <v>283</v>
      </c>
      <c r="J2" s="282"/>
      <c r="K2" s="283"/>
    </row>
    <row r="3" spans="1:11" ht="14.25">
      <c r="A3" s="284" t="s">
        <v>55</v>
      </c>
      <c r="B3" s="285"/>
      <c r="C3" s="286"/>
      <c r="D3" s="287" t="s">
        <v>56</v>
      </c>
      <c r="E3" s="288"/>
      <c r="F3" s="288"/>
      <c r="G3" s="289"/>
      <c r="H3" s="287" t="s">
        <v>57</v>
      </c>
      <c r="I3" s="288"/>
      <c r="J3" s="288"/>
      <c r="K3" s="289"/>
    </row>
    <row r="4" spans="1:11" ht="14.25">
      <c r="A4" s="162" t="s">
        <v>58</v>
      </c>
      <c r="B4" s="275" t="s">
        <v>326</v>
      </c>
      <c r="C4" s="276"/>
      <c r="D4" s="267" t="s">
        <v>59</v>
      </c>
      <c r="E4" s="268"/>
      <c r="F4" s="265"/>
      <c r="G4" s="266"/>
      <c r="H4" s="267" t="s">
        <v>60</v>
      </c>
      <c r="I4" s="268"/>
      <c r="J4" s="160" t="s">
        <v>61</v>
      </c>
      <c r="K4" s="161" t="s">
        <v>62</v>
      </c>
    </row>
    <row r="5" spans="1:11" ht="14.25">
      <c r="A5" s="89" t="s">
        <v>63</v>
      </c>
      <c r="B5" s="277"/>
      <c r="C5" s="278"/>
      <c r="D5" s="267" t="s">
        <v>64</v>
      </c>
      <c r="E5" s="268"/>
      <c r="F5" s="265">
        <v>44691</v>
      </c>
      <c r="G5" s="266"/>
      <c r="H5" s="267" t="s">
        <v>65</v>
      </c>
      <c r="I5" s="268"/>
      <c r="J5" s="160" t="s">
        <v>61</v>
      </c>
      <c r="K5" s="161" t="s">
        <v>62</v>
      </c>
    </row>
    <row r="6" spans="1:11" ht="14.25">
      <c r="A6" s="162" t="s">
        <v>66</v>
      </c>
      <c r="B6" s="90"/>
      <c r="C6" s="91"/>
      <c r="D6" s="89" t="s">
        <v>67</v>
      </c>
      <c r="E6" s="103"/>
      <c r="F6" s="265"/>
      <c r="G6" s="266"/>
      <c r="H6" s="267" t="s">
        <v>68</v>
      </c>
      <c r="I6" s="268"/>
      <c r="J6" s="160" t="s">
        <v>61</v>
      </c>
      <c r="K6" s="161" t="s">
        <v>62</v>
      </c>
    </row>
    <row r="7" spans="1:11" ht="14.25">
      <c r="A7" s="162" t="s">
        <v>69</v>
      </c>
      <c r="B7" s="269">
        <v>2298</v>
      </c>
      <c r="C7" s="270"/>
      <c r="D7" s="89" t="s">
        <v>70</v>
      </c>
      <c r="E7" s="102"/>
      <c r="F7" s="265"/>
      <c r="G7" s="266"/>
      <c r="H7" s="267" t="s">
        <v>71</v>
      </c>
      <c r="I7" s="268"/>
      <c r="J7" s="160" t="s">
        <v>61</v>
      </c>
      <c r="K7" s="161" t="s">
        <v>62</v>
      </c>
    </row>
    <row r="8" spans="1:11" ht="15" thickBot="1">
      <c r="A8" s="94" t="s">
        <v>72</v>
      </c>
      <c r="B8" s="271"/>
      <c r="C8" s="272"/>
      <c r="D8" s="230" t="s">
        <v>73</v>
      </c>
      <c r="E8" s="231"/>
      <c r="F8" s="273"/>
      <c r="G8" s="274"/>
      <c r="H8" s="230" t="s">
        <v>74</v>
      </c>
      <c r="I8" s="231"/>
      <c r="J8" s="166" t="s">
        <v>61</v>
      </c>
      <c r="K8" s="167" t="s">
        <v>62</v>
      </c>
    </row>
    <row r="9" spans="1:11" ht="15" thickBot="1">
      <c r="A9" s="259" t="s">
        <v>75</v>
      </c>
      <c r="B9" s="260"/>
      <c r="C9" s="260"/>
      <c r="D9" s="260"/>
      <c r="E9" s="260"/>
      <c r="F9" s="260"/>
      <c r="G9" s="260"/>
      <c r="H9" s="260"/>
      <c r="I9" s="260"/>
      <c r="J9" s="260"/>
      <c r="K9" s="261"/>
    </row>
    <row r="10" spans="1:11" ht="15" thickBot="1">
      <c r="A10" s="227" t="s">
        <v>76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4.25">
      <c r="A11" s="112" t="s">
        <v>77</v>
      </c>
      <c r="B11" s="113" t="s">
        <v>78</v>
      </c>
      <c r="C11" s="114" t="s">
        <v>79</v>
      </c>
      <c r="D11" s="115"/>
      <c r="E11" s="116" t="s">
        <v>80</v>
      </c>
      <c r="F11" s="113" t="s">
        <v>78</v>
      </c>
      <c r="G11" s="114" t="s">
        <v>79</v>
      </c>
      <c r="H11" s="114" t="s">
        <v>81</v>
      </c>
      <c r="I11" s="116" t="s">
        <v>82</v>
      </c>
      <c r="J11" s="113" t="s">
        <v>78</v>
      </c>
      <c r="K11" s="129" t="s">
        <v>79</v>
      </c>
    </row>
    <row r="12" spans="1:11" ht="14.25">
      <c r="A12" s="89" t="s">
        <v>83</v>
      </c>
      <c r="B12" s="100" t="s">
        <v>78</v>
      </c>
      <c r="C12" s="160" t="s">
        <v>79</v>
      </c>
      <c r="D12" s="102"/>
      <c r="E12" s="103" t="s">
        <v>84</v>
      </c>
      <c r="F12" s="100" t="s">
        <v>78</v>
      </c>
      <c r="G12" s="160" t="s">
        <v>79</v>
      </c>
      <c r="H12" s="160" t="s">
        <v>81</v>
      </c>
      <c r="I12" s="103" t="s">
        <v>85</v>
      </c>
      <c r="J12" s="100" t="s">
        <v>78</v>
      </c>
      <c r="K12" s="161" t="s">
        <v>79</v>
      </c>
    </row>
    <row r="13" spans="1:11" ht="14.25">
      <c r="A13" s="89" t="s">
        <v>86</v>
      </c>
      <c r="B13" s="100" t="s">
        <v>78</v>
      </c>
      <c r="C13" s="160" t="s">
        <v>79</v>
      </c>
      <c r="D13" s="102"/>
      <c r="E13" s="103" t="s">
        <v>87</v>
      </c>
      <c r="F13" s="160" t="s">
        <v>88</v>
      </c>
      <c r="G13" s="160" t="s">
        <v>89</v>
      </c>
      <c r="H13" s="160" t="s">
        <v>81</v>
      </c>
      <c r="I13" s="103" t="s">
        <v>90</v>
      </c>
      <c r="J13" s="100" t="s">
        <v>78</v>
      </c>
      <c r="K13" s="161" t="s">
        <v>79</v>
      </c>
    </row>
    <row r="14" spans="1:11" ht="15" thickBot="1">
      <c r="A14" s="230" t="s">
        <v>91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2"/>
    </row>
    <row r="15" spans="1:11" ht="15" thickBot="1">
      <c r="A15" s="227" t="s">
        <v>92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4.25">
      <c r="A16" s="117" t="s">
        <v>93</v>
      </c>
      <c r="B16" s="114" t="s">
        <v>88</v>
      </c>
      <c r="C16" s="114" t="s">
        <v>89</v>
      </c>
      <c r="D16" s="118"/>
      <c r="E16" s="119" t="s">
        <v>94</v>
      </c>
      <c r="F16" s="114" t="s">
        <v>88</v>
      </c>
      <c r="G16" s="114" t="s">
        <v>89</v>
      </c>
      <c r="H16" s="120"/>
      <c r="I16" s="119" t="s">
        <v>95</v>
      </c>
      <c r="J16" s="114" t="s">
        <v>88</v>
      </c>
      <c r="K16" s="129" t="s">
        <v>89</v>
      </c>
    </row>
    <row r="17" spans="1:22" ht="16.5" customHeight="1">
      <c r="A17" s="164" t="s">
        <v>96</v>
      </c>
      <c r="B17" s="160" t="s">
        <v>88</v>
      </c>
      <c r="C17" s="160" t="s">
        <v>89</v>
      </c>
      <c r="D17" s="163"/>
      <c r="E17" s="165" t="s">
        <v>97</v>
      </c>
      <c r="F17" s="160" t="s">
        <v>88</v>
      </c>
      <c r="G17" s="160" t="s">
        <v>89</v>
      </c>
      <c r="H17" s="121"/>
      <c r="I17" s="165" t="s">
        <v>98</v>
      </c>
      <c r="J17" s="160" t="s">
        <v>88</v>
      </c>
      <c r="K17" s="161" t="s">
        <v>89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 thickBot="1">
      <c r="A18" s="262" t="s">
        <v>99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4"/>
    </row>
    <row r="19" spans="1:22" s="111" customFormat="1" ht="18" customHeight="1" thickBot="1">
      <c r="A19" s="227" t="s">
        <v>100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>
      <c r="A20" s="244" t="s">
        <v>101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22" ht="21.75" customHeight="1">
      <c r="A21" s="122" t="s">
        <v>102</v>
      </c>
      <c r="B21" s="165" t="s">
        <v>103</v>
      </c>
      <c r="C21" s="165" t="s">
        <v>104</v>
      </c>
      <c r="D21" s="165" t="s">
        <v>105</v>
      </c>
      <c r="E21" s="165" t="s">
        <v>106</v>
      </c>
      <c r="F21" s="165" t="s">
        <v>107</v>
      </c>
      <c r="G21" s="165" t="s">
        <v>108</v>
      </c>
      <c r="H21" s="165" t="s">
        <v>109</v>
      </c>
      <c r="I21" s="165" t="s">
        <v>110</v>
      </c>
      <c r="J21" s="165" t="s">
        <v>111</v>
      </c>
      <c r="K21" s="168" t="s">
        <v>112</v>
      </c>
    </row>
    <row r="22" spans="1:22" ht="16.5" customHeight="1">
      <c r="A22" s="93" t="s">
        <v>284</v>
      </c>
      <c r="B22" s="123"/>
      <c r="C22" s="169"/>
      <c r="D22" s="170">
        <v>19</v>
      </c>
      <c r="E22" s="171">
        <v>80</v>
      </c>
      <c r="F22" s="172">
        <v>167</v>
      </c>
      <c r="G22" s="172">
        <v>185</v>
      </c>
      <c r="H22" s="173">
        <v>138</v>
      </c>
      <c r="I22" s="174">
        <v>82</v>
      </c>
      <c r="J22" s="123"/>
      <c r="K22" s="131"/>
    </row>
    <row r="23" spans="1:22" ht="16.5" customHeight="1">
      <c r="A23" s="93"/>
      <c r="B23" s="123"/>
      <c r="C23" s="123"/>
      <c r="D23" s="123"/>
      <c r="E23" s="123"/>
      <c r="F23" s="123"/>
      <c r="G23" s="123"/>
      <c r="H23" s="123"/>
      <c r="I23" s="123"/>
      <c r="J23" s="123"/>
      <c r="K23" s="132"/>
    </row>
    <row r="24" spans="1:22" ht="16.5" customHeight="1">
      <c r="A24" s="93" t="s">
        <v>285</v>
      </c>
      <c r="B24" s="123"/>
      <c r="C24" s="123"/>
      <c r="D24" s="174">
        <v>33</v>
      </c>
      <c r="E24" s="174">
        <v>75</v>
      </c>
      <c r="F24" s="174">
        <v>139</v>
      </c>
      <c r="G24" s="174">
        <v>153</v>
      </c>
      <c r="H24" s="174">
        <v>119</v>
      </c>
      <c r="I24" s="174">
        <v>70</v>
      </c>
      <c r="J24" s="123"/>
      <c r="K24" s="132"/>
    </row>
    <row r="25" spans="1:22" ht="16.5" customHeight="1">
      <c r="A25" s="93"/>
      <c r="B25" s="123"/>
      <c r="C25" s="123"/>
      <c r="D25" s="123"/>
      <c r="E25" s="123"/>
      <c r="F25" s="123"/>
      <c r="G25" s="123"/>
      <c r="H25" s="123"/>
      <c r="I25" s="123"/>
      <c r="J25" s="123"/>
      <c r="K25" s="133"/>
    </row>
    <row r="26" spans="1:22" ht="16.5" customHeight="1">
      <c r="A26" s="93" t="s">
        <v>268</v>
      </c>
      <c r="B26" s="123"/>
      <c r="C26" s="123"/>
      <c r="D26" s="174">
        <v>26</v>
      </c>
      <c r="E26" s="174">
        <v>123</v>
      </c>
      <c r="F26" s="174">
        <v>270</v>
      </c>
      <c r="G26" s="174">
        <v>293</v>
      </c>
      <c r="H26" s="174">
        <v>210</v>
      </c>
      <c r="I26" s="174">
        <v>116</v>
      </c>
      <c r="J26" s="123"/>
      <c r="K26" s="133"/>
    </row>
    <row r="27" spans="1:22" ht="16.5" customHeight="1">
      <c r="A27" s="93"/>
      <c r="B27" s="123"/>
      <c r="C27" s="123"/>
      <c r="D27" s="123"/>
      <c r="E27" s="123"/>
      <c r="F27" s="123"/>
      <c r="G27" s="123"/>
      <c r="H27" s="123"/>
      <c r="I27" s="123"/>
      <c r="J27" s="123"/>
      <c r="K27" s="133"/>
    </row>
    <row r="28" spans="1:22" ht="16.5" customHeight="1" thickBot="1">
      <c r="A28" s="93"/>
      <c r="B28" s="123"/>
      <c r="C28" s="123"/>
      <c r="D28" s="175">
        <v>78</v>
      </c>
      <c r="E28" s="175">
        <v>278</v>
      </c>
      <c r="F28" s="175">
        <v>576</v>
      </c>
      <c r="G28" s="175">
        <v>631</v>
      </c>
      <c r="H28" s="175">
        <v>467</v>
      </c>
      <c r="I28" s="175">
        <v>268</v>
      </c>
      <c r="J28" s="123"/>
      <c r="K28" s="176">
        <v>2298</v>
      </c>
    </row>
    <row r="29" spans="1:22" ht="18" customHeight="1" thickBot="1">
      <c r="A29" s="247" t="s">
        <v>113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9"/>
    </row>
    <row r="30" spans="1:22" ht="18.75" customHeight="1">
      <c r="A30" s="250" t="s">
        <v>286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22" ht="18.75" customHeight="1" thickBot="1">
      <c r="A31" s="253"/>
      <c r="B31" s="254"/>
      <c r="C31" s="254"/>
      <c r="D31" s="254"/>
      <c r="E31" s="254"/>
      <c r="F31" s="254"/>
      <c r="G31" s="254"/>
      <c r="H31" s="254"/>
      <c r="I31" s="254"/>
      <c r="J31" s="254"/>
      <c r="K31" s="255"/>
    </row>
    <row r="32" spans="1:22" ht="18" customHeight="1" thickBot="1">
      <c r="A32" s="247" t="s">
        <v>114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4.25">
      <c r="A33" s="256" t="s">
        <v>115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5" thickBot="1">
      <c r="A34" s="236" t="s">
        <v>116</v>
      </c>
      <c r="B34" s="237"/>
      <c r="C34" s="160" t="s">
        <v>61</v>
      </c>
      <c r="D34" s="160" t="s">
        <v>62</v>
      </c>
      <c r="E34" s="238" t="s">
        <v>117</v>
      </c>
      <c r="F34" s="239"/>
      <c r="G34" s="239"/>
      <c r="H34" s="239"/>
      <c r="I34" s="239"/>
      <c r="J34" s="239"/>
      <c r="K34" s="240"/>
    </row>
    <row r="35" spans="1:11" ht="15" thickBot="1">
      <c r="A35" s="217" t="s">
        <v>118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</row>
    <row r="36" spans="1:11" ht="14.25">
      <c r="A36" s="241" t="s">
        <v>287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>
      <c r="A37" s="221" t="s">
        <v>288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4.25">
      <c r="A38" s="221" t="s">
        <v>289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3"/>
    </row>
    <row r="39" spans="1:11" ht="14.25">
      <c r="A39" s="221" t="s">
        <v>290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3"/>
    </row>
    <row r="40" spans="1:11" ht="14.25">
      <c r="A40" s="221" t="s">
        <v>291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3"/>
    </row>
    <row r="41" spans="1:11" ht="14.25">
      <c r="A41" s="221" t="s">
        <v>292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3"/>
    </row>
    <row r="42" spans="1:11" ht="14.25">
      <c r="A42" s="221" t="s">
        <v>293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3"/>
    </row>
    <row r="43" spans="1:11" ht="14.25">
      <c r="A43" s="221" t="s">
        <v>294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3"/>
    </row>
    <row r="44" spans="1:11" ht="14.25">
      <c r="A44" s="221" t="s">
        <v>295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4.25">
      <c r="A45" s="221" t="s">
        <v>296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3"/>
    </row>
    <row r="46" spans="1:11" ht="15" thickBot="1">
      <c r="A46" s="224" t="s">
        <v>297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6"/>
    </row>
    <row r="47" spans="1:11" ht="15" thickBot="1">
      <c r="A47" s="227" t="s">
        <v>120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9"/>
    </row>
    <row r="48" spans="1:11" ht="14.25">
      <c r="A48" s="117" t="s">
        <v>121</v>
      </c>
      <c r="B48" s="114" t="s">
        <v>88</v>
      </c>
      <c r="C48" s="114" t="s">
        <v>89</v>
      </c>
      <c r="D48" s="114" t="s">
        <v>81</v>
      </c>
      <c r="E48" s="119" t="s">
        <v>122</v>
      </c>
      <c r="F48" s="114" t="s">
        <v>88</v>
      </c>
      <c r="G48" s="114" t="s">
        <v>89</v>
      </c>
      <c r="H48" s="114" t="s">
        <v>81</v>
      </c>
      <c r="I48" s="119" t="s">
        <v>123</v>
      </c>
      <c r="J48" s="114" t="s">
        <v>88</v>
      </c>
      <c r="K48" s="129" t="s">
        <v>89</v>
      </c>
    </row>
    <row r="49" spans="1:11" ht="14.25">
      <c r="A49" s="164" t="s">
        <v>80</v>
      </c>
      <c r="B49" s="160" t="s">
        <v>88</v>
      </c>
      <c r="C49" s="160" t="s">
        <v>89</v>
      </c>
      <c r="D49" s="160" t="s">
        <v>81</v>
      </c>
      <c r="E49" s="165" t="s">
        <v>87</v>
      </c>
      <c r="F49" s="160" t="s">
        <v>88</v>
      </c>
      <c r="G49" s="160" t="s">
        <v>89</v>
      </c>
      <c r="H49" s="160" t="s">
        <v>81</v>
      </c>
      <c r="I49" s="165" t="s">
        <v>98</v>
      </c>
      <c r="J49" s="160" t="s">
        <v>88</v>
      </c>
      <c r="K49" s="161" t="s">
        <v>89</v>
      </c>
    </row>
    <row r="50" spans="1:11" ht="15" thickBot="1">
      <c r="A50" s="230" t="s">
        <v>91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2"/>
    </row>
    <row r="51" spans="1:11" ht="15" thickBot="1">
      <c r="A51" s="217" t="s">
        <v>124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</row>
    <row r="52" spans="1:11" ht="15" thickBot="1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5"/>
    </row>
    <row r="53" spans="1:11" ht="15" thickBot="1">
      <c r="A53" s="124" t="s">
        <v>125</v>
      </c>
      <c r="B53" s="212"/>
      <c r="C53" s="212"/>
      <c r="D53" s="125" t="s">
        <v>127</v>
      </c>
      <c r="E53" s="126" t="s">
        <v>298</v>
      </c>
      <c r="F53" s="127" t="s">
        <v>128</v>
      </c>
      <c r="G53" s="128">
        <v>44695</v>
      </c>
      <c r="H53" s="213" t="s">
        <v>129</v>
      </c>
      <c r="I53" s="214"/>
      <c r="J53" s="215" t="s">
        <v>299</v>
      </c>
      <c r="K53" s="216"/>
    </row>
    <row r="54" spans="1:11" ht="15" thickBot="1">
      <c r="A54" s="217" t="s">
        <v>130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</row>
    <row r="55" spans="1:11" ht="15" thickBot="1">
      <c r="A55" s="218"/>
      <c r="B55" s="219"/>
      <c r="C55" s="219"/>
      <c r="D55" s="219"/>
      <c r="E55" s="219"/>
      <c r="F55" s="219"/>
      <c r="G55" s="219"/>
      <c r="H55" s="219"/>
      <c r="I55" s="219"/>
      <c r="J55" s="219"/>
      <c r="K55" s="220"/>
    </row>
    <row r="56" spans="1:11" ht="15" thickBot="1">
      <c r="A56" s="124" t="s">
        <v>125</v>
      </c>
      <c r="B56" s="212"/>
      <c r="C56" s="212"/>
      <c r="D56" s="125" t="s">
        <v>127</v>
      </c>
      <c r="E56" s="126" t="s">
        <v>298</v>
      </c>
      <c r="F56" s="127" t="s">
        <v>131</v>
      </c>
      <c r="G56" s="128">
        <v>44695</v>
      </c>
      <c r="H56" s="213" t="s">
        <v>129</v>
      </c>
      <c r="I56" s="214"/>
      <c r="J56" s="215" t="s">
        <v>299</v>
      </c>
      <c r="K56" s="216"/>
    </row>
  </sheetData>
  <mergeCells count="63">
    <mergeCell ref="A3:C3"/>
    <mergeCell ref="D3:G3"/>
    <mergeCell ref="H3:K3"/>
    <mergeCell ref="A1:K1"/>
    <mergeCell ref="B2:C2"/>
    <mergeCell ref="D2:E2"/>
    <mergeCell ref="F2:G2"/>
    <mergeCell ref="I2:K2"/>
    <mergeCell ref="B8:C8"/>
    <mergeCell ref="D8:E8"/>
    <mergeCell ref="F8:G8"/>
    <mergeCell ref="H8:I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3:K33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56:C56"/>
    <mergeCell ref="H56:I56"/>
    <mergeCell ref="J56:K56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Pict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Pict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Pict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Pict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Pict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Pict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Pict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Pict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Pict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Pict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Pict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Pict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590550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590550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590550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628650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Pict="0">
                <anchor moveWithCells="1">
                  <from>
                    <xdr:col>6</xdr:col>
                    <xdr:colOff>171450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Pict="0">
                <anchor moveWithCells="1">
                  <from>
                    <xdr:col>6</xdr:col>
                    <xdr:colOff>171450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Pict="0">
                <anchor moveWithCells="1">
                  <from>
                    <xdr:col>10</xdr:col>
                    <xdr:colOff>209550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Pict="0">
                <anchor moveWithCells="1">
                  <from>
                    <xdr:col>10</xdr:col>
                    <xdr:colOff>209550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Pict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E20" sqref="E20:H20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290" t="s">
        <v>139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>
      <c r="A2" s="83" t="s">
        <v>52</v>
      </c>
      <c r="B2" s="280"/>
      <c r="C2" s="280"/>
      <c r="D2" s="281" t="s">
        <v>53</v>
      </c>
      <c r="E2" s="281"/>
      <c r="F2" s="280"/>
      <c r="G2" s="280"/>
      <c r="H2" s="84" t="s">
        <v>54</v>
      </c>
      <c r="I2" s="282"/>
      <c r="J2" s="282"/>
      <c r="K2" s="283"/>
    </row>
    <row r="3" spans="1:11" ht="16.5" customHeight="1">
      <c r="A3" s="284" t="s">
        <v>55</v>
      </c>
      <c r="B3" s="285"/>
      <c r="C3" s="286"/>
      <c r="D3" s="287" t="s">
        <v>56</v>
      </c>
      <c r="E3" s="288"/>
      <c r="F3" s="288"/>
      <c r="G3" s="289"/>
      <c r="H3" s="287" t="s">
        <v>57</v>
      </c>
      <c r="I3" s="288"/>
      <c r="J3" s="288"/>
      <c r="K3" s="289"/>
    </row>
    <row r="4" spans="1:11" ht="16.5" customHeight="1">
      <c r="A4" s="87" t="s">
        <v>58</v>
      </c>
      <c r="B4" s="291"/>
      <c r="C4" s="292"/>
      <c r="D4" s="267" t="s">
        <v>59</v>
      </c>
      <c r="E4" s="268"/>
      <c r="F4" s="265"/>
      <c r="G4" s="266"/>
      <c r="H4" s="267" t="s">
        <v>140</v>
      </c>
      <c r="I4" s="268"/>
      <c r="J4" s="101" t="s">
        <v>61</v>
      </c>
      <c r="K4" s="109" t="s">
        <v>62</v>
      </c>
    </row>
    <row r="5" spans="1:11" ht="16.5" customHeight="1">
      <c r="A5" s="89" t="s">
        <v>63</v>
      </c>
      <c r="B5" s="293"/>
      <c r="C5" s="294"/>
      <c r="D5" s="267" t="s">
        <v>141</v>
      </c>
      <c r="E5" s="268"/>
      <c r="F5" s="291"/>
      <c r="G5" s="292"/>
      <c r="H5" s="267" t="s">
        <v>142</v>
      </c>
      <c r="I5" s="268"/>
      <c r="J5" s="101" t="s">
        <v>61</v>
      </c>
      <c r="K5" s="109" t="s">
        <v>62</v>
      </c>
    </row>
    <row r="6" spans="1:11" ht="16.5" customHeight="1">
      <c r="A6" s="87" t="s">
        <v>66</v>
      </c>
      <c r="B6" s="90"/>
      <c r="C6" s="91"/>
      <c r="D6" s="267" t="s">
        <v>143</v>
      </c>
      <c r="E6" s="268"/>
      <c r="F6" s="291"/>
      <c r="G6" s="292"/>
      <c r="H6" s="295" t="s">
        <v>144</v>
      </c>
      <c r="I6" s="296"/>
      <c r="J6" s="296"/>
      <c r="K6" s="297"/>
    </row>
    <row r="7" spans="1:11" ht="16.5" customHeight="1">
      <c r="A7" s="87" t="s">
        <v>69</v>
      </c>
      <c r="B7" s="291"/>
      <c r="C7" s="292"/>
      <c r="D7" s="87" t="s">
        <v>145</v>
      </c>
      <c r="E7" s="88"/>
      <c r="F7" s="291"/>
      <c r="G7" s="292"/>
      <c r="H7" s="298" t="s">
        <v>269</v>
      </c>
      <c r="I7" s="277"/>
      <c r="J7" s="277"/>
      <c r="K7" s="278"/>
    </row>
    <row r="8" spans="1:11" ht="16.5" customHeight="1">
      <c r="A8" s="94" t="s">
        <v>72</v>
      </c>
      <c r="B8" s="271"/>
      <c r="C8" s="272"/>
      <c r="D8" s="230" t="s">
        <v>73</v>
      </c>
      <c r="E8" s="231"/>
      <c r="F8" s="273"/>
      <c r="G8" s="274"/>
      <c r="H8" s="230"/>
      <c r="I8" s="231"/>
      <c r="J8" s="231"/>
      <c r="K8" s="232"/>
    </row>
    <row r="9" spans="1:11" ht="16.5" customHeight="1">
      <c r="A9" s="299" t="s">
        <v>146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95" t="s">
        <v>77</v>
      </c>
      <c r="B10" s="96" t="s">
        <v>78</v>
      </c>
      <c r="C10" s="97" t="s">
        <v>79</v>
      </c>
      <c r="D10" s="98"/>
      <c r="E10" s="99" t="s">
        <v>82</v>
      </c>
      <c r="F10" s="96" t="s">
        <v>78</v>
      </c>
      <c r="G10" s="97" t="s">
        <v>79</v>
      </c>
      <c r="H10" s="96"/>
      <c r="I10" s="99" t="s">
        <v>80</v>
      </c>
      <c r="J10" s="96" t="s">
        <v>78</v>
      </c>
      <c r="K10" s="110" t="s">
        <v>79</v>
      </c>
    </row>
    <row r="11" spans="1:11" ht="16.5" customHeight="1">
      <c r="A11" s="89" t="s">
        <v>83</v>
      </c>
      <c r="B11" s="100" t="s">
        <v>78</v>
      </c>
      <c r="C11" s="101" t="s">
        <v>79</v>
      </c>
      <c r="D11" s="102"/>
      <c r="E11" s="103" t="s">
        <v>85</v>
      </c>
      <c r="F11" s="100" t="s">
        <v>78</v>
      </c>
      <c r="G11" s="101" t="s">
        <v>79</v>
      </c>
      <c r="H11" s="100"/>
      <c r="I11" s="103" t="s">
        <v>90</v>
      </c>
      <c r="J11" s="100" t="s">
        <v>78</v>
      </c>
      <c r="K11" s="109" t="s">
        <v>79</v>
      </c>
    </row>
    <row r="12" spans="1:11" ht="16.5" customHeight="1">
      <c r="A12" s="230" t="s">
        <v>117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2"/>
    </row>
    <row r="13" spans="1:11" ht="16.5" customHeight="1">
      <c r="A13" s="300" t="s">
        <v>147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 t="s">
        <v>270</v>
      </c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>
      <c r="A16" s="312" t="s">
        <v>271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ht="16.5" customHeight="1">
      <c r="A17" s="300" t="s">
        <v>148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 t="s">
        <v>272</v>
      </c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>
      <c r="A19" s="305" t="s">
        <v>273</v>
      </c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>
      <c r="A20" s="312" t="s">
        <v>274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 ht="16.5" customHeight="1">
      <c r="A21" s="315" t="s">
        <v>114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1" ht="16.5" customHeight="1">
      <c r="A22" s="316" t="s">
        <v>115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8"/>
    </row>
    <row r="23" spans="1:11" ht="16.5" customHeight="1">
      <c r="A23" s="236" t="s">
        <v>116</v>
      </c>
      <c r="B23" s="237"/>
      <c r="C23" s="101" t="s">
        <v>61</v>
      </c>
      <c r="D23" s="101" t="s">
        <v>62</v>
      </c>
      <c r="E23" s="319"/>
      <c r="F23" s="319"/>
      <c r="G23" s="319"/>
      <c r="H23" s="319"/>
      <c r="I23" s="319"/>
      <c r="J23" s="319"/>
      <c r="K23" s="320"/>
    </row>
    <row r="24" spans="1:11" ht="16.5" customHeight="1">
      <c r="A24" s="321" t="s">
        <v>275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3"/>
    </row>
    <row r="25" spans="1:11" ht="16.5" customHeight="1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 ht="16.5" customHeight="1">
      <c r="A26" s="299" t="s">
        <v>120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85" t="s">
        <v>121</v>
      </c>
      <c r="B27" s="97" t="s">
        <v>88</v>
      </c>
      <c r="C27" s="97" t="s">
        <v>89</v>
      </c>
      <c r="D27" s="97" t="s">
        <v>81</v>
      </c>
      <c r="E27" s="86" t="s">
        <v>122</v>
      </c>
      <c r="F27" s="97" t="s">
        <v>88</v>
      </c>
      <c r="G27" s="97" t="s">
        <v>89</v>
      </c>
      <c r="H27" s="97" t="s">
        <v>81</v>
      </c>
      <c r="I27" s="86" t="s">
        <v>123</v>
      </c>
      <c r="J27" s="97" t="s">
        <v>88</v>
      </c>
      <c r="K27" s="110" t="s">
        <v>89</v>
      </c>
    </row>
    <row r="28" spans="1:11" ht="16.5" customHeight="1">
      <c r="A28" s="92" t="s">
        <v>80</v>
      </c>
      <c r="B28" s="101" t="s">
        <v>88</v>
      </c>
      <c r="C28" s="101" t="s">
        <v>89</v>
      </c>
      <c r="D28" s="101" t="s">
        <v>81</v>
      </c>
      <c r="E28" s="104" t="s">
        <v>87</v>
      </c>
      <c r="F28" s="101" t="s">
        <v>88</v>
      </c>
      <c r="G28" s="101" t="s">
        <v>89</v>
      </c>
      <c r="H28" s="101" t="s">
        <v>81</v>
      </c>
      <c r="I28" s="104" t="s">
        <v>98</v>
      </c>
      <c r="J28" s="101" t="s">
        <v>88</v>
      </c>
      <c r="K28" s="109" t="s">
        <v>89</v>
      </c>
    </row>
    <row r="29" spans="1:11" ht="16.5" customHeight="1">
      <c r="A29" s="267" t="s">
        <v>91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 ht="16.5" customHeight="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31"/>
    </row>
    <row r="31" spans="1:11" ht="16.5" customHeight="1">
      <c r="A31" s="332" t="s">
        <v>149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</row>
    <row r="32" spans="1:11" ht="17.25" customHeight="1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1" ht="17.25" customHeight="1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1" ht="17.25" customHeight="1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1" ht="17.25" customHeight="1">
      <c r="A35" s="336"/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1" ht="17.25" customHeight="1">
      <c r="A36" s="336"/>
      <c r="B36" s="337"/>
      <c r="C36" s="337"/>
      <c r="D36" s="337"/>
      <c r="E36" s="337"/>
      <c r="F36" s="337"/>
      <c r="G36" s="337"/>
      <c r="H36" s="337"/>
      <c r="I36" s="337"/>
      <c r="J36" s="337"/>
      <c r="K36" s="338"/>
    </row>
    <row r="37" spans="1:11" ht="17.25" customHeight="1">
      <c r="A37" s="336"/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1" ht="17.25" customHeight="1">
      <c r="A38" s="336"/>
      <c r="B38" s="337"/>
      <c r="C38" s="337"/>
      <c r="D38" s="337"/>
      <c r="E38" s="337"/>
      <c r="F38" s="337"/>
      <c r="G38" s="337"/>
      <c r="H38" s="337"/>
      <c r="I38" s="337"/>
      <c r="J38" s="337"/>
      <c r="K38" s="338"/>
    </row>
    <row r="39" spans="1:11" ht="17.25" customHeight="1">
      <c r="A39" s="336"/>
      <c r="B39" s="337"/>
      <c r="C39" s="337"/>
      <c r="D39" s="337"/>
      <c r="E39" s="337"/>
      <c r="F39" s="337"/>
      <c r="G39" s="337"/>
      <c r="H39" s="337"/>
      <c r="I39" s="337"/>
      <c r="J39" s="337"/>
      <c r="K39" s="338"/>
    </row>
    <row r="40" spans="1:11" ht="17.25" customHeight="1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338"/>
    </row>
    <row r="41" spans="1:11" ht="17.25" customHeight="1">
      <c r="A41" s="336"/>
      <c r="B41" s="337"/>
      <c r="C41" s="337"/>
      <c r="D41" s="337"/>
      <c r="E41" s="337"/>
      <c r="F41" s="337"/>
      <c r="G41" s="337"/>
      <c r="H41" s="337"/>
      <c r="I41" s="337"/>
      <c r="J41" s="337"/>
      <c r="K41" s="338"/>
    </row>
    <row r="42" spans="1:11" ht="17.25" customHeight="1">
      <c r="A42" s="336"/>
      <c r="B42" s="337"/>
      <c r="C42" s="337"/>
      <c r="D42" s="337"/>
      <c r="E42" s="337"/>
      <c r="F42" s="337"/>
      <c r="G42" s="337"/>
      <c r="H42" s="337"/>
      <c r="I42" s="337"/>
      <c r="J42" s="337"/>
      <c r="K42" s="338"/>
    </row>
    <row r="43" spans="1:11" ht="17.25" customHeight="1">
      <c r="A43" s="329" t="s">
        <v>119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1"/>
    </row>
    <row r="44" spans="1:11" ht="16.5" customHeight="1">
      <c r="A44" s="332" t="s">
        <v>150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32"/>
    </row>
    <row r="45" spans="1:11" ht="18" customHeight="1">
      <c r="A45" s="339" t="s">
        <v>117</v>
      </c>
      <c r="B45" s="340"/>
      <c r="C45" s="340"/>
      <c r="D45" s="340"/>
      <c r="E45" s="340"/>
      <c r="F45" s="340"/>
      <c r="G45" s="340"/>
      <c r="H45" s="340"/>
      <c r="I45" s="340"/>
      <c r="J45" s="340"/>
      <c r="K45" s="341"/>
    </row>
    <row r="46" spans="1:11" ht="18" customHeight="1">
      <c r="A46" s="339"/>
      <c r="B46" s="340"/>
      <c r="C46" s="340"/>
      <c r="D46" s="340"/>
      <c r="E46" s="340"/>
      <c r="F46" s="340"/>
      <c r="G46" s="340"/>
      <c r="H46" s="340"/>
      <c r="I46" s="340"/>
      <c r="J46" s="340"/>
      <c r="K46" s="341"/>
    </row>
    <row r="47" spans="1:11" ht="18" customHeight="1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26"/>
    </row>
    <row r="48" spans="1:11" ht="21" customHeight="1">
      <c r="A48" s="105" t="s">
        <v>125</v>
      </c>
      <c r="B48" s="342" t="s">
        <v>126</v>
      </c>
      <c r="C48" s="342"/>
      <c r="D48" s="106" t="s">
        <v>127</v>
      </c>
      <c r="E48" s="107"/>
      <c r="F48" s="106" t="s">
        <v>128</v>
      </c>
      <c r="G48" s="108"/>
      <c r="H48" s="343" t="s">
        <v>129</v>
      </c>
      <c r="I48" s="343"/>
      <c r="J48" s="342"/>
      <c r="K48" s="344"/>
    </row>
    <row r="49" spans="1:11" ht="16.5" customHeight="1">
      <c r="A49" s="345" t="s">
        <v>130</v>
      </c>
      <c r="B49" s="346"/>
      <c r="C49" s="346"/>
      <c r="D49" s="346"/>
      <c r="E49" s="346"/>
      <c r="F49" s="346"/>
      <c r="G49" s="346"/>
      <c r="H49" s="346"/>
      <c r="I49" s="346"/>
      <c r="J49" s="346"/>
      <c r="K49" s="347"/>
    </row>
    <row r="50" spans="1:11" ht="16.5" customHeight="1">
      <c r="A50" s="348"/>
      <c r="B50" s="349"/>
      <c r="C50" s="349"/>
      <c r="D50" s="349"/>
      <c r="E50" s="349"/>
      <c r="F50" s="349"/>
      <c r="G50" s="349"/>
      <c r="H50" s="349"/>
      <c r="I50" s="349"/>
      <c r="J50" s="349"/>
      <c r="K50" s="350"/>
    </row>
    <row r="51" spans="1:11" ht="16.5" customHeight="1">
      <c r="A51" s="351"/>
      <c r="B51" s="352"/>
      <c r="C51" s="352"/>
      <c r="D51" s="352"/>
      <c r="E51" s="352"/>
      <c r="F51" s="352"/>
      <c r="G51" s="352"/>
      <c r="H51" s="352"/>
      <c r="I51" s="352"/>
      <c r="J51" s="352"/>
      <c r="K51" s="353"/>
    </row>
    <row r="52" spans="1:11" ht="21" customHeight="1">
      <c r="A52" s="105" t="s">
        <v>125</v>
      </c>
      <c r="B52" s="342" t="s">
        <v>126</v>
      </c>
      <c r="C52" s="342"/>
      <c r="D52" s="106" t="s">
        <v>127</v>
      </c>
      <c r="E52" s="106"/>
      <c r="F52" s="106" t="s">
        <v>128</v>
      </c>
      <c r="G52" s="106"/>
      <c r="H52" s="343" t="s">
        <v>129</v>
      </c>
      <c r="I52" s="343"/>
      <c r="J52" s="354"/>
      <c r="K52" s="35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90" zoomScaleNormal="90" workbookViewId="0">
      <selection activeCell="F13" sqref="F13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3.875" style="15" customWidth="1"/>
    <col min="15" max="16384" width="9" style="15"/>
  </cols>
  <sheetData>
    <row r="1" spans="1:14" ht="30" customHeight="1">
      <c r="A1" s="201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9.1" customHeight="1">
      <c r="A2" s="16" t="s">
        <v>58</v>
      </c>
      <c r="B2" s="203"/>
      <c r="C2" s="203"/>
      <c r="D2" s="17" t="s">
        <v>63</v>
      </c>
      <c r="E2" s="203"/>
      <c r="F2" s="203"/>
      <c r="G2" s="203"/>
      <c r="H2" s="209"/>
      <c r="I2" s="38" t="s">
        <v>54</v>
      </c>
      <c r="J2" s="203"/>
      <c r="K2" s="203"/>
      <c r="L2" s="203"/>
      <c r="M2" s="203"/>
      <c r="N2" s="204"/>
    </row>
    <row r="3" spans="1:14" ht="29.1" customHeight="1">
      <c r="A3" s="208" t="s">
        <v>133</v>
      </c>
      <c r="B3" s="205" t="s">
        <v>134</v>
      </c>
      <c r="C3" s="205"/>
      <c r="D3" s="205"/>
      <c r="E3" s="205"/>
      <c r="F3" s="205"/>
      <c r="G3" s="205"/>
      <c r="H3" s="210"/>
      <c r="I3" s="206" t="s">
        <v>135</v>
      </c>
      <c r="J3" s="206"/>
      <c r="K3" s="206"/>
      <c r="L3" s="206"/>
      <c r="M3" s="206"/>
      <c r="N3" s="207"/>
    </row>
    <row r="4" spans="1:14" ht="29.1" customHeight="1">
      <c r="A4" s="208"/>
      <c r="B4" s="18" t="s">
        <v>105</v>
      </c>
      <c r="C4" s="18" t="s">
        <v>106</v>
      </c>
      <c r="D4" s="19" t="s">
        <v>107</v>
      </c>
      <c r="E4" s="18" t="s">
        <v>108</v>
      </c>
      <c r="F4" s="18" t="s">
        <v>109</v>
      </c>
      <c r="G4" s="18" t="s">
        <v>110</v>
      </c>
      <c r="H4" s="210"/>
      <c r="I4" s="158" t="s">
        <v>263</v>
      </c>
      <c r="J4" s="158" t="s">
        <v>264</v>
      </c>
      <c r="K4" s="158" t="s">
        <v>265</v>
      </c>
      <c r="L4" s="158" t="s">
        <v>266</v>
      </c>
      <c r="M4" s="158" t="s">
        <v>267</v>
      </c>
      <c r="N4" s="40"/>
    </row>
    <row r="5" spans="1:14" ht="29.1" customHeight="1">
      <c r="A5" s="208"/>
      <c r="B5" s="177" t="s">
        <v>300</v>
      </c>
      <c r="C5" s="177" t="s">
        <v>301</v>
      </c>
      <c r="D5" s="177" t="s">
        <v>302</v>
      </c>
      <c r="E5" s="177" t="s">
        <v>303</v>
      </c>
      <c r="F5" s="177" t="s">
        <v>304</v>
      </c>
      <c r="G5" s="177" t="s">
        <v>305</v>
      </c>
      <c r="H5" s="210"/>
      <c r="I5" s="159"/>
      <c r="J5" s="159"/>
      <c r="K5" s="159"/>
      <c r="L5" s="159"/>
      <c r="M5" s="159"/>
      <c r="N5" s="42"/>
    </row>
    <row r="6" spans="1:14" ht="29.1" customHeight="1">
      <c r="A6" s="178" t="s">
        <v>306</v>
      </c>
      <c r="B6" s="177">
        <f>C6-1</f>
        <v>70</v>
      </c>
      <c r="C6" s="177">
        <f>D6-2</f>
        <v>71</v>
      </c>
      <c r="D6" s="177">
        <v>73</v>
      </c>
      <c r="E6" s="177">
        <f>D6+2</f>
        <v>75</v>
      </c>
      <c r="F6" s="177">
        <f>E6+2</f>
        <v>77</v>
      </c>
      <c r="G6" s="177">
        <f>F6+1</f>
        <v>78</v>
      </c>
      <c r="H6" s="210"/>
      <c r="I6" s="43"/>
      <c r="J6" s="43"/>
      <c r="K6" s="43"/>
      <c r="L6" s="43"/>
      <c r="M6" s="43"/>
      <c r="N6" s="44"/>
    </row>
    <row r="7" spans="1:14" ht="29.1" customHeight="1">
      <c r="A7" s="179" t="s">
        <v>307</v>
      </c>
      <c r="B7" s="180">
        <f>C7-1</f>
        <v>69</v>
      </c>
      <c r="C7" s="180">
        <f>D7-2</f>
        <v>70</v>
      </c>
      <c r="D7" s="180">
        <v>72</v>
      </c>
      <c r="E7" s="180">
        <f>D7+2</f>
        <v>74</v>
      </c>
      <c r="F7" s="180">
        <f>E7+2</f>
        <v>76</v>
      </c>
      <c r="G7" s="180">
        <f>F7+1</f>
        <v>77</v>
      </c>
      <c r="H7" s="210"/>
      <c r="I7" s="45"/>
      <c r="J7" s="45"/>
      <c r="K7" s="45"/>
      <c r="L7" s="45"/>
      <c r="M7" s="45"/>
      <c r="N7" s="46"/>
    </row>
    <row r="8" spans="1:14" ht="29.1" customHeight="1">
      <c r="A8" s="178" t="s">
        <v>308</v>
      </c>
      <c r="B8" s="177">
        <f t="shared" ref="B8:C10" si="0">C8-4</f>
        <v>106</v>
      </c>
      <c r="C8" s="177">
        <f t="shared" si="0"/>
        <v>110</v>
      </c>
      <c r="D8" s="177">
        <v>114</v>
      </c>
      <c r="E8" s="177">
        <f>D8+4</f>
        <v>118</v>
      </c>
      <c r="F8" s="177">
        <f>E8+4</f>
        <v>122</v>
      </c>
      <c r="G8" s="177">
        <f>F8+6</f>
        <v>128</v>
      </c>
      <c r="H8" s="210"/>
      <c r="I8" s="45"/>
      <c r="J8" s="45"/>
      <c r="K8" s="45"/>
      <c r="L8" s="45"/>
      <c r="M8" s="45"/>
      <c r="N8" s="47"/>
    </row>
    <row r="9" spans="1:14" ht="29.1" customHeight="1">
      <c r="A9" s="178" t="s">
        <v>309</v>
      </c>
      <c r="B9" s="177">
        <f t="shared" si="0"/>
        <v>102</v>
      </c>
      <c r="C9" s="177">
        <f t="shared" si="0"/>
        <v>106</v>
      </c>
      <c r="D9" s="177">
        <v>110</v>
      </c>
      <c r="E9" s="177">
        <f>D9+4</f>
        <v>114</v>
      </c>
      <c r="F9" s="177">
        <f>E9+5</f>
        <v>119</v>
      </c>
      <c r="G9" s="177">
        <f>F9+6</f>
        <v>125</v>
      </c>
      <c r="H9" s="210"/>
      <c r="I9" s="43"/>
      <c r="J9" s="43"/>
      <c r="K9" s="43"/>
      <c r="L9" s="43"/>
      <c r="M9" s="43"/>
      <c r="N9" s="48"/>
    </row>
    <row r="10" spans="1:14" ht="29.1" customHeight="1">
      <c r="A10" s="178" t="s">
        <v>310</v>
      </c>
      <c r="B10" s="177">
        <f t="shared" si="0"/>
        <v>106</v>
      </c>
      <c r="C10" s="177">
        <f t="shared" si="0"/>
        <v>110</v>
      </c>
      <c r="D10" s="177">
        <v>114</v>
      </c>
      <c r="E10" s="177">
        <f>D10+4</f>
        <v>118</v>
      </c>
      <c r="F10" s="177">
        <f>E10+5</f>
        <v>123</v>
      </c>
      <c r="G10" s="177">
        <f>F10+6</f>
        <v>129</v>
      </c>
      <c r="H10" s="210"/>
      <c r="I10" s="45"/>
      <c r="J10" s="45"/>
      <c r="K10" s="45"/>
      <c r="L10" s="45"/>
      <c r="M10" s="45"/>
      <c r="N10" s="47"/>
    </row>
    <row r="11" spans="1:14" ht="29.1" customHeight="1">
      <c r="A11" s="178" t="s">
        <v>311</v>
      </c>
      <c r="B11" s="177">
        <f t="shared" ref="B11:C11" si="1">C11-1.2</f>
        <v>45.599999999999994</v>
      </c>
      <c r="C11" s="177">
        <f t="shared" si="1"/>
        <v>46.8</v>
      </c>
      <c r="D11" s="177">
        <v>48</v>
      </c>
      <c r="E11" s="177">
        <f>D11+1.2</f>
        <v>49.2</v>
      </c>
      <c r="F11" s="177">
        <f t="shared" ref="F11" si="2">E11+1.2</f>
        <v>50.400000000000006</v>
      </c>
      <c r="G11" s="177">
        <f t="shared" ref="G11" si="3">F11+1.4</f>
        <v>51.800000000000004</v>
      </c>
      <c r="H11" s="210"/>
      <c r="I11" s="45"/>
      <c r="J11" s="45"/>
      <c r="K11" s="45"/>
      <c r="L11" s="45"/>
      <c r="M11" s="45"/>
      <c r="N11" s="47"/>
    </row>
    <row r="12" spans="1:14" ht="29.1" customHeight="1">
      <c r="A12" s="178" t="s">
        <v>312</v>
      </c>
      <c r="B12" s="177">
        <f>C12</f>
        <v>12</v>
      </c>
      <c r="C12" s="177">
        <f>D12</f>
        <v>12</v>
      </c>
      <c r="D12" s="177">
        <v>12</v>
      </c>
      <c r="E12" s="177">
        <f>D12</f>
        <v>12</v>
      </c>
      <c r="F12" s="177">
        <f t="shared" ref="F12:G12" si="4">E12</f>
        <v>12</v>
      </c>
      <c r="G12" s="177">
        <f t="shared" si="4"/>
        <v>12</v>
      </c>
      <c r="H12" s="210"/>
      <c r="I12" s="45"/>
      <c r="J12" s="45"/>
      <c r="K12" s="45"/>
      <c r="L12" s="45"/>
      <c r="M12" s="45"/>
      <c r="N12" s="47"/>
    </row>
    <row r="13" spans="1:14" ht="29.1" customHeight="1">
      <c r="A13" s="178" t="s">
        <v>313</v>
      </c>
      <c r="B13" s="177">
        <f>C13-1</f>
        <v>50</v>
      </c>
      <c r="C13" s="177">
        <f>D13-1</f>
        <v>51</v>
      </c>
      <c r="D13" s="177">
        <v>52</v>
      </c>
      <c r="E13" s="177">
        <f>D13+1</f>
        <v>53</v>
      </c>
      <c r="F13" s="177">
        <f>E13+1</f>
        <v>54</v>
      </c>
      <c r="G13" s="177">
        <f>F13+1.5</f>
        <v>55.5</v>
      </c>
      <c r="H13" s="210"/>
      <c r="I13" s="45"/>
      <c r="J13" s="45"/>
      <c r="K13" s="45"/>
      <c r="L13" s="45"/>
      <c r="M13" s="45"/>
      <c r="N13" s="47"/>
    </row>
    <row r="14" spans="1:14" ht="29.1" customHeight="1">
      <c r="A14" s="178" t="s">
        <v>314</v>
      </c>
      <c r="B14" s="177">
        <f>C14-0.6</f>
        <v>60.699999999999996</v>
      </c>
      <c r="C14" s="177">
        <f>D14-1.2</f>
        <v>61.3</v>
      </c>
      <c r="D14" s="177">
        <v>62.5</v>
      </c>
      <c r="E14" s="177">
        <f>D14+1.2</f>
        <v>63.7</v>
      </c>
      <c r="F14" s="177">
        <f>E14+1.2</f>
        <v>64.900000000000006</v>
      </c>
      <c r="G14" s="177">
        <f>F14+0.6</f>
        <v>65.5</v>
      </c>
      <c r="H14" s="210"/>
      <c r="I14" s="45"/>
      <c r="J14" s="45"/>
      <c r="K14" s="45"/>
      <c r="L14" s="45"/>
      <c r="M14" s="45"/>
      <c r="N14" s="47"/>
    </row>
    <row r="15" spans="1:14" ht="29.1" customHeight="1">
      <c r="A15" s="178" t="s">
        <v>315</v>
      </c>
      <c r="B15" s="177">
        <f>C15-0.8</f>
        <v>20.399999999999999</v>
      </c>
      <c r="C15" s="177">
        <f>D15-0.8</f>
        <v>21.2</v>
      </c>
      <c r="D15" s="180">
        <v>22</v>
      </c>
      <c r="E15" s="177">
        <f>D15+0.8</f>
        <v>22.8</v>
      </c>
      <c r="F15" s="177">
        <f>E15+0.8</f>
        <v>23.6</v>
      </c>
      <c r="G15" s="177">
        <f>F15+1.1</f>
        <v>24.700000000000003</v>
      </c>
      <c r="H15" s="356"/>
      <c r="I15" s="49"/>
      <c r="J15" s="50"/>
      <c r="K15" s="51"/>
      <c r="L15" s="50"/>
      <c r="M15" s="50"/>
      <c r="N15" s="52"/>
    </row>
    <row r="16" spans="1:14" ht="14.25">
      <c r="A16" s="178" t="s">
        <v>316</v>
      </c>
      <c r="B16" s="177">
        <f>C16-0.6</f>
        <v>17.299999999999997</v>
      </c>
      <c r="C16" s="177">
        <f>D16-0.6</f>
        <v>17.899999999999999</v>
      </c>
      <c r="D16" s="180">
        <v>18.5</v>
      </c>
      <c r="E16" s="177">
        <f>D16+0.6</f>
        <v>19.100000000000001</v>
      </c>
      <c r="F16" s="177">
        <f>E16+0.6</f>
        <v>19.700000000000003</v>
      </c>
      <c r="G16" s="177">
        <f>F16+0.95</f>
        <v>20.650000000000002</v>
      </c>
      <c r="H16" s="37"/>
      <c r="I16" s="37"/>
      <c r="J16" s="37"/>
      <c r="K16" s="37"/>
      <c r="L16" s="37"/>
      <c r="M16" s="37"/>
      <c r="N16" s="37"/>
    </row>
    <row r="17" spans="1:14" ht="14.25">
      <c r="A17" s="178" t="s">
        <v>317</v>
      </c>
      <c r="B17" s="177">
        <f>C17-0.4</f>
        <v>12.7</v>
      </c>
      <c r="C17" s="177">
        <f>D17-0.4</f>
        <v>13.1</v>
      </c>
      <c r="D17" s="180">
        <v>13.5</v>
      </c>
      <c r="E17" s="177">
        <f>D17+0.4</f>
        <v>13.9</v>
      </c>
      <c r="F17" s="177">
        <f>E17+0.4</f>
        <v>14.3</v>
      </c>
      <c r="G17" s="177">
        <f>F17+0.6</f>
        <v>14.9</v>
      </c>
      <c r="H17" s="37"/>
      <c r="I17" s="37"/>
      <c r="J17" s="37"/>
      <c r="K17" s="37"/>
      <c r="L17" s="37"/>
      <c r="M17" s="37"/>
      <c r="N17" s="37"/>
    </row>
    <row r="18" spans="1:14" ht="14.25">
      <c r="A18" s="178" t="s">
        <v>318</v>
      </c>
      <c r="B18" s="177">
        <f>C18-0.4</f>
        <v>10.7</v>
      </c>
      <c r="C18" s="177">
        <f>D18-0.4</f>
        <v>11.1</v>
      </c>
      <c r="D18" s="180">
        <v>11.5</v>
      </c>
      <c r="E18" s="177">
        <f>D18+0.4</f>
        <v>11.9</v>
      </c>
      <c r="F18" s="177">
        <f>E18+0.4</f>
        <v>12.3</v>
      </c>
      <c r="G18" s="177">
        <f>F18+0.6</f>
        <v>12.9</v>
      </c>
      <c r="H18" s="37"/>
      <c r="I18" s="36" t="s">
        <v>323</v>
      </c>
      <c r="J18" s="53"/>
      <c r="K18" s="36" t="s">
        <v>324</v>
      </c>
      <c r="L18" s="36"/>
      <c r="M18" s="36" t="s">
        <v>325</v>
      </c>
    </row>
    <row r="19" spans="1:14" ht="26.1" customHeight="1">
      <c r="A19" s="178" t="s">
        <v>319</v>
      </c>
      <c r="B19" s="177">
        <f t="shared" ref="B19:C20" si="5">C19-0.5</f>
        <v>34.5</v>
      </c>
      <c r="C19" s="177">
        <f t="shared" si="5"/>
        <v>35</v>
      </c>
      <c r="D19" s="177">
        <v>35.5</v>
      </c>
      <c r="E19" s="177">
        <f t="shared" ref="E19:F20" si="6">D19+0.5</f>
        <v>36</v>
      </c>
      <c r="F19" s="177">
        <f t="shared" si="6"/>
        <v>36.5</v>
      </c>
      <c r="G19" s="177">
        <f>F19+0.5</f>
        <v>37</v>
      </c>
    </row>
    <row r="20" spans="1:14" ht="26.1" customHeight="1">
      <c r="A20" s="178" t="s">
        <v>320</v>
      </c>
      <c r="B20" s="177">
        <f t="shared" si="5"/>
        <v>24.5</v>
      </c>
      <c r="C20" s="177">
        <f t="shared" si="5"/>
        <v>25</v>
      </c>
      <c r="D20" s="177">
        <v>25.5</v>
      </c>
      <c r="E20" s="177">
        <f t="shared" si="6"/>
        <v>26</v>
      </c>
      <c r="F20" s="177">
        <f t="shared" si="6"/>
        <v>26.5</v>
      </c>
      <c r="G20" s="177">
        <f>F20+0.75</f>
        <v>27.25</v>
      </c>
    </row>
    <row r="21" spans="1:14" ht="26.1" customHeight="1">
      <c r="A21" s="178" t="s">
        <v>321</v>
      </c>
      <c r="B21" s="177">
        <v>15</v>
      </c>
      <c r="C21" s="177">
        <v>15</v>
      </c>
      <c r="D21" s="180">
        <v>16</v>
      </c>
      <c r="E21" s="177">
        <v>16</v>
      </c>
      <c r="F21" s="177">
        <v>17</v>
      </c>
      <c r="G21" s="177">
        <v>17</v>
      </c>
    </row>
    <row r="22" spans="1:14" ht="26.1" customHeight="1">
      <c r="A22" s="178" t="s">
        <v>322</v>
      </c>
      <c r="B22" s="177">
        <f>C22</f>
        <v>17</v>
      </c>
      <c r="C22" s="177">
        <f>D22-1</f>
        <v>17</v>
      </c>
      <c r="D22" s="177">
        <v>18</v>
      </c>
      <c r="E22" s="177">
        <f>D22</f>
        <v>18</v>
      </c>
      <c r="F22" s="177">
        <f>D22+2</f>
        <v>20</v>
      </c>
      <c r="G22" s="177">
        <f t="shared" ref="G22" si="7">F22</f>
        <v>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201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9.1" customHeight="1" thickTop="1">
      <c r="A2" s="16" t="s">
        <v>58</v>
      </c>
      <c r="B2" s="203"/>
      <c r="C2" s="203"/>
      <c r="D2" s="17" t="s">
        <v>63</v>
      </c>
      <c r="E2" s="203"/>
      <c r="F2" s="203"/>
      <c r="G2" s="203"/>
      <c r="H2" s="209"/>
      <c r="I2" s="38" t="s">
        <v>54</v>
      </c>
      <c r="J2" s="203"/>
      <c r="K2" s="203"/>
      <c r="L2" s="203"/>
      <c r="M2" s="203"/>
      <c r="N2" s="204"/>
    </row>
    <row r="3" spans="1:14" ht="29.1" customHeight="1">
      <c r="A3" s="208" t="s">
        <v>133</v>
      </c>
      <c r="B3" s="205" t="s">
        <v>134</v>
      </c>
      <c r="C3" s="205"/>
      <c r="D3" s="205"/>
      <c r="E3" s="205"/>
      <c r="F3" s="205"/>
      <c r="G3" s="205"/>
      <c r="H3" s="210"/>
      <c r="I3" s="206" t="s">
        <v>135</v>
      </c>
      <c r="J3" s="206"/>
      <c r="K3" s="206"/>
      <c r="L3" s="206"/>
      <c r="M3" s="206"/>
      <c r="N3" s="207"/>
    </row>
    <row r="4" spans="1:14" ht="29.1" customHeight="1">
      <c r="A4" s="208"/>
      <c r="B4" s="18" t="s">
        <v>105</v>
      </c>
      <c r="C4" s="18" t="s">
        <v>106</v>
      </c>
      <c r="D4" s="19" t="s">
        <v>107</v>
      </c>
      <c r="E4" s="18" t="s">
        <v>108</v>
      </c>
      <c r="F4" s="18" t="s">
        <v>109</v>
      </c>
      <c r="G4" s="18" t="s">
        <v>110</v>
      </c>
      <c r="H4" s="210"/>
      <c r="I4" s="18" t="s">
        <v>105</v>
      </c>
      <c r="J4" s="18" t="s">
        <v>106</v>
      </c>
      <c r="K4" s="19" t="s">
        <v>107</v>
      </c>
      <c r="L4" s="18" t="s">
        <v>108</v>
      </c>
      <c r="M4" s="18" t="s">
        <v>109</v>
      </c>
      <c r="N4" s="18" t="s">
        <v>110</v>
      </c>
    </row>
    <row r="5" spans="1:14" ht="29.1" customHeight="1">
      <c r="A5" s="208"/>
      <c r="B5" s="20"/>
      <c r="C5" s="20"/>
      <c r="D5" s="19"/>
      <c r="E5" s="20"/>
      <c r="F5" s="20"/>
      <c r="G5" s="20"/>
      <c r="H5" s="210"/>
      <c r="I5" s="159"/>
      <c r="J5" s="159"/>
      <c r="K5" s="159"/>
      <c r="L5" s="159"/>
      <c r="M5" s="159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10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10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10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10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10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10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10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10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10"/>
      <c r="I14" s="45"/>
      <c r="J14" s="45"/>
      <c r="K14" s="45"/>
      <c r="L14" s="45"/>
      <c r="M14" s="45"/>
      <c r="N14" s="47"/>
    </row>
    <row r="15" spans="1:14" ht="29.1" customHeight="1" thickBot="1">
      <c r="A15" s="31"/>
      <c r="B15" s="32"/>
      <c r="C15" s="33"/>
      <c r="D15" s="33"/>
      <c r="E15" s="34"/>
      <c r="F15" s="34"/>
      <c r="G15" s="35"/>
      <c r="H15" s="356"/>
      <c r="I15" s="49"/>
      <c r="J15" s="50"/>
      <c r="K15" s="51"/>
      <c r="L15" s="50"/>
      <c r="M15" s="50"/>
      <c r="N15" s="52"/>
    </row>
    <row r="16" spans="1:14" ht="15" thickTop="1">
      <c r="A16" s="36" t="s">
        <v>117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151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136</v>
      </c>
      <c r="J18" s="53"/>
      <c r="K18" s="36" t="s">
        <v>137</v>
      </c>
      <c r="L18" s="36"/>
      <c r="M18" s="36" t="s">
        <v>138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57" t="s">
        <v>152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>
      <c r="A2" s="57" t="s">
        <v>52</v>
      </c>
      <c r="B2" s="358"/>
      <c r="C2" s="358"/>
      <c r="D2" s="58" t="s">
        <v>58</v>
      </c>
      <c r="E2" s="59"/>
      <c r="F2" s="60" t="s">
        <v>153</v>
      </c>
      <c r="G2" s="359"/>
      <c r="H2" s="359"/>
      <c r="I2" s="77" t="s">
        <v>54</v>
      </c>
      <c r="J2" s="359"/>
      <c r="K2" s="360"/>
    </row>
    <row r="3" spans="1:11">
      <c r="A3" s="61" t="s">
        <v>69</v>
      </c>
      <c r="B3" s="361"/>
      <c r="C3" s="361"/>
      <c r="D3" s="62" t="s">
        <v>154</v>
      </c>
      <c r="E3" s="362"/>
      <c r="F3" s="363"/>
      <c r="G3" s="363"/>
      <c r="H3" s="319" t="s">
        <v>155</v>
      </c>
      <c r="I3" s="319"/>
      <c r="J3" s="319"/>
      <c r="K3" s="320"/>
    </row>
    <row r="4" spans="1:11">
      <c r="A4" s="63" t="s">
        <v>66</v>
      </c>
      <c r="B4" s="64"/>
      <c r="C4" s="64"/>
      <c r="D4" s="65" t="s">
        <v>156</v>
      </c>
      <c r="E4" s="363" t="s">
        <v>276</v>
      </c>
      <c r="F4" s="363"/>
      <c r="G4" s="363"/>
      <c r="H4" s="237" t="s">
        <v>157</v>
      </c>
      <c r="I4" s="237"/>
      <c r="J4" s="74" t="s">
        <v>61</v>
      </c>
      <c r="K4" s="80" t="s">
        <v>62</v>
      </c>
    </row>
    <row r="5" spans="1:11">
      <c r="A5" s="63" t="s">
        <v>158</v>
      </c>
      <c r="B5" s="361">
        <v>1</v>
      </c>
      <c r="C5" s="361"/>
      <c r="D5" s="62" t="s">
        <v>159</v>
      </c>
      <c r="E5" s="62" t="s">
        <v>160</v>
      </c>
      <c r="F5" s="62" t="s">
        <v>161</v>
      </c>
      <c r="G5" s="62" t="s">
        <v>162</v>
      </c>
      <c r="H5" s="237" t="s">
        <v>163</v>
      </c>
      <c r="I5" s="237"/>
      <c r="J5" s="74" t="s">
        <v>61</v>
      </c>
      <c r="K5" s="80" t="s">
        <v>62</v>
      </c>
    </row>
    <row r="6" spans="1:11">
      <c r="A6" s="66" t="s">
        <v>164</v>
      </c>
      <c r="B6" s="364">
        <v>125</v>
      </c>
      <c r="C6" s="364"/>
      <c r="D6" s="67" t="s">
        <v>165</v>
      </c>
      <c r="E6" s="68"/>
      <c r="F6" s="69">
        <v>1500</v>
      </c>
      <c r="G6" s="67"/>
      <c r="H6" s="365" t="s">
        <v>166</v>
      </c>
      <c r="I6" s="365"/>
      <c r="J6" s="69" t="s">
        <v>61</v>
      </c>
      <c r="K6" s="81" t="s">
        <v>62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167</v>
      </c>
      <c r="B8" s="60" t="s">
        <v>168</v>
      </c>
      <c r="C8" s="60" t="s">
        <v>169</v>
      </c>
      <c r="D8" s="60" t="s">
        <v>170</v>
      </c>
      <c r="E8" s="60" t="s">
        <v>171</v>
      </c>
      <c r="F8" s="60" t="s">
        <v>172</v>
      </c>
      <c r="G8" s="366" t="s">
        <v>277</v>
      </c>
      <c r="H8" s="367"/>
      <c r="I8" s="367"/>
      <c r="J8" s="367"/>
      <c r="K8" s="368"/>
    </row>
    <row r="9" spans="1:11">
      <c r="A9" s="236" t="s">
        <v>173</v>
      </c>
      <c r="B9" s="237"/>
      <c r="C9" s="74" t="s">
        <v>61</v>
      </c>
      <c r="D9" s="74" t="s">
        <v>62</v>
      </c>
      <c r="E9" s="62" t="s">
        <v>174</v>
      </c>
      <c r="F9" s="75" t="s">
        <v>175</v>
      </c>
      <c r="G9" s="369"/>
      <c r="H9" s="370"/>
      <c r="I9" s="370"/>
      <c r="J9" s="370"/>
      <c r="K9" s="371"/>
    </row>
    <row r="10" spans="1:11">
      <c r="A10" s="236" t="s">
        <v>176</v>
      </c>
      <c r="B10" s="237"/>
      <c r="C10" s="74" t="s">
        <v>61</v>
      </c>
      <c r="D10" s="74" t="s">
        <v>62</v>
      </c>
      <c r="E10" s="62" t="s">
        <v>177</v>
      </c>
      <c r="F10" s="75" t="s">
        <v>178</v>
      </c>
      <c r="G10" s="369" t="s">
        <v>179</v>
      </c>
      <c r="H10" s="370"/>
      <c r="I10" s="370"/>
      <c r="J10" s="370"/>
      <c r="K10" s="371"/>
    </row>
    <row r="11" spans="1:11">
      <c r="A11" s="372" t="s">
        <v>146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4"/>
    </row>
    <row r="12" spans="1:11">
      <c r="A12" s="61" t="s">
        <v>82</v>
      </c>
      <c r="B12" s="74" t="s">
        <v>78</v>
      </c>
      <c r="C12" s="74" t="s">
        <v>79</v>
      </c>
      <c r="D12" s="75"/>
      <c r="E12" s="62" t="s">
        <v>80</v>
      </c>
      <c r="F12" s="74" t="s">
        <v>78</v>
      </c>
      <c r="G12" s="74" t="s">
        <v>79</v>
      </c>
      <c r="H12" s="74"/>
      <c r="I12" s="62" t="s">
        <v>180</v>
      </c>
      <c r="J12" s="74" t="s">
        <v>78</v>
      </c>
      <c r="K12" s="80" t="s">
        <v>79</v>
      </c>
    </row>
    <row r="13" spans="1:11">
      <c r="A13" s="61" t="s">
        <v>85</v>
      </c>
      <c r="B13" s="74" t="s">
        <v>78</v>
      </c>
      <c r="C13" s="74" t="s">
        <v>79</v>
      </c>
      <c r="D13" s="75"/>
      <c r="E13" s="62" t="s">
        <v>90</v>
      </c>
      <c r="F13" s="74" t="s">
        <v>78</v>
      </c>
      <c r="G13" s="74" t="s">
        <v>79</v>
      </c>
      <c r="H13" s="74"/>
      <c r="I13" s="62" t="s">
        <v>181</v>
      </c>
      <c r="J13" s="74" t="s">
        <v>78</v>
      </c>
      <c r="K13" s="80" t="s">
        <v>79</v>
      </c>
    </row>
    <row r="14" spans="1:11">
      <c r="A14" s="66" t="s">
        <v>182</v>
      </c>
      <c r="B14" s="69" t="s">
        <v>78</v>
      </c>
      <c r="C14" s="69" t="s">
        <v>79</v>
      </c>
      <c r="D14" s="68"/>
      <c r="E14" s="67" t="s">
        <v>183</v>
      </c>
      <c r="F14" s="69" t="s">
        <v>78</v>
      </c>
      <c r="G14" s="69" t="s">
        <v>79</v>
      </c>
      <c r="H14" s="69"/>
      <c r="I14" s="67" t="s">
        <v>184</v>
      </c>
      <c r="J14" s="69" t="s">
        <v>78</v>
      </c>
      <c r="K14" s="81" t="s">
        <v>79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16" t="s">
        <v>185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>
      <c r="A17" s="236" t="s">
        <v>278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75"/>
    </row>
    <row r="18" spans="1:11">
      <c r="A18" s="236" t="s">
        <v>279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75"/>
    </row>
    <row r="19" spans="1:11">
      <c r="A19" s="376"/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>
      <c r="A20" s="379"/>
      <c r="B20" s="380"/>
      <c r="C20" s="380"/>
      <c r="D20" s="380"/>
      <c r="E20" s="380"/>
      <c r="F20" s="380"/>
      <c r="G20" s="380"/>
      <c r="H20" s="380"/>
      <c r="I20" s="380"/>
      <c r="J20" s="380"/>
      <c r="K20" s="381"/>
    </row>
    <row r="21" spans="1:11">
      <c r="A21" s="379"/>
      <c r="B21" s="380"/>
      <c r="C21" s="380"/>
      <c r="D21" s="380"/>
      <c r="E21" s="380"/>
      <c r="F21" s="380"/>
      <c r="G21" s="380"/>
      <c r="H21" s="380"/>
      <c r="I21" s="380"/>
      <c r="J21" s="380"/>
      <c r="K21" s="381"/>
    </row>
    <row r="22" spans="1:11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381"/>
    </row>
    <row r="23" spans="1:11">
      <c r="A23" s="382"/>
      <c r="B23" s="383"/>
      <c r="C23" s="383"/>
      <c r="D23" s="383"/>
      <c r="E23" s="383"/>
      <c r="F23" s="383"/>
      <c r="G23" s="383"/>
      <c r="H23" s="383"/>
      <c r="I23" s="383"/>
      <c r="J23" s="383"/>
      <c r="K23" s="384"/>
    </row>
    <row r="24" spans="1:11">
      <c r="A24" s="236" t="s">
        <v>116</v>
      </c>
      <c r="B24" s="237"/>
      <c r="C24" s="74" t="s">
        <v>61</v>
      </c>
      <c r="D24" s="74" t="s">
        <v>62</v>
      </c>
      <c r="E24" s="319"/>
      <c r="F24" s="319"/>
      <c r="G24" s="319"/>
      <c r="H24" s="319"/>
      <c r="I24" s="319"/>
      <c r="J24" s="319"/>
      <c r="K24" s="320"/>
    </row>
    <row r="25" spans="1:11">
      <c r="A25" s="78" t="s">
        <v>186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6"/>
    </row>
    <row r="26" spans="1:11">
      <c r="A26" s="387"/>
      <c r="B26" s="387"/>
      <c r="C26" s="387"/>
      <c r="D26" s="387"/>
      <c r="E26" s="387"/>
      <c r="F26" s="387"/>
      <c r="G26" s="387"/>
      <c r="H26" s="387"/>
      <c r="I26" s="387"/>
      <c r="J26" s="387"/>
      <c r="K26" s="387"/>
    </row>
    <row r="27" spans="1:11">
      <c r="A27" s="388" t="s">
        <v>187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8"/>
    </row>
    <row r="28" spans="1:11" ht="17.25" customHeight="1">
      <c r="A28" s="389"/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ht="17.25" customHeight="1">
      <c r="A29" s="389"/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ht="17.25" customHeight="1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ht="17.25" customHeight="1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7.25" customHeight="1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3" ht="17.25" customHeight="1">
      <c r="A33" s="389"/>
      <c r="B33" s="390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3" ht="17.25" customHeight="1">
      <c r="A34" s="379"/>
      <c r="B34" s="380"/>
      <c r="C34" s="380"/>
      <c r="D34" s="380"/>
      <c r="E34" s="380"/>
      <c r="F34" s="380"/>
      <c r="G34" s="380"/>
      <c r="H34" s="380"/>
      <c r="I34" s="380"/>
      <c r="J34" s="380"/>
      <c r="K34" s="381"/>
    </row>
    <row r="35" spans="1:13" ht="17.25" customHeight="1">
      <c r="A35" s="392"/>
      <c r="B35" s="380"/>
      <c r="C35" s="380"/>
      <c r="D35" s="380"/>
      <c r="E35" s="380"/>
      <c r="F35" s="380"/>
      <c r="G35" s="380"/>
      <c r="H35" s="380"/>
      <c r="I35" s="380"/>
      <c r="J35" s="380"/>
      <c r="K35" s="381"/>
    </row>
    <row r="36" spans="1:13" ht="17.25" customHeight="1">
      <c r="A36" s="393"/>
      <c r="B36" s="394"/>
      <c r="C36" s="394"/>
      <c r="D36" s="394"/>
      <c r="E36" s="394"/>
      <c r="F36" s="394"/>
      <c r="G36" s="394"/>
      <c r="H36" s="394"/>
      <c r="I36" s="394"/>
      <c r="J36" s="394"/>
      <c r="K36" s="395"/>
    </row>
    <row r="37" spans="1:13" ht="18.75" customHeight="1">
      <c r="A37" s="396" t="s">
        <v>188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8"/>
    </row>
    <row r="38" spans="1:13" s="55" customFormat="1" ht="18.75" customHeight="1">
      <c r="A38" s="236" t="s">
        <v>189</v>
      </c>
      <c r="B38" s="237"/>
      <c r="C38" s="237"/>
      <c r="D38" s="319" t="s">
        <v>190</v>
      </c>
      <c r="E38" s="319"/>
      <c r="F38" s="399" t="s">
        <v>191</v>
      </c>
      <c r="G38" s="400"/>
      <c r="H38" s="237" t="s">
        <v>192</v>
      </c>
      <c r="I38" s="237"/>
      <c r="J38" s="237" t="s">
        <v>193</v>
      </c>
      <c r="K38" s="375"/>
    </row>
    <row r="39" spans="1:13" ht="18.75" customHeight="1">
      <c r="A39" s="63" t="s">
        <v>117</v>
      </c>
      <c r="B39" s="237"/>
      <c r="C39" s="237"/>
      <c r="D39" s="237"/>
      <c r="E39" s="237"/>
      <c r="F39" s="237"/>
      <c r="G39" s="237"/>
      <c r="H39" s="237"/>
      <c r="I39" s="237"/>
      <c r="J39" s="237"/>
      <c r="K39" s="375"/>
      <c r="M39" s="55"/>
    </row>
    <row r="40" spans="1:13" ht="30.95" customHeight="1">
      <c r="A40" s="236" t="s">
        <v>280</v>
      </c>
      <c r="B40" s="237"/>
      <c r="C40" s="237"/>
      <c r="D40" s="237"/>
      <c r="E40" s="237"/>
      <c r="F40" s="237"/>
      <c r="G40" s="237"/>
      <c r="H40" s="237"/>
      <c r="I40" s="237"/>
      <c r="J40" s="237"/>
      <c r="K40" s="375"/>
    </row>
    <row r="41" spans="1:13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75"/>
    </row>
    <row r="42" spans="1:13" ht="32.1" customHeight="1">
      <c r="A42" s="66" t="s">
        <v>125</v>
      </c>
      <c r="B42" s="401" t="s">
        <v>194</v>
      </c>
      <c r="C42" s="401"/>
      <c r="D42" s="67" t="s">
        <v>195</v>
      </c>
      <c r="E42" s="68"/>
      <c r="F42" s="67" t="s">
        <v>128</v>
      </c>
      <c r="G42" s="79"/>
      <c r="H42" s="402" t="s">
        <v>129</v>
      </c>
      <c r="I42" s="402"/>
      <c r="J42" s="401"/>
      <c r="K42" s="40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7"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1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9.1" customHeight="1">
      <c r="A2" s="16" t="s">
        <v>58</v>
      </c>
      <c r="B2" s="203"/>
      <c r="C2" s="203"/>
      <c r="D2" s="17" t="s">
        <v>63</v>
      </c>
      <c r="E2" s="203"/>
      <c r="F2" s="203"/>
      <c r="G2" s="203"/>
      <c r="H2" s="209"/>
      <c r="I2" s="38" t="s">
        <v>54</v>
      </c>
      <c r="J2" s="203"/>
      <c r="K2" s="203"/>
      <c r="L2" s="203"/>
      <c r="M2" s="203"/>
      <c r="N2" s="204"/>
    </row>
    <row r="3" spans="1:14" ht="29.1" customHeight="1">
      <c r="A3" s="208" t="s">
        <v>133</v>
      </c>
      <c r="B3" s="205" t="s">
        <v>134</v>
      </c>
      <c r="C3" s="205"/>
      <c r="D3" s="205"/>
      <c r="E3" s="205"/>
      <c r="F3" s="205"/>
      <c r="G3" s="205"/>
      <c r="H3" s="210"/>
      <c r="I3" s="206" t="s">
        <v>135</v>
      </c>
      <c r="J3" s="206"/>
      <c r="K3" s="206"/>
      <c r="L3" s="206"/>
      <c r="M3" s="206"/>
      <c r="N3" s="207"/>
    </row>
    <row r="4" spans="1:14" ht="29.1" customHeight="1">
      <c r="A4" s="208"/>
      <c r="B4" s="18" t="s">
        <v>105</v>
      </c>
      <c r="C4" s="18" t="s">
        <v>106</v>
      </c>
      <c r="D4" s="19" t="s">
        <v>107</v>
      </c>
      <c r="E4" s="18" t="s">
        <v>108</v>
      </c>
      <c r="F4" s="18" t="s">
        <v>109</v>
      </c>
      <c r="G4" s="18" t="s">
        <v>110</v>
      </c>
      <c r="H4" s="210"/>
      <c r="I4" s="39"/>
      <c r="J4" s="39"/>
      <c r="K4" s="39"/>
      <c r="L4" s="39"/>
      <c r="M4" s="39"/>
      <c r="N4" s="40"/>
    </row>
    <row r="5" spans="1:14" ht="29.1" customHeight="1">
      <c r="A5" s="208"/>
      <c r="B5" s="20"/>
      <c r="C5" s="20"/>
      <c r="D5" s="19"/>
      <c r="E5" s="20"/>
      <c r="F5" s="20"/>
      <c r="G5" s="20"/>
      <c r="H5" s="210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10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10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10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10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10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10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10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10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10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56"/>
      <c r="I15" s="49"/>
      <c r="J15" s="50"/>
      <c r="K15" s="51"/>
      <c r="L15" s="50"/>
      <c r="M15" s="50"/>
      <c r="N15" s="52"/>
    </row>
    <row r="16" spans="1:14" ht="14.25">
      <c r="A16" s="36" t="s">
        <v>117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196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136</v>
      </c>
      <c r="J18" s="53"/>
      <c r="K18" s="36" t="s">
        <v>137</v>
      </c>
      <c r="L18" s="36"/>
      <c r="M18" s="36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25"/>
  <sheetData/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Normal="100" workbookViewId="0">
      <selection activeCell="C4" sqref="C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04" t="s">
        <v>197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15" s="1" customFormat="1" ht="16.5">
      <c r="A2" s="413" t="s">
        <v>198</v>
      </c>
      <c r="B2" s="414" t="s">
        <v>199</v>
      </c>
      <c r="C2" s="414" t="s">
        <v>200</v>
      </c>
      <c r="D2" s="414" t="s">
        <v>201</v>
      </c>
      <c r="E2" s="414" t="s">
        <v>202</v>
      </c>
      <c r="F2" s="414" t="s">
        <v>203</v>
      </c>
      <c r="G2" s="414" t="s">
        <v>204</v>
      </c>
      <c r="H2" s="414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414" t="s">
        <v>211</v>
      </c>
      <c r="O2" s="414" t="s">
        <v>212</v>
      </c>
    </row>
    <row r="3" spans="1:15" s="1" customFormat="1" ht="16.5">
      <c r="A3" s="413"/>
      <c r="B3" s="415"/>
      <c r="C3" s="415"/>
      <c r="D3" s="415"/>
      <c r="E3" s="415"/>
      <c r="F3" s="415"/>
      <c r="G3" s="415"/>
      <c r="H3" s="415"/>
      <c r="I3" s="3" t="s">
        <v>213</v>
      </c>
      <c r="J3" s="3" t="s">
        <v>213</v>
      </c>
      <c r="K3" s="3" t="s">
        <v>213</v>
      </c>
      <c r="L3" s="3" t="s">
        <v>213</v>
      </c>
      <c r="M3" s="3" t="s">
        <v>213</v>
      </c>
      <c r="N3" s="415"/>
      <c r="O3" s="415"/>
    </row>
    <row r="4" spans="1:15" ht="28.5">
      <c r="A4" s="5">
        <v>1</v>
      </c>
      <c r="B4" s="186" t="s">
        <v>327</v>
      </c>
      <c r="C4" s="187" t="s">
        <v>328</v>
      </c>
      <c r="D4" s="187" t="s">
        <v>329</v>
      </c>
      <c r="E4" s="187" t="s">
        <v>330</v>
      </c>
      <c r="F4" s="187" t="s">
        <v>331</v>
      </c>
      <c r="G4" s="187" t="s">
        <v>341</v>
      </c>
      <c r="H4" s="187" t="s">
        <v>342</v>
      </c>
      <c r="I4" s="188">
        <v>1</v>
      </c>
      <c r="J4" s="188"/>
      <c r="K4" s="188">
        <v>1</v>
      </c>
      <c r="L4" s="188"/>
      <c r="M4" s="188">
        <v>1</v>
      </c>
      <c r="N4" s="188">
        <v>3</v>
      </c>
      <c r="O4" s="187" t="s">
        <v>343</v>
      </c>
    </row>
    <row r="5" spans="1:15" ht="28.5">
      <c r="A5" s="5">
        <v>2</v>
      </c>
      <c r="B5" s="186" t="s">
        <v>332</v>
      </c>
      <c r="C5" s="187" t="s">
        <v>328</v>
      </c>
      <c r="D5" s="187" t="s">
        <v>333</v>
      </c>
      <c r="E5" s="187" t="s">
        <v>330</v>
      </c>
      <c r="F5" s="187" t="s">
        <v>331</v>
      </c>
      <c r="G5" s="187" t="s">
        <v>341</v>
      </c>
      <c r="H5" s="187" t="s">
        <v>342</v>
      </c>
      <c r="I5" s="188">
        <v>2</v>
      </c>
      <c r="J5" s="188"/>
      <c r="K5" s="188">
        <v>1</v>
      </c>
      <c r="L5" s="188"/>
      <c r="M5" s="188">
        <v>1</v>
      </c>
      <c r="N5" s="188">
        <v>4</v>
      </c>
      <c r="O5" s="187" t="s">
        <v>343</v>
      </c>
    </row>
    <row r="6" spans="1:15" ht="28.5">
      <c r="A6" s="5">
        <v>3</v>
      </c>
      <c r="B6" s="186" t="s">
        <v>334</v>
      </c>
      <c r="C6" s="187" t="s">
        <v>328</v>
      </c>
      <c r="D6" s="187" t="s">
        <v>335</v>
      </c>
      <c r="E6" s="187" t="s">
        <v>330</v>
      </c>
      <c r="F6" s="187" t="s">
        <v>331</v>
      </c>
      <c r="G6" s="187" t="s">
        <v>341</v>
      </c>
      <c r="H6" s="187" t="s">
        <v>342</v>
      </c>
      <c r="I6" s="188">
        <v>1</v>
      </c>
      <c r="J6" s="188"/>
      <c r="K6" s="188"/>
      <c r="L6" s="188"/>
      <c r="M6" s="188">
        <v>4</v>
      </c>
      <c r="N6" s="188">
        <v>5</v>
      </c>
      <c r="O6" s="187" t="s">
        <v>343</v>
      </c>
    </row>
    <row r="7" spans="1:15" ht="28.5">
      <c r="A7" s="5">
        <v>4</v>
      </c>
      <c r="B7" s="186" t="s">
        <v>336</v>
      </c>
      <c r="C7" s="187" t="s">
        <v>337</v>
      </c>
      <c r="D7" s="187" t="s">
        <v>338</v>
      </c>
      <c r="E7" s="187" t="s">
        <v>339</v>
      </c>
      <c r="F7" s="187" t="s">
        <v>340</v>
      </c>
      <c r="G7" s="187" t="s">
        <v>341</v>
      </c>
      <c r="H7" s="187" t="s">
        <v>342</v>
      </c>
      <c r="I7" s="188">
        <v>1</v>
      </c>
      <c r="J7" s="188">
        <v>1</v>
      </c>
      <c r="K7" s="188"/>
      <c r="L7" s="188"/>
      <c r="M7" s="188"/>
      <c r="N7" s="188">
        <v>2</v>
      </c>
      <c r="O7" s="187" t="s">
        <v>343</v>
      </c>
    </row>
    <row r="8" spans="1:15">
      <c r="A8" s="5"/>
      <c r="B8" s="5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</row>
    <row r="9" spans="1:15">
      <c r="A9" s="5"/>
      <c r="B9" s="5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5">
      <c r="A10" s="5"/>
      <c r="B10" s="5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05" t="s">
        <v>214</v>
      </c>
      <c r="B12" s="406"/>
      <c r="C12" s="406"/>
      <c r="D12" s="407"/>
      <c r="E12" s="408"/>
      <c r="F12" s="409"/>
      <c r="G12" s="409"/>
      <c r="H12" s="409"/>
      <c r="I12" s="410"/>
      <c r="J12" s="405" t="s">
        <v>344</v>
      </c>
      <c r="K12" s="406"/>
      <c r="L12" s="406"/>
      <c r="M12" s="407"/>
      <c r="N12" s="7"/>
      <c r="O12" s="9"/>
    </row>
    <row r="13" spans="1:15" ht="16.5">
      <c r="A13" s="411" t="s">
        <v>216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Normal="100" workbookViewId="0">
      <selection activeCell="G17" sqref="G1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4" t="s">
        <v>217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13" s="1" customFormat="1" ht="16.5">
      <c r="A2" s="413" t="s">
        <v>198</v>
      </c>
      <c r="B2" s="414" t="s">
        <v>203</v>
      </c>
      <c r="C2" s="414" t="s">
        <v>199</v>
      </c>
      <c r="D2" s="414" t="s">
        <v>200</v>
      </c>
      <c r="E2" s="414" t="s">
        <v>201</v>
      </c>
      <c r="F2" s="414" t="s">
        <v>202</v>
      </c>
      <c r="G2" s="413" t="s">
        <v>218</v>
      </c>
      <c r="H2" s="413"/>
      <c r="I2" s="413" t="s">
        <v>219</v>
      </c>
      <c r="J2" s="413"/>
      <c r="K2" s="419" t="s">
        <v>220</v>
      </c>
      <c r="L2" s="421" t="s">
        <v>221</v>
      </c>
      <c r="M2" s="423" t="s">
        <v>222</v>
      </c>
    </row>
    <row r="3" spans="1:13" s="1" customFormat="1" ht="16.5">
      <c r="A3" s="413"/>
      <c r="B3" s="415"/>
      <c r="C3" s="415"/>
      <c r="D3" s="415"/>
      <c r="E3" s="415"/>
      <c r="F3" s="415"/>
      <c r="G3" s="3" t="s">
        <v>223</v>
      </c>
      <c r="H3" s="3" t="s">
        <v>224</v>
      </c>
      <c r="I3" s="3" t="s">
        <v>223</v>
      </c>
      <c r="J3" s="3" t="s">
        <v>224</v>
      </c>
      <c r="K3" s="420"/>
      <c r="L3" s="422"/>
      <c r="M3" s="424"/>
    </row>
    <row r="4" spans="1:13" ht="28.5">
      <c r="A4" s="5">
        <v>1</v>
      </c>
      <c r="B4" s="186" t="s">
        <v>327</v>
      </c>
      <c r="C4" s="187" t="s">
        <v>328</v>
      </c>
      <c r="D4" s="187" t="s">
        <v>329</v>
      </c>
      <c r="E4" s="187" t="s">
        <v>330</v>
      </c>
      <c r="F4" s="187" t="s">
        <v>331</v>
      </c>
      <c r="G4" s="6">
        <v>0.8</v>
      </c>
      <c r="H4" s="6">
        <v>1</v>
      </c>
      <c r="I4" s="6">
        <v>0.8</v>
      </c>
      <c r="J4" s="6">
        <v>1</v>
      </c>
      <c r="K4" s="190" t="s">
        <v>355</v>
      </c>
      <c r="L4" s="186" t="s">
        <v>342</v>
      </c>
      <c r="M4" s="186" t="s">
        <v>343</v>
      </c>
    </row>
    <row r="5" spans="1:13" ht="28.5">
      <c r="A5" s="5">
        <v>2</v>
      </c>
      <c r="B5" s="186" t="s">
        <v>332</v>
      </c>
      <c r="C5" s="187" t="s">
        <v>328</v>
      </c>
      <c r="D5" s="187" t="s">
        <v>333</v>
      </c>
      <c r="E5" s="187" t="s">
        <v>330</v>
      </c>
      <c r="F5" s="187" t="s">
        <v>331</v>
      </c>
      <c r="G5" s="6">
        <v>0.8</v>
      </c>
      <c r="H5" s="6">
        <v>1</v>
      </c>
      <c r="I5" s="6">
        <v>0.8</v>
      </c>
      <c r="J5" s="6">
        <v>1</v>
      </c>
      <c r="K5" s="190" t="s">
        <v>355</v>
      </c>
      <c r="L5" s="186" t="s">
        <v>342</v>
      </c>
      <c r="M5" s="186" t="s">
        <v>343</v>
      </c>
    </row>
    <row r="6" spans="1:13" ht="28.5">
      <c r="A6" s="5">
        <v>3</v>
      </c>
      <c r="B6" s="186" t="s">
        <v>334</v>
      </c>
      <c r="C6" s="187" t="s">
        <v>328</v>
      </c>
      <c r="D6" s="187" t="s">
        <v>335</v>
      </c>
      <c r="E6" s="187" t="s">
        <v>330</v>
      </c>
      <c r="F6" s="187" t="s">
        <v>331</v>
      </c>
      <c r="G6" s="6">
        <v>0.9</v>
      </c>
      <c r="H6" s="6">
        <v>1</v>
      </c>
      <c r="I6" s="6">
        <v>1</v>
      </c>
      <c r="J6" s="6">
        <v>1</v>
      </c>
      <c r="K6" s="190" t="s">
        <v>356</v>
      </c>
      <c r="L6" s="186" t="s">
        <v>342</v>
      </c>
      <c r="M6" s="186" t="s">
        <v>343</v>
      </c>
    </row>
    <row r="7" spans="1:13" ht="28.5">
      <c r="A7" s="5">
        <v>4</v>
      </c>
      <c r="B7" s="186" t="s">
        <v>336</v>
      </c>
      <c r="C7" s="187" t="s">
        <v>337</v>
      </c>
      <c r="D7" s="187" t="s">
        <v>338</v>
      </c>
      <c r="E7" s="187" t="s">
        <v>339</v>
      </c>
      <c r="F7" s="187" t="s">
        <v>340</v>
      </c>
      <c r="G7" s="6">
        <v>0.5</v>
      </c>
      <c r="H7" s="6">
        <v>0.8</v>
      </c>
      <c r="I7" s="6">
        <v>0.5</v>
      </c>
      <c r="J7" s="6">
        <v>0.8</v>
      </c>
      <c r="K7" s="190" t="s">
        <v>357</v>
      </c>
      <c r="L7" s="186" t="s">
        <v>342</v>
      </c>
      <c r="M7" s="186" t="s">
        <v>343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05" t="s">
        <v>346</v>
      </c>
      <c r="B12" s="406"/>
      <c r="C12" s="406"/>
      <c r="D12" s="406"/>
      <c r="E12" s="407"/>
      <c r="F12" s="408"/>
      <c r="G12" s="410"/>
      <c r="H12" s="405" t="s">
        <v>344</v>
      </c>
      <c r="I12" s="406"/>
      <c r="J12" s="406"/>
      <c r="K12" s="407"/>
      <c r="L12" s="416"/>
      <c r="M12" s="417"/>
    </row>
    <row r="13" spans="1:13" ht="16.5">
      <c r="A13" s="418" t="s">
        <v>347</v>
      </c>
      <c r="B13" s="418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Normal="100" workbookViewId="0">
      <selection activeCell="G4" sqref="G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4" t="s">
        <v>225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</row>
    <row r="2" spans="1:23" s="1" customFormat="1" ht="15.95" customHeight="1">
      <c r="A2" s="414" t="s">
        <v>226</v>
      </c>
      <c r="B2" s="414" t="s">
        <v>203</v>
      </c>
      <c r="C2" s="414" t="s">
        <v>199</v>
      </c>
      <c r="D2" s="414" t="s">
        <v>200</v>
      </c>
      <c r="E2" s="414" t="s">
        <v>201</v>
      </c>
      <c r="F2" s="414" t="s">
        <v>202</v>
      </c>
      <c r="G2" s="425" t="s">
        <v>227</v>
      </c>
      <c r="H2" s="426"/>
      <c r="I2" s="427"/>
      <c r="J2" s="425" t="s">
        <v>228</v>
      </c>
      <c r="K2" s="426"/>
      <c r="L2" s="427"/>
      <c r="M2" s="425" t="s">
        <v>229</v>
      </c>
      <c r="N2" s="426"/>
      <c r="O2" s="427"/>
      <c r="P2" s="425" t="s">
        <v>230</v>
      </c>
      <c r="Q2" s="426"/>
      <c r="R2" s="427"/>
      <c r="S2" s="426" t="s">
        <v>231</v>
      </c>
      <c r="T2" s="426"/>
      <c r="U2" s="427"/>
      <c r="V2" s="429" t="s">
        <v>232</v>
      </c>
      <c r="W2" s="429" t="s">
        <v>212</v>
      </c>
    </row>
    <row r="3" spans="1:23" s="1" customFormat="1" ht="16.5">
      <c r="A3" s="415"/>
      <c r="B3" s="428"/>
      <c r="C3" s="428"/>
      <c r="D3" s="428"/>
      <c r="E3" s="428"/>
      <c r="F3" s="428"/>
      <c r="G3" s="3" t="s">
        <v>233</v>
      </c>
      <c r="H3" s="3" t="s">
        <v>63</v>
      </c>
      <c r="I3" s="3" t="s">
        <v>203</v>
      </c>
      <c r="J3" s="3" t="s">
        <v>233</v>
      </c>
      <c r="K3" s="3" t="s">
        <v>63</v>
      </c>
      <c r="L3" s="3" t="s">
        <v>203</v>
      </c>
      <c r="M3" s="3" t="s">
        <v>233</v>
      </c>
      <c r="N3" s="3" t="s">
        <v>63</v>
      </c>
      <c r="O3" s="3" t="s">
        <v>203</v>
      </c>
      <c r="P3" s="3" t="s">
        <v>233</v>
      </c>
      <c r="Q3" s="3" t="s">
        <v>63</v>
      </c>
      <c r="R3" s="3" t="s">
        <v>203</v>
      </c>
      <c r="S3" s="3" t="s">
        <v>233</v>
      </c>
      <c r="T3" s="3" t="s">
        <v>63</v>
      </c>
      <c r="U3" s="3" t="s">
        <v>203</v>
      </c>
      <c r="V3" s="430"/>
      <c r="W3" s="430"/>
    </row>
    <row r="4" spans="1:23" ht="28.5">
      <c r="A4" s="431" t="s">
        <v>234</v>
      </c>
      <c r="B4" s="436" t="s">
        <v>331</v>
      </c>
      <c r="C4" s="438" t="s">
        <v>348</v>
      </c>
      <c r="D4" s="438" t="s">
        <v>349</v>
      </c>
      <c r="E4" s="438" t="s">
        <v>350</v>
      </c>
      <c r="F4" s="438" t="s">
        <v>330</v>
      </c>
      <c r="G4" s="187" t="s">
        <v>351</v>
      </c>
      <c r="H4" s="186" t="s">
        <v>352</v>
      </c>
      <c r="I4" s="186" t="s">
        <v>353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86" t="s">
        <v>342</v>
      </c>
      <c r="W4" s="186" t="s">
        <v>343</v>
      </c>
    </row>
    <row r="5" spans="1:23" ht="16.5">
      <c r="A5" s="432"/>
      <c r="B5" s="437"/>
      <c r="C5" s="439"/>
      <c r="D5" s="439"/>
      <c r="E5" s="439"/>
      <c r="F5" s="439"/>
      <c r="G5" s="425" t="s">
        <v>235</v>
      </c>
      <c r="H5" s="426"/>
      <c r="I5" s="427"/>
      <c r="J5" s="425" t="s">
        <v>236</v>
      </c>
      <c r="K5" s="426"/>
      <c r="L5" s="427"/>
      <c r="M5" s="425" t="s">
        <v>237</v>
      </c>
      <c r="N5" s="426"/>
      <c r="O5" s="427"/>
      <c r="P5" s="425" t="s">
        <v>238</v>
      </c>
      <c r="Q5" s="426"/>
      <c r="R5" s="427"/>
      <c r="S5" s="426" t="s">
        <v>239</v>
      </c>
      <c r="T5" s="426"/>
      <c r="U5" s="427"/>
      <c r="V5" s="6"/>
      <c r="W5" s="6"/>
    </row>
    <row r="6" spans="1:23" ht="16.5">
      <c r="A6" s="432"/>
      <c r="B6" s="437"/>
      <c r="C6" s="439"/>
      <c r="D6" s="439"/>
      <c r="E6" s="439"/>
      <c r="F6" s="439"/>
      <c r="G6" s="3" t="s">
        <v>233</v>
      </c>
      <c r="H6" s="3" t="s">
        <v>63</v>
      </c>
      <c r="I6" s="3" t="s">
        <v>203</v>
      </c>
      <c r="J6" s="3" t="s">
        <v>233</v>
      </c>
      <c r="K6" s="3" t="s">
        <v>63</v>
      </c>
      <c r="L6" s="3" t="s">
        <v>203</v>
      </c>
      <c r="M6" s="3" t="s">
        <v>233</v>
      </c>
      <c r="N6" s="3" t="s">
        <v>63</v>
      </c>
      <c r="O6" s="3" t="s">
        <v>203</v>
      </c>
      <c r="P6" s="3" t="s">
        <v>233</v>
      </c>
      <c r="Q6" s="3" t="s">
        <v>63</v>
      </c>
      <c r="R6" s="3" t="s">
        <v>203</v>
      </c>
      <c r="S6" s="3" t="s">
        <v>233</v>
      </c>
      <c r="T6" s="3" t="s">
        <v>63</v>
      </c>
      <c r="U6" s="3" t="s">
        <v>203</v>
      </c>
      <c r="V6" s="6"/>
      <c r="W6" s="6"/>
    </row>
    <row r="7" spans="1:23">
      <c r="A7" s="433"/>
      <c r="B7" s="435"/>
      <c r="C7" s="440"/>
      <c r="D7" s="440"/>
      <c r="E7" s="440"/>
      <c r="F7" s="44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4" t="s">
        <v>240</v>
      </c>
      <c r="B8" s="434"/>
      <c r="C8" s="434"/>
      <c r="D8" s="434"/>
      <c r="E8" s="434"/>
      <c r="F8" s="43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5"/>
      <c r="B9" s="435"/>
      <c r="C9" s="435"/>
      <c r="D9" s="435"/>
      <c r="E9" s="435"/>
      <c r="F9" s="43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4" t="s">
        <v>241</v>
      </c>
      <c r="B10" s="434"/>
      <c r="C10" s="434"/>
      <c r="D10" s="434"/>
      <c r="E10" s="434"/>
      <c r="F10" s="43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5"/>
      <c r="B11" s="435"/>
      <c r="C11" s="435"/>
      <c r="D11" s="435"/>
      <c r="E11" s="435"/>
      <c r="F11" s="43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4" t="s">
        <v>242</v>
      </c>
      <c r="B12" s="434"/>
      <c r="C12" s="434"/>
      <c r="D12" s="434"/>
      <c r="E12" s="434"/>
      <c r="F12" s="43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5"/>
      <c r="B13" s="435"/>
      <c r="C13" s="435"/>
      <c r="D13" s="435"/>
      <c r="E13" s="435"/>
      <c r="F13" s="43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4" t="s">
        <v>243</v>
      </c>
      <c r="B14" s="434"/>
      <c r="C14" s="434"/>
      <c r="D14" s="434"/>
      <c r="E14" s="434"/>
      <c r="F14" s="43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5"/>
      <c r="B15" s="435"/>
      <c r="C15" s="435"/>
      <c r="D15" s="435"/>
      <c r="E15" s="435"/>
      <c r="F15" s="43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05" t="s">
        <v>345</v>
      </c>
      <c r="B17" s="406"/>
      <c r="C17" s="406"/>
      <c r="D17" s="406"/>
      <c r="E17" s="407"/>
      <c r="F17" s="408"/>
      <c r="G17" s="410"/>
      <c r="H17" s="14"/>
      <c r="I17" s="14"/>
      <c r="J17" s="405" t="s">
        <v>344</v>
      </c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7"/>
      <c r="V17" s="7"/>
      <c r="W17" s="9"/>
    </row>
    <row r="18" spans="1:23" ht="16.5">
      <c r="A18" s="411" t="s">
        <v>244</v>
      </c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4" t="s">
        <v>245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s="1" customFormat="1" ht="16.5">
      <c r="A2" s="10" t="s">
        <v>246</v>
      </c>
      <c r="B2" s="11" t="s">
        <v>199</v>
      </c>
      <c r="C2" s="11" t="s">
        <v>200</v>
      </c>
      <c r="D2" s="11" t="s">
        <v>201</v>
      </c>
      <c r="E2" s="11" t="s">
        <v>202</v>
      </c>
      <c r="F2" s="11" t="s">
        <v>203</v>
      </c>
      <c r="G2" s="10" t="s">
        <v>247</v>
      </c>
      <c r="H2" s="10" t="s">
        <v>248</v>
      </c>
      <c r="I2" s="10" t="s">
        <v>249</v>
      </c>
      <c r="J2" s="10" t="s">
        <v>248</v>
      </c>
      <c r="K2" s="10" t="s">
        <v>250</v>
      </c>
      <c r="L2" s="10" t="s">
        <v>248</v>
      </c>
      <c r="M2" s="11" t="s">
        <v>232</v>
      </c>
      <c r="N2" s="11" t="s">
        <v>212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246</v>
      </c>
      <c r="B4" s="13" t="s">
        <v>251</v>
      </c>
      <c r="C4" s="13" t="s">
        <v>233</v>
      </c>
      <c r="D4" s="13" t="s">
        <v>201</v>
      </c>
      <c r="E4" s="11" t="s">
        <v>202</v>
      </c>
      <c r="F4" s="11" t="s">
        <v>203</v>
      </c>
      <c r="G4" s="10" t="s">
        <v>247</v>
      </c>
      <c r="H4" s="10" t="s">
        <v>248</v>
      </c>
      <c r="I4" s="10" t="s">
        <v>249</v>
      </c>
      <c r="J4" s="10" t="s">
        <v>248</v>
      </c>
      <c r="K4" s="10" t="s">
        <v>250</v>
      </c>
      <c r="L4" s="10" t="s">
        <v>248</v>
      </c>
      <c r="M4" s="11" t="s">
        <v>232</v>
      </c>
      <c r="N4" s="11" t="s">
        <v>212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5" t="s">
        <v>214</v>
      </c>
      <c r="B11" s="406"/>
      <c r="C11" s="406"/>
      <c r="D11" s="407"/>
      <c r="E11" s="408"/>
      <c r="F11" s="409"/>
      <c r="G11" s="410"/>
      <c r="H11" s="14"/>
      <c r="I11" s="405" t="s">
        <v>215</v>
      </c>
      <c r="J11" s="406"/>
      <c r="K11" s="406"/>
      <c r="L11" s="7"/>
      <c r="M11" s="7"/>
      <c r="N11" s="9"/>
    </row>
    <row r="12" spans="1:14" ht="16.5">
      <c r="A12" s="411" t="s">
        <v>252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Normal="100" workbookViewId="0">
      <selection activeCell="F13" sqref="F13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04" t="s">
        <v>253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2" s="1" customFormat="1" ht="16.5">
      <c r="A2" s="3" t="s">
        <v>226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254</v>
      </c>
      <c r="H2" s="3" t="s">
        <v>255</v>
      </c>
      <c r="I2" s="3" t="s">
        <v>256</v>
      </c>
      <c r="J2" s="3" t="s">
        <v>257</v>
      </c>
      <c r="K2" s="4" t="s">
        <v>232</v>
      </c>
      <c r="L2" s="4" t="s">
        <v>212</v>
      </c>
    </row>
    <row r="3" spans="1:12" ht="28.5">
      <c r="A3" s="5" t="s">
        <v>234</v>
      </c>
      <c r="B3" s="191" t="s">
        <v>331</v>
      </c>
      <c r="C3" s="192" t="s">
        <v>358</v>
      </c>
      <c r="D3" s="187" t="s">
        <v>349</v>
      </c>
      <c r="E3" s="187" t="s">
        <v>329</v>
      </c>
      <c r="F3" s="186" t="s">
        <v>330</v>
      </c>
      <c r="G3" s="186" t="s">
        <v>361</v>
      </c>
      <c r="H3" s="186" t="s">
        <v>362</v>
      </c>
      <c r="I3" s="6"/>
      <c r="J3" s="6"/>
      <c r="K3" s="186" t="s">
        <v>342</v>
      </c>
      <c r="L3" s="186" t="s">
        <v>343</v>
      </c>
    </row>
    <row r="4" spans="1:12" ht="28.5">
      <c r="A4" s="5" t="s">
        <v>240</v>
      </c>
      <c r="B4" s="191" t="s">
        <v>331</v>
      </c>
      <c r="C4" s="192" t="s">
        <v>359</v>
      </c>
      <c r="D4" s="187" t="s">
        <v>349</v>
      </c>
      <c r="E4" s="187" t="s">
        <v>333</v>
      </c>
      <c r="F4" s="186" t="s">
        <v>330</v>
      </c>
      <c r="G4" s="186" t="s">
        <v>361</v>
      </c>
      <c r="H4" s="186" t="s">
        <v>362</v>
      </c>
      <c r="I4" s="6"/>
      <c r="J4" s="6"/>
      <c r="K4" s="186" t="s">
        <v>342</v>
      </c>
      <c r="L4" s="186" t="s">
        <v>363</v>
      </c>
    </row>
    <row r="5" spans="1:12" ht="28.5">
      <c r="A5" s="5" t="s">
        <v>241</v>
      </c>
      <c r="B5" s="191" t="s">
        <v>331</v>
      </c>
      <c r="C5" s="192" t="s">
        <v>360</v>
      </c>
      <c r="D5" s="187" t="s">
        <v>349</v>
      </c>
      <c r="E5" s="187" t="s">
        <v>335</v>
      </c>
      <c r="F5" s="186" t="s">
        <v>330</v>
      </c>
      <c r="G5" s="186" t="s">
        <v>361</v>
      </c>
      <c r="H5" s="186" t="s">
        <v>362</v>
      </c>
      <c r="I5" s="6"/>
      <c r="J5" s="6"/>
      <c r="K5" s="186" t="s">
        <v>342</v>
      </c>
      <c r="L5" s="186" t="s">
        <v>363</v>
      </c>
    </row>
    <row r="6" spans="1:12">
      <c r="A6" s="5" t="s">
        <v>242</v>
      </c>
      <c r="B6" s="191"/>
      <c r="C6" s="192"/>
      <c r="D6" s="187"/>
      <c r="E6" s="6"/>
      <c r="F6" s="6"/>
      <c r="G6" s="6"/>
      <c r="H6" s="6"/>
      <c r="I6" s="6"/>
      <c r="J6" s="6"/>
      <c r="K6" s="6"/>
      <c r="L6" s="6"/>
    </row>
    <row r="7" spans="1:12">
      <c r="A7" s="5" t="s">
        <v>243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05" t="s">
        <v>214</v>
      </c>
      <c r="B11" s="406"/>
      <c r="C11" s="406"/>
      <c r="D11" s="406"/>
      <c r="E11" s="407"/>
      <c r="F11" s="408"/>
      <c r="G11" s="410"/>
      <c r="H11" s="405" t="s">
        <v>344</v>
      </c>
      <c r="I11" s="406"/>
      <c r="J11" s="406"/>
      <c r="K11" s="7"/>
      <c r="L11" s="9"/>
    </row>
    <row r="12" spans="1:12" ht="16.5">
      <c r="A12" s="411" t="s">
        <v>258</v>
      </c>
      <c r="B12" s="411"/>
      <c r="C12" s="412"/>
      <c r="D12" s="412"/>
      <c r="E12" s="412"/>
      <c r="F12" s="412"/>
      <c r="G12" s="412"/>
      <c r="H12" s="412"/>
      <c r="I12" s="412"/>
      <c r="J12" s="412"/>
      <c r="K12" s="412"/>
      <c r="L12" s="412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G19" sqref="G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4" t="s">
        <v>259</v>
      </c>
      <c r="B1" s="404"/>
      <c r="C1" s="404"/>
      <c r="D1" s="404"/>
      <c r="E1" s="404"/>
      <c r="F1" s="404"/>
      <c r="G1" s="404"/>
      <c r="H1" s="404"/>
      <c r="I1" s="404"/>
    </row>
    <row r="2" spans="1:9" s="1" customFormat="1" ht="16.5">
      <c r="A2" s="413" t="s">
        <v>198</v>
      </c>
      <c r="B2" s="414" t="s">
        <v>203</v>
      </c>
      <c r="C2" s="414" t="s">
        <v>233</v>
      </c>
      <c r="D2" s="414" t="s">
        <v>201</v>
      </c>
      <c r="E2" s="414" t="s">
        <v>202</v>
      </c>
      <c r="F2" s="3" t="s">
        <v>260</v>
      </c>
      <c r="G2" s="3" t="s">
        <v>219</v>
      </c>
      <c r="H2" s="419" t="s">
        <v>220</v>
      </c>
      <c r="I2" s="423" t="s">
        <v>222</v>
      </c>
    </row>
    <row r="3" spans="1:9" s="1" customFormat="1" ht="16.5">
      <c r="A3" s="413"/>
      <c r="B3" s="415"/>
      <c r="C3" s="415"/>
      <c r="D3" s="415"/>
      <c r="E3" s="415"/>
      <c r="F3" s="3" t="s">
        <v>261</v>
      </c>
      <c r="G3" s="3" t="s">
        <v>223</v>
      </c>
      <c r="H3" s="420"/>
      <c r="I3" s="424"/>
    </row>
    <row r="4" spans="1:9">
      <c r="A4" s="5">
        <v>1</v>
      </c>
      <c r="B4" s="191" t="s">
        <v>353</v>
      </c>
      <c r="C4" s="186" t="s">
        <v>351</v>
      </c>
      <c r="D4" s="186" t="s">
        <v>354</v>
      </c>
      <c r="E4" s="186" t="s">
        <v>330</v>
      </c>
      <c r="F4" s="6">
        <v>1</v>
      </c>
      <c r="G4" s="6">
        <v>1.1000000000000001</v>
      </c>
      <c r="H4" s="6">
        <v>2.1</v>
      </c>
      <c r="I4" s="186" t="s">
        <v>343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5" t="s">
        <v>214</v>
      </c>
      <c r="B12" s="406"/>
      <c r="C12" s="406"/>
      <c r="D12" s="407"/>
      <c r="E12" s="8"/>
      <c r="F12" s="405" t="s">
        <v>344</v>
      </c>
      <c r="G12" s="406"/>
      <c r="H12" s="407"/>
      <c r="I12" s="9"/>
    </row>
    <row r="13" spans="1:9" ht="16.5">
      <c r="A13" s="411" t="s">
        <v>262</v>
      </c>
      <c r="B13" s="411"/>
      <c r="C13" s="412"/>
      <c r="D13" s="412"/>
      <c r="E13" s="412"/>
      <c r="F13" s="412"/>
      <c r="G13" s="412"/>
      <c r="H13" s="412"/>
      <c r="I13" s="41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验货尺寸表 </vt:lpstr>
      <vt:lpstr>首期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2022-05-20T08:16:55Z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