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探越22FW\(金）TADDAK92224\"/>
    </mc:Choice>
  </mc:AlternateContent>
  <xr:revisionPtr revIDLastSave="0" documentId="13_ncr:1_{D0E0F72A-EA04-48AF-A393-D8602F084583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7" l="1"/>
  <c r="D18" i="13"/>
  <c r="E18" i="13"/>
  <c r="F18" i="13"/>
  <c r="B18" i="13"/>
  <c r="D17" i="13"/>
  <c r="E17" i="13"/>
  <c r="F17" i="13"/>
  <c r="B17" i="13"/>
  <c r="D16" i="13"/>
  <c r="E16" i="13"/>
  <c r="F16" i="13"/>
  <c r="B16" i="13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<sst xmlns="http://schemas.openxmlformats.org/spreadsheetml/2006/main" count="854" uniqueCount="353">
  <si>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</si>
  <si>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</si>
  <si>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</si>
  <si>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</si>
  <si>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</si>
  <si>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</si>
  <si>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</si>
  <si>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</si>
  <si>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</si>
  <si>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</si>
  <si>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</si>
  <si>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</si>
  <si>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</si>
  <si>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</si>
  <si>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</si>
  <si>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</si>
  <si>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</si>
  <si>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</si>
  <si>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</si>
  <si>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</si>
  <si>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</si>
  <si>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</si>
  <si>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</si>
  <si>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</si>
  <si>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</si>
  <si>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</si>
  <si>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</si>
  <si>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</si>
  <si>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</si>
  <si>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</si>
  <si>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</si>
  <si>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</si>
  <si>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</si>
  <si>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</si>
  <si>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</si>
  <si>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</si>
  <si>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</si>
  <si>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</si>
  <si>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</si>
  <si>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</si>
  <si>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</si>
  <si>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</si>
  <si>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</si>
  <si>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</si>
  <si>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</si>
  <si>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</si>
  <si>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</si>
  <si>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</si>
  <si>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</si>
  <si>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</si>
  <si>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</si>
  <si>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</si>
  <si>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</si>
  <si>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</si>
  <si>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</si>
  <si>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</si>
  <si>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</t>
  </si>
  <si>
    <t>生产工厂</t>
  </si>
  <si>
    <t>探越（天津）服装服饰有限公司</t>
  </si>
  <si>
    <t>订单基础信息</t>
  </si>
  <si>
    <t>生产•出货进度</t>
  </si>
  <si>
    <t>指示•确认资料</t>
  </si>
  <si>
    <t>款号</t>
  </si>
  <si>
    <t>TADDAK92224</t>
  </si>
  <si>
    <t>合同交期</t>
  </si>
  <si>
    <t>产前确认样</t>
  </si>
  <si>
    <t>有</t>
  </si>
  <si>
    <t>无</t>
  </si>
  <si>
    <t>品名</t>
  </si>
  <si>
    <t>女士羽绒服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</si>
  <si>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</si>
  <si>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</si>
  <si>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</si>
  <si>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</si>
  <si>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</si>
  <si>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</si>
  <si>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</si>
  <si>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</si>
  <si>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</si>
  <si>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</si>
  <si>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</si>
  <si>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</si>
  <si>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</si>
  <si>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</si>
  <si>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</si>
  <si>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</si>
  <si>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</si>
  <si>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</si>
  <si>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</si>
  <si>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</si>
  <si>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</si>
  <si>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</si>
  <si>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</si>
  <si>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</si>
  <si>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</si>
  <si>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</si>
  <si>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</si>
  <si>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</si>
  <si>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</si>
  <si>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</si>
  <si>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</si>
  <si>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</si>
  <si>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</si>
  <si>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</si>
  <si>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</si>
  <si>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</si>
  <si>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</si>
  <si>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</si>
  <si>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</si>
  <si>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</si>
  <si>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</si>
  <si>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</si>
  <si>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</si>
  <si>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</si>
  <si>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</si>
  <si>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</si>
  <si>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</si>
  <si>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</si>
  <si>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</si>
  <si>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</si>
  <si>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</si>
  <si>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冷灰紫S号3件，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</si>
  <si>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</si>
  <si>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</si>
  <si>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</si>
  <si>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</si>
  <si>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</si>
  <si>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1.袖口松紧压均匀，</t>
  </si>
  <si>
    <t>2.帽口内扭。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</si>
  <si>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</si>
  <si>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</si>
  <si>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</si>
  <si>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</si>
  <si>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</si>
  <si>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</si>
  <si>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</si>
  <si>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</si>
  <si>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</si>
  <si>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</si>
  <si>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</si>
  <si>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</si>
  <si>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</si>
  <si>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</si>
  <si>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</si>
  <si>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</si>
  <si>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探越天津</t>
  </si>
  <si>
    <t>部位名称</t>
  </si>
  <si>
    <t>指示规格  FINAL SPEC</t>
  </si>
  <si>
    <t>样品规格  SAMPLE SPEC</t>
  </si>
  <si>
    <t>冷灰紫s洗前</t>
  </si>
  <si>
    <t>冷灰紫s洗后</t>
  </si>
  <si>
    <t>155/84B</t>
  </si>
  <si>
    <t>160/88B</t>
  </si>
  <si>
    <t>165/92B</t>
  </si>
  <si>
    <t>170/96B</t>
  </si>
  <si>
    <t>175/100B</t>
  </si>
  <si>
    <t>后中长</t>
  </si>
  <si>
    <t>-1</t>
  </si>
  <si>
    <t>胸围</t>
  </si>
  <si>
    <t>-1.2</t>
  </si>
  <si>
    <t>-1.5</t>
  </si>
  <si>
    <t>腰围</t>
  </si>
  <si>
    <t>摆围</t>
  </si>
  <si>
    <t>肩宽</t>
  </si>
  <si>
    <t>√</t>
  </si>
  <si>
    <t>肩点袖长</t>
  </si>
  <si>
    <t>-0.5</t>
  </si>
  <si>
    <t>-0.6</t>
  </si>
  <si>
    <t>袖肥/2（参考值见注解）</t>
  </si>
  <si>
    <t>袖肘围/2</t>
  </si>
  <si>
    <t>袖口围/2（平量）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</si>
  <si>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</si>
  <si>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</si>
  <si>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</si>
  <si>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</si>
  <si>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</si>
  <si>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</si>
  <si>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</si>
  <si>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</si>
  <si>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</si>
  <si>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</si>
  <si>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</si>
  <si>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</si>
  <si>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</si>
  <si>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</si>
  <si>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</si>
  <si>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</si>
  <si>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</si>
  <si>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</si>
  <si>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</si>
  <si>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</si>
  <si>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</si>
  <si>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</si>
  <si>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</si>
  <si>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</si>
  <si>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</si>
  <si>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</si>
  <si>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</si>
  <si>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</si>
  <si>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</si>
  <si>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</si>
  <si>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</si>
  <si>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</si>
  <si>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</si>
  <si>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</si>
  <si>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</si>
  <si>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</si>
  <si>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</si>
  <si>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</si>
  <si>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</si>
  <si>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</si>
  <si>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</si>
  <si>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</si>
  <si>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</si>
  <si>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</si>
  <si>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</si>
  <si>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</si>
  <si>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</si>
  <si>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</si>
  <si>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</si>
  <si>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</si>
  <si>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</si>
  <si>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</si>
  <si>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</si>
  <si>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</si>
  <si>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</si>
  <si>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</si>
  <si>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</si>
  <si>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</si>
  <si>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</si>
  <si>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</si>
  <si>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</si>
  <si>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</si>
  <si>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</si>
  <si>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</si>
  <si>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</si>
  <si>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</si>
  <si>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</si>
  <si>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</si>
  <si>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</si>
  <si>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</si>
  <si>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</si>
  <si>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</si>
  <si>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</si>
  <si>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</si>
  <si>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</si>
  <si>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</si>
  <si>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</si>
  <si>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</si>
  <si>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</si>
  <si>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</si>
  <si>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</si>
  <si>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</si>
  <si>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</si>
  <si>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</si>
  <si>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</si>
  <si>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</si>
  <si>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</si>
  <si>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</si>
  <si>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</si>
  <si>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0222#</t>
  </si>
  <si>
    <t>50D经纬贴膜</t>
  </si>
  <si>
    <t>明大永业</t>
  </si>
  <si>
    <t>YES</t>
  </si>
  <si>
    <t>0023#</t>
  </si>
  <si>
    <t>19SS黑色</t>
  </si>
  <si>
    <t>0221#</t>
  </si>
  <si>
    <t>22SS卵石色</t>
  </si>
  <si>
    <t>1257#</t>
  </si>
  <si>
    <t>50D经纬T800 贴膜复合再发泡压合</t>
  </si>
  <si>
    <t>1256#</t>
  </si>
  <si>
    <t>1#</t>
  </si>
  <si>
    <t>里布 300t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</si>
  <si>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</si>
  <si>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</si>
  <si>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</si>
  <si>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</si>
  <si>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</si>
  <si>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</si>
  <si>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</si>
  <si>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</si>
  <si>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</si>
  <si>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</si>
  <si>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</si>
  <si>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</si>
  <si>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</si>
  <si>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</si>
  <si>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</si>
  <si>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</si>
  <si>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</si>
  <si>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</si>
  <si>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</si>
  <si>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</si>
  <si>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</si>
  <si>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</si>
  <si>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</si>
  <si>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江苏南纬</t>
  </si>
  <si>
    <t>KE00007</t>
  </si>
  <si>
    <t xml:space="preserve"> 5#树脂正装尖牙 顺色YZZ21B258拉头带拉袢</t>
  </si>
  <si>
    <t>伟星</t>
  </si>
  <si>
    <t>KE00470</t>
  </si>
  <si>
    <t>单耳卡扣</t>
  </si>
  <si>
    <t>倍腾</t>
  </si>
  <si>
    <t>弹力绳XJ00002</t>
  </si>
  <si>
    <t>申祥达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</si>
  <si>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</si>
  <si>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</si>
  <si>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</si>
  <si>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</si>
  <si>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</si>
  <si>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</si>
  <si>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</si>
  <si>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</si>
  <si>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</si>
  <si>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</si>
  <si>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</si>
  <si>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</si>
  <si>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</si>
  <si>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</si>
  <si>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</si>
  <si>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</si>
  <si>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</si>
  <si>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</si>
  <si>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</si>
  <si>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</si>
  <si>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</si>
  <si>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</si>
  <si>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白色</t>
  </si>
  <si>
    <t>左袖.右下侧拼</t>
  </si>
  <si>
    <t>TOREAD字体转印标（TPU哑光）ZY00127</t>
  </si>
  <si>
    <t>TOREAD转印皮标ZY00235</t>
  </si>
  <si>
    <t>洗测2次</t>
  </si>
  <si>
    <t>黑色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</si>
  <si>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</si>
  <si>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</si>
  <si>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</si>
  <si>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</si>
  <si>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</si>
  <si>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</si>
  <si>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</si>
  <si>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</si>
  <si>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加厚橡根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</si>
  <si>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</si>
  <si>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</si>
  <si>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冷灰紫</t>
    <phoneticPr fontId="45" type="noConversion"/>
  </si>
  <si>
    <t>S</t>
    <phoneticPr fontId="45" type="noConversion"/>
  </si>
  <si>
    <t>-1</t>
    <phoneticPr fontId="45" type="noConversion"/>
  </si>
  <si>
    <t>+0.7</t>
    <phoneticPr fontId="45" type="noConversion"/>
  </si>
  <si>
    <t>+0</t>
    <phoneticPr fontId="45" type="noConversion"/>
  </si>
  <si>
    <t>+0.2</t>
    <phoneticPr fontId="45" type="noConversion"/>
  </si>
  <si>
    <t>+0.5</t>
    <phoneticPr fontId="45" type="noConversion"/>
  </si>
  <si>
    <t>+1.5</t>
    <phoneticPr fontId="45" type="noConversion"/>
  </si>
  <si>
    <t>大货首件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</si>
</sst>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Times New Roman"/>
      <family val="1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41" fillId="0" borderId="0">
      <alignment vertical="center"/>
    </xf>
    <xf numFmtId="0" fontId="18" fillId="0" borderId="0" applyProtection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41" fillId="0" borderId="0">
      <alignment vertical="center"/>
    </xf>
    <xf numFmtId="0" fontId="40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39" fillId="0" borderId="0">
      <alignment vertical="center"/>
    </xf>
    <xf numFmtId="0" fontId="18" fillId="0" borderId="0">
      <alignment vertical="center"/>
    </xf>
  </cellStyleXfs>
  <cellXfs count="4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8" xfId="7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9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3" borderId="2" xfId="8" applyFont="1" applyFill="1" applyBorder="1" applyAlignment="1">
      <alignment horizontal="center" vertical="center" wrapText="1"/>
    </xf>
    <xf numFmtId="0" fontId="12" fillId="3" borderId="2" xfId="9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3" fillId="4" borderId="0" xfId="5" applyFont="1" applyFill="1"/>
    <xf numFmtId="0" fontId="14" fillId="4" borderId="13" xfId="4" applyFont="1" applyFill="1" applyBorder="1" applyAlignment="1">
      <alignment horizontal="left" vertical="center"/>
    </xf>
    <xf numFmtId="0" fontId="14" fillId="4" borderId="14" xfId="4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/>
    </xf>
    <xf numFmtId="176" fontId="16" fillId="4" borderId="2" xfId="1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3" fillId="4" borderId="16" xfId="5" applyFont="1" applyFill="1" applyBorder="1" applyAlignment="1"/>
    <xf numFmtId="49" fontId="13" fillId="4" borderId="17" xfId="6" applyNumberFormat="1" applyFont="1" applyFill="1" applyBorder="1" applyAlignment="1">
      <alignment horizontal="center" vertical="center"/>
    </xf>
    <xf numFmtId="49" fontId="13" fillId="4" borderId="17" xfId="6" applyNumberFormat="1" applyFont="1" applyFill="1" applyBorder="1" applyAlignment="1">
      <alignment horizontal="right" vertical="center"/>
    </xf>
    <xf numFmtId="49" fontId="13" fillId="4" borderId="18" xfId="6" applyNumberFormat="1" applyFont="1" applyFill="1" applyBorder="1" applyAlignment="1">
      <alignment horizontal="center" vertical="center"/>
    </xf>
    <xf numFmtId="0" fontId="13" fillId="4" borderId="19" xfId="5" applyFont="1" applyFill="1" applyBorder="1" applyAlignment="1"/>
    <xf numFmtId="49" fontId="13" fillId="4" borderId="20" xfId="5" applyNumberFormat="1" applyFont="1" applyFill="1" applyBorder="1" applyAlignment="1">
      <alignment horizontal="center"/>
    </xf>
    <xf numFmtId="49" fontId="13" fillId="4" borderId="20" xfId="5" applyNumberFormat="1" applyFont="1" applyFill="1" applyBorder="1" applyAlignment="1">
      <alignment horizontal="right"/>
    </xf>
    <xf numFmtId="49" fontId="13" fillId="4" borderId="20" xfId="5" applyNumberFormat="1" applyFont="1" applyFill="1" applyBorder="1" applyAlignment="1">
      <alignment horizontal="right" vertical="center"/>
    </xf>
    <xf numFmtId="49" fontId="13" fillId="4" borderId="21" xfId="5" applyNumberFormat="1" applyFont="1" applyFill="1" applyBorder="1" applyAlignment="1">
      <alignment horizontal="center"/>
    </xf>
    <xf numFmtId="0" fontId="14" fillId="4" borderId="0" xfId="5" applyFont="1" applyFill="1"/>
    <xf numFmtId="0" fontId="0" fillId="4" borderId="0" xfId="6" applyFont="1" applyFill="1">
      <alignment vertical="center"/>
    </xf>
    <xf numFmtId="0" fontId="14" fillId="4" borderId="14" xfId="4" applyFont="1" applyFill="1" applyBorder="1" applyAlignment="1">
      <alignment horizontal="left" vertical="center"/>
    </xf>
    <xf numFmtId="0" fontId="13" fillId="4" borderId="2" xfId="5" applyFont="1" applyFill="1" applyBorder="1" applyAlignment="1" applyProtection="1">
      <alignment horizontal="center" vertical="center"/>
    </xf>
    <xf numFmtId="0" fontId="13" fillId="4" borderId="7" xfId="5" applyFont="1" applyFill="1" applyBorder="1" applyAlignment="1" applyProtection="1">
      <alignment horizontal="center" vertical="center"/>
    </xf>
    <xf numFmtId="0" fontId="14" fillId="4" borderId="2" xfId="6" applyFont="1" applyFill="1" applyBorder="1" applyAlignment="1">
      <alignment horizontal="center" vertical="center"/>
    </xf>
    <xf numFmtId="0" fontId="14" fillId="4" borderId="25" xfId="6" applyFont="1" applyFill="1" applyBorder="1" applyAlignment="1">
      <alignment horizontal="center" vertical="center"/>
    </xf>
    <xf numFmtId="49" fontId="14" fillId="4" borderId="2" xfId="6" applyNumberFormat="1" applyFont="1" applyFill="1" applyBorder="1" applyAlignment="1">
      <alignment horizontal="center" vertical="center"/>
    </xf>
    <xf numFmtId="49" fontId="14" fillId="4" borderId="26" xfId="6" applyNumberFormat="1" applyFont="1" applyFill="1" applyBorder="1" applyAlignment="1">
      <alignment horizontal="center" vertical="center"/>
    </xf>
    <xf numFmtId="49" fontId="13" fillId="4" borderId="2" xfId="6" applyNumberFormat="1" applyFont="1" applyFill="1" applyBorder="1" applyAlignment="1">
      <alignment horizontal="center" vertical="center"/>
    </xf>
    <xf numFmtId="49" fontId="13" fillId="4" borderId="27" xfId="6" applyNumberFormat="1" applyFont="1" applyFill="1" applyBorder="1" applyAlignment="1">
      <alignment horizontal="center" vertical="center"/>
    </xf>
    <xf numFmtId="49" fontId="13" fillId="4" borderId="28" xfId="6" applyNumberFormat="1" applyFont="1" applyFill="1" applyBorder="1" applyAlignment="1">
      <alignment horizontal="center" vertical="center"/>
    </xf>
    <xf numFmtId="49" fontId="14" fillId="4" borderId="28" xfId="6" applyNumberFormat="1" applyFont="1" applyFill="1" applyBorder="1" applyAlignment="1">
      <alignment horizontal="center" vertical="center"/>
    </xf>
    <xf numFmtId="49" fontId="13" fillId="4" borderId="29" xfId="5" applyNumberFormat="1" applyFont="1" applyFill="1" applyBorder="1" applyAlignment="1">
      <alignment horizontal="center"/>
    </xf>
    <xf numFmtId="49" fontId="13" fillId="4" borderId="30" xfId="5" applyNumberFormat="1" applyFont="1" applyFill="1" applyBorder="1" applyAlignment="1">
      <alignment horizontal="center"/>
    </xf>
    <xf numFmtId="49" fontId="13" fillId="4" borderId="30" xfId="6" applyNumberFormat="1" applyFont="1" applyFill="1" applyBorder="1" applyAlignment="1">
      <alignment horizontal="center" vertical="center"/>
    </xf>
    <xf numFmtId="49" fontId="13" fillId="4" borderId="31" xfId="5" applyNumberFormat="1" applyFont="1" applyFill="1" applyBorder="1" applyAlignment="1">
      <alignment horizontal="center"/>
    </xf>
    <xf numFmtId="14" fontId="14" fillId="4" borderId="0" xfId="5" applyNumberFormat="1" applyFont="1" applyFill="1"/>
    <xf numFmtId="0" fontId="18" fillId="0" borderId="0" xfId="4" applyFill="1" applyBorder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18" fillId="0" borderId="0" xfId="4" applyFill="1" applyAlignment="1">
      <alignment horizontal="left" vertical="center"/>
    </xf>
    <xf numFmtId="0" fontId="20" fillId="0" borderId="33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vertical="center"/>
    </xf>
    <xf numFmtId="0" fontId="20" fillId="0" borderId="34" xfId="4" applyFont="1" applyFill="1" applyBorder="1" applyAlignment="1">
      <alignment vertical="center"/>
    </xf>
    <xf numFmtId="0" fontId="20" fillId="0" borderId="35" xfId="4" applyFont="1" applyFill="1" applyBorder="1" applyAlignment="1">
      <alignment vertical="center"/>
    </xf>
    <xf numFmtId="0" fontId="20" fillId="0" borderId="17" xfId="4" applyFont="1" applyFill="1" applyBorder="1" applyAlignment="1">
      <alignment vertical="center"/>
    </xf>
    <xf numFmtId="0" fontId="20" fillId="0" borderId="35" xfId="4" applyFont="1" applyFill="1" applyBorder="1" applyAlignment="1">
      <alignment horizontal="left" vertical="center"/>
    </xf>
    <xf numFmtId="0" fontId="16" fillId="0" borderId="17" xfId="4" applyFont="1" applyFill="1" applyBorder="1" applyAlignment="1">
      <alignment horizontal="right" vertical="center"/>
    </xf>
    <xf numFmtId="0" fontId="20" fillId="0" borderId="17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vertical="center"/>
    </xf>
    <xf numFmtId="0" fontId="20" fillId="0" borderId="37" xfId="4" applyFont="1" applyFill="1" applyBorder="1" applyAlignment="1">
      <alignment vertical="center"/>
    </xf>
    <xf numFmtId="0" fontId="21" fillId="0" borderId="37" xfId="4" applyFont="1" applyFill="1" applyBorder="1" applyAlignment="1">
      <alignment vertical="center"/>
    </xf>
    <xf numFmtId="0" fontId="21" fillId="0" borderId="37" xfId="4" applyFont="1" applyFill="1" applyBorder="1" applyAlignment="1">
      <alignment horizontal="left" vertical="center"/>
    </xf>
    <xf numFmtId="0" fontId="20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20" fillId="0" borderId="33" xfId="4" applyFont="1" applyFill="1" applyBorder="1" applyAlignment="1">
      <alignment vertical="center"/>
    </xf>
    <xf numFmtId="0" fontId="21" fillId="0" borderId="17" xfId="4" applyFont="1" applyFill="1" applyBorder="1" applyAlignment="1">
      <alignment horizontal="left" vertical="center"/>
    </xf>
    <xf numFmtId="0" fontId="21" fillId="0" borderId="17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horizontal="left" vertical="center"/>
    </xf>
    <xf numFmtId="58" fontId="21" fillId="0" borderId="37" xfId="4" applyNumberFormat="1" applyFont="1" applyFill="1" applyBorder="1" applyAlignment="1">
      <alignment vertical="center"/>
    </xf>
    <xf numFmtId="0" fontId="21" fillId="0" borderId="49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15" fillId="0" borderId="33" xfId="4" applyFont="1" applyBorder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0" fontId="15" fillId="0" borderId="35" xfId="4" applyFont="1" applyBorder="1" applyAlignment="1">
      <alignment horizontal="left" vertical="center"/>
    </xf>
    <xf numFmtId="0" fontId="16" fillId="0" borderId="17" xfId="4" applyFont="1" applyBorder="1" applyAlignment="1">
      <alignment horizontal="center" vertical="center"/>
    </xf>
    <xf numFmtId="0" fontId="15" fillId="0" borderId="17" xfId="4" applyFont="1" applyBorder="1" applyAlignment="1">
      <alignment horizontal="left" vertical="center"/>
    </xf>
    <xf numFmtId="0" fontId="15" fillId="0" borderId="35" xfId="4" applyFont="1" applyBorder="1" applyAlignment="1">
      <alignment vertical="center"/>
    </xf>
    <xf numFmtId="0" fontId="16" fillId="0" borderId="17" xfId="4" applyFont="1" applyBorder="1" applyAlignment="1">
      <alignment vertical="center"/>
    </xf>
    <xf numFmtId="0" fontId="16" fillId="0" borderId="49" xfId="4" applyFont="1" applyBorder="1" applyAlignment="1">
      <alignment vertical="center"/>
    </xf>
    <xf numFmtId="0" fontId="15" fillId="0" borderId="35" xfId="4" applyFont="1" applyBorder="1" applyAlignment="1">
      <alignment horizontal="center" vertical="center"/>
    </xf>
    <xf numFmtId="0" fontId="16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vertical="center"/>
    </xf>
    <xf numFmtId="0" fontId="15" fillId="0" borderId="33" xfId="4" applyFont="1" applyBorder="1" applyAlignment="1">
      <alignment vertical="center"/>
    </xf>
    <xf numFmtId="0" fontId="18" fillId="0" borderId="34" xfId="4" applyFont="1" applyBorder="1" applyAlignment="1">
      <alignment horizontal="left" vertical="center"/>
    </xf>
    <xf numFmtId="0" fontId="16" fillId="0" borderId="34" xfId="4" applyFont="1" applyBorder="1" applyAlignment="1">
      <alignment horizontal="left" vertical="center"/>
    </xf>
    <xf numFmtId="0" fontId="18" fillId="0" borderId="34" xfId="4" applyFont="1" applyBorder="1" applyAlignment="1">
      <alignment vertical="center"/>
    </xf>
    <xf numFmtId="0" fontId="15" fillId="0" borderId="34" xfId="4" applyFont="1" applyBorder="1" applyAlignment="1">
      <alignment vertical="center"/>
    </xf>
    <xf numFmtId="0" fontId="18" fillId="0" borderId="17" xfId="4" applyFont="1" applyBorder="1" applyAlignment="1">
      <alignment horizontal="left" vertical="center"/>
    </xf>
    <xf numFmtId="0" fontId="16" fillId="0" borderId="17" xfId="4" applyFont="1" applyBorder="1" applyAlignment="1">
      <alignment horizontal="left" vertical="center"/>
    </xf>
    <xf numFmtId="0" fontId="18" fillId="0" borderId="17" xfId="4" applyFont="1" applyBorder="1" applyAlignment="1">
      <alignment vertical="center"/>
    </xf>
    <xf numFmtId="0" fontId="15" fillId="0" borderId="17" xfId="4" applyFont="1" applyBorder="1" applyAlignment="1">
      <alignment vertical="center"/>
    </xf>
    <xf numFmtId="0" fontId="16" fillId="0" borderId="37" xfId="4" applyFont="1" applyBorder="1" applyAlignment="1">
      <alignment horizontal="left" vertical="center"/>
    </xf>
    <xf numFmtId="0" fontId="15" fillId="0" borderId="17" xfId="4" applyFont="1" applyBorder="1" applyAlignment="1">
      <alignment horizontal="center" vertical="center"/>
    </xf>
    <xf numFmtId="0" fontId="22" fillId="0" borderId="56" xfId="4" applyFont="1" applyBorder="1" applyAlignment="1">
      <alignment vertical="center"/>
    </xf>
    <xf numFmtId="0" fontId="22" fillId="0" borderId="57" xfId="4" applyFont="1" applyBorder="1" applyAlignment="1">
      <alignment vertical="center"/>
    </xf>
    <xf numFmtId="0" fontId="16" fillId="0" borderId="57" xfId="4" applyFont="1" applyBorder="1" applyAlignment="1">
      <alignment vertical="center"/>
    </xf>
    <xf numFmtId="58" fontId="18" fillId="0" borderId="57" xfId="4" applyNumberFormat="1" applyFont="1" applyBorder="1" applyAlignment="1">
      <alignment vertical="center"/>
    </xf>
    <xf numFmtId="0" fontId="16" fillId="0" borderId="49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16" fillId="0" borderId="50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5" fillId="0" borderId="2" xfId="11" applyFont="1" applyFill="1" applyBorder="1" applyAlignment="1">
      <alignment horizontal="center"/>
    </xf>
    <xf numFmtId="0" fontId="26" fillId="0" borderId="2" xfId="3" applyNumberFormat="1" applyFont="1" applyFill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49" fontId="27" fillId="0" borderId="2" xfId="10" applyNumberFormat="1" applyFont="1" applyFill="1" applyBorder="1" applyAlignment="1">
      <alignment horizontal="center"/>
    </xf>
    <xf numFmtId="0" fontId="26" fillId="5" borderId="2" xfId="3" applyNumberFormat="1" applyFont="1" applyFill="1" applyBorder="1" applyAlignment="1">
      <alignment horizontal="left" vertical="center"/>
    </xf>
    <xf numFmtId="0" fontId="28" fillId="0" borderId="2" xfId="3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5" fillId="0" borderId="2" xfId="3" applyNumberFormat="1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18" fillId="0" borderId="0" xfId="4" applyFont="1" applyBorder="1" applyAlignment="1">
      <alignment horizontal="left" vertical="center"/>
    </xf>
    <xf numFmtId="0" fontId="15" fillId="0" borderId="59" xfId="4" applyFont="1" applyBorder="1" applyAlignment="1">
      <alignment vertical="center"/>
    </xf>
    <xf numFmtId="0" fontId="18" fillId="0" borderId="60" xfId="4" applyFont="1" applyBorder="1" applyAlignment="1">
      <alignment horizontal="left" vertical="center"/>
    </xf>
    <xf numFmtId="0" fontId="16" fillId="0" borderId="60" xfId="4" applyFont="1" applyBorder="1" applyAlignment="1">
      <alignment horizontal="left" vertical="center"/>
    </xf>
    <xf numFmtId="0" fontId="18" fillId="0" borderId="60" xfId="4" applyFont="1" applyBorder="1" applyAlignment="1">
      <alignment vertical="center"/>
    </xf>
    <xf numFmtId="0" fontId="15" fillId="0" borderId="60" xfId="4" applyFont="1" applyBorder="1" applyAlignment="1">
      <alignment vertical="center"/>
    </xf>
    <xf numFmtId="0" fontId="15" fillId="0" borderId="59" xfId="4" applyFont="1" applyBorder="1" applyAlignment="1">
      <alignment horizontal="center" vertical="center"/>
    </xf>
    <xf numFmtId="0" fontId="16" fillId="0" borderId="60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30" fillId="0" borderId="66" xfId="4" applyFont="1" applyBorder="1" applyAlignment="1">
      <alignment horizontal="left" vertical="center" wrapText="1"/>
    </xf>
    <xf numFmtId="9" fontId="16" fillId="0" borderId="17" xfId="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2" fillId="0" borderId="54" xfId="4" applyFont="1" applyBorder="1" applyAlignment="1">
      <alignment vertical="center"/>
    </xf>
    <xf numFmtId="0" fontId="22" fillId="0" borderId="55" xfId="4" applyFont="1" applyBorder="1" applyAlignment="1">
      <alignment vertical="center"/>
    </xf>
    <xf numFmtId="0" fontId="16" fillId="0" borderId="70" xfId="4" applyFont="1" applyBorder="1" applyAlignment="1">
      <alignment vertical="center"/>
    </xf>
    <xf numFmtId="0" fontId="22" fillId="0" borderId="70" xfId="4" applyFont="1" applyBorder="1" applyAlignment="1">
      <alignment vertical="center"/>
    </xf>
    <xf numFmtId="58" fontId="18" fillId="0" borderId="55" xfId="4" applyNumberFormat="1" applyFont="1" applyBorder="1" applyAlignment="1">
      <alignment vertical="center"/>
    </xf>
    <xf numFmtId="0" fontId="18" fillId="0" borderId="70" xfId="4" applyFont="1" applyBorder="1" applyAlignment="1">
      <alignment vertical="center"/>
    </xf>
    <xf numFmtId="0" fontId="16" fillId="0" borderId="64" xfId="4" applyFont="1" applyBorder="1" applyAlignment="1">
      <alignment horizontal="left" vertical="center"/>
    </xf>
    <xf numFmtId="0" fontId="15" fillId="0" borderId="0" xfId="4" applyFont="1" applyBorder="1" applyAlignment="1">
      <alignment vertical="center"/>
    </xf>
    <xf numFmtId="0" fontId="33" fillId="0" borderId="49" xfId="4" applyFont="1" applyBorder="1" applyAlignment="1">
      <alignment horizontal="left" vertical="center" wrapText="1"/>
    </xf>
    <xf numFmtId="0" fontId="33" fillId="0" borderId="49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6" borderId="2" xfId="0" applyFont="1" applyFill="1" applyBorder="1"/>
    <xf numFmtId="0" fontId="0" fillId="0" borderId="76" xfId="0" applyBorder="1"/>
    <xf numFmtId="0" fontId="0" fillId="6" borderId="2" xfId="0" applyFill="1" applyBorder="1"/>
    <xf numFmtId="0" fontId="0" fillId="0" borderId="77" xfId="0" applyBorder="1"/>
    <xf numFmtId="0" fontId="0" fillId="0" borderId="78" xfId="0" applyBorder="1"/>
    <xf numFmtId="0" fontId="0" fillId="6" borderId="78" xfId="0" applyFill="1" applyBorder="1"/>
    <xf numFmtId="0" fontId="0" fillId="7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12" fillId="3" borderId="2" xfId="8" quotePrefix="1" applyFont="1" applyFill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22" fillId="0" borderId="43" xfId="4" applyFont="1" applyFill="1" applyBorder="1" applyAlignment="1">
      <alignment horizontal="left" vertical="center"/>
    </xf>
    <xf numFmtId="0" fontId="16" fillId="0" borderId="65" xfId="4" applyFont="1" applyFill="1" applyBorder="1" applyAlignment="1">
      <alignment horizontal="left" vertical="center"/>
    </xf>
    <xf numFmtId="0" fontId="16" fillId="0" borderId="43" xfId="4" applyFont="1" applyFill="1" applyBorder="1" applyAlignment="1">
      <alignment horizontal="left" vertical="center"/>
    </xf>
    <xf numFmtId="0" fontId="16" fillId="0" borderId="71" xfId="4" applyFont="1" applyFill="1" applyBorder="1" applyAlignment="1">
      <alignment horizontal="left" vertical="center"/>
    </xf>
    <xf numFmtId="0" fontId="32" fillId="0" borderId="57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0" fontId="16" fillId="0" borderId="70" xfId="4" applyFont="1" applyBorder="1" applyAlignment="1">
      <alignment horizontal="center" vertical="center"/>
    </xf>
    <xf numFmtId="0" fontId="16" fillId="0" borderId="71" xfId="4" applyFont="1" applyBorder="1" applyAlignment="1">
      <alignment horizontal="center" vertical="center"/>
    </xf>
    <xf numFmtId="0" fontId="16" fillId="0" borderId="68" xfId="4" applyFont="1" applyFill="1" applyBorder="1" applyAlignment="1">
      <alignment horizontal="left" vertical="center"/>
    </xf>
    <xf numFmtId="0" fontId="16" fillId="0" borderId="69" xfId="4" applyFont="1" applyFill="1" applyBorder="1" applyAlignment="1">
      <alignment horizontal="left" vertical="center"/>
    </xf>
    <xf numFmtId="0" fontId="16" fillId="0" borderId="72" xfId="4" applyFont="1" applyFill="1" applyBorder="1" applyAlignment="1">
      <alignment horizontal="left" vertical="center"/>
    </xf>
    <xf numFmtId="0" fontId="16" fillId="0" borderId="42" xfId="4" applyFont="1" applyFill="1" applyBorder="1" applyAlignment="1">
      <alignment horizontal="left" vertical="center"/>
    </xf>
    <xf numFmtId="0" fontId="16" fillId="0" borderId="41" xfId="4" applyFont="1" applyFill="1" applyBorder="1" applyAlignment="1">
      <alignment horizontal="left" vertical="center"/>
    </xf>
    <xf numFmtId="0" fontId="16" fillId="0" borderId="52" xfId="4" applyFont="1" applyFill="1" applyBorder="1" applyAlignment="1">
      <alignment horizontal="left" vertical="center"/>
    </xf>
    <xf numFmtId="0" fontId="15" fillId="0" borderId="45" xfId="4" applyFont="1" applyFill="1" applyBorder="1" applyAlignment="1">
      <alignment horizontal="left" vertical="center"/>
    </xf>
    <xf numFmtId="0" fontId="15" fillId="0" borderId="46" xfId="4" applyFont="1" applyFill="1" applyBorder="1" applyAlignment="1">
      <alignment horizontal="left" vertical="center"/>
    </xf>
    <xf numFmtId="0" fontId="15" fillId="0" borderId="53" xfId="4" applyFont="1" applyFill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63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0" fontId="15" fillId="0" borderId="37" xfId="4" applyFont="1" applyBorder="1" applyAlignment="1">
      <alignment horizontal="left" vertical="center"/>
    </xf>
    <xf numFmtId="0" fontId="15" fillId="0" borderId="50" xfId="4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0" fillId="0" borderId="59" xfId="4" applyFont="1" applyFill="1" applyBorder="1" applyAlignment="1">
      <alignment horizontal="left" vertical="center"/>
    </xf>
    <xf numFmtId="0" fontId="20" fillId="0" borderId="60" xfId="4" applyFont="1" applyFill="1" applyBorder="1" applyAlignment="1">
      <alignment horizontal="left" vertical="center"/>
    </xf>
    <xf numFmtId="0" fontId="20" fillId="0" borderId="64" xfId="4" applyFont="1" applyFill="1" applyBorder="1" applyAlignment="1">
      <alignment horizontal="left" vertical="center"/>
    </xf>
    <xf numFmtId="0" fontId="20" fillId="0" borderId="35" xfId="4" applyFont="1" applyFill="1" applyBorder="1" applyAlignment="1">
      <alignment horizontal="left" vertical="center"/>
    </xf>
    <xf numFmtId="0" fontId="20" fillId="0" borderId="17" xfId="4" applyFont="1" applyFill="1" applyBorder="1" applyAlignment="1">
      <alignment horizontal="left" vertical="center"/>
    </xf>
    <xf numFmtId="0" fontId="20" fillId="0" borderId="67" xfId="4" applyFont="1" applyFill="1" applyBorder="1" applyAlignment="1">
      <alignment horizontal="left" vertical="center"/>
    </xf>
    <xf numFmtId="0" fontId="20" fillId="0" borderId="46" xfId="4" applyFont="1" applyFill="1" applyBorder="1" applyAlignment="1">
      <alignment horizontal="left" vertical="center"/>
    </xf>
    <xf numFmtId="0" fontId="20" fillId="0" borderId="53" xfId="4" applyFont="1" applyFill="1" applyBorder="1" applyAlignment="1">
      <alignment horizontal="left" vertical="center"/>
    </xf>
    <xf numFmtId="0" fontId="15" fillId="0" borderId="59" xfId="4" applyFont="1" applyBorder="1" applyAlignment="1">
      <alignment horizontal="left" vertical="center"/>
    </xf>
    <xf numFmtId="0" fontId="15" fillId="0" borderId="60" xfId="4" applyFont="1" applyBorder="1" applyAlignment="1">
      <alignment horizontal="left" vertical="center"/>
    </xf>
    <xf numFmtId="0" fontId="15" fillId="0" borderId="64" xfId="4" applyFont="1" applyBorder="1" applyAlignment="1">
      <alignment horizontal="left" vertical="center"/>
    </xf>
    <xf numFmtId="9" fontId="16" fillId="0" borderId="44" xfId="4" applyNumberFormat="1" applyFont="1" applyBorder="1" applyAlignment="1">
      <alignment horizontal="left" vertical="center"/>
    </xf>
    <xf numFmtId="9" fontId="16" fillId="0" borderId="39" xfId="4" applyNumberFormat="1" applyFont="1" applyBorder="1" applyAlignment="1">
      <alignment horizontal="left" vertical="center"/>
    </xf>
    <xf numFmtId="9" fontId="16" fillId="0" borderId="51" xfId="4" applyNumberFormat="1" applyFont="1" applyBorder="1" applyAlignment="1">
      <alignment horizontal="left" vertical="center"/>
    </xf>
    <xf numFmtId="9" fontId="16" fillId="0" borderId="45" xfId="4" applyNumberFormat="1" applyFont="1" applyBorder="1" applyAlignment="1">
      <alignment horizontal="left" vertical="center"/>
    </xf>
    <xf numFmtId="9" fontId="16" fillId="0" borderId="46" xfId="4" applyNumberFormat="1" applyFont="1" applyBorder="1" applyAlignment="1">
      <alignment horizontal="left" vertical="center"/>
    </xf>
    <xf numFmtId="9" fontId="16" fillId="0" borderId="53" xfId="4" applyNumberFormat="1" applyFont="1" applyBorder="1" applyAlignment="1">
      <alignment horizontal="left" vertical="center"/>
    </xf>
    <xf numFmtId="0" fontId="15" fillId="0" borderId="65" xfId="4" applyFont="1" applyBorder="1" applyAlignment="1">
      <alignment horizontal="left" vertical="center"/>
    </xf>
    <xf numFmtId="0" fontId="15" fillId="0" borderId="43" xfId="4" applyFont="1" applyBorder="1" applyAlignment="1">
      <alignment horizontal="left" vertical="center"/>
    </xf>
    <xf numFmtId="0" fontId="15" fillId="0" borderId="71" xfId="4" applyFont="1" applyBorder="1" applyAlignment="1">
      <alignment horizontal="left" vertical="center"/>
    </xf>
    <xf numFmtId="0" fontId="15" fillId="0" borderId="45" xfId="4" applyFont="1" applyBorder="1" applyAlignment="1">
      <alignment horizontal="left" vertical="center" wrapText="1"/>
    </xf>
    <xf numFmtId="0" fontId="15" fillId="0" borderId="46" xfId="4" applyFont="1" applyBorder="1" applyAlignment="1">
      <alignment horizontal="left" vertical="center" wrapText="1"/>
    </xf>
    <xf numFmtId="0" fontId="15" fillId="0" borderId="53" xfId="4" applyFont="1" applyBorder="1" applyAlignment="1">
      <alignment horizontal="left" vertical="center" wrapText="1"/>
    </xf>
    <xf numFmtId="0" fontId="16" fillId="0" borderId="40" xfId="4" applyFont="1" applyBorder="1" applyAlignment="1">
      <alignment horizontal="left" vertical="center"/>
    </xf>
    <xf numFmtId="0" fontId="16" fillId="0" borderId="52" xfId="4" applyFont="1" applyBorder="1" applyAlignment="1">
      <alignment horizontal="left" vertical="center"/>
    </xf>
    <xf numFmtId="14" fontId="16" fillId="0" borderId="17" xfId="4" applyNumberFormat="1" applyFont="1" applyBorder="1" applyAlignment="1">
      <alignment horizontal="center" vertical="center"/>
    </xf>
    <xf numFmtId="14" fontId="16" fillId="0" borderId="49" xfId="4" applyNumberFormat="1" applyFont="1" applyBorder="1" applyAlignment="1">
      <alignment horizontal="center" vertical="center"/>
    </xf>
    <xf numFmtId="0" fontId="15" fillId="0" borderId="35" xfId="4" applyFont="1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6" fillId="0" borderId="37" xfId="4" applyFont="1" applyBorder="1" applyAlignment="1">
      <alignment horizontal="center" vertical="center"/>
    </xf>
    <xf numFmtId="0" fontId="16" fillId="0" borderId="50" xfId="4" applyFont="1" applyBorder="1" applyAlignment="1">
      <alignment horizontal="center" vertical="center"/>
    </xf>
    <xf numFmtId="14" fontId="16" fillId="0" borderId="37" xfId="4" applyNumberFormat="1" applyFont="1" applyBorder="1" applyAlignment="1">
      <alignment horizontal="center" vertical="center"/>
    </xf>
    <xf numFmtId="14" fontId="16" fillId="0" borderId="50" xfId="4" applyNumberFormat="1" applyFont="1" applyBorder="1" applyAlignment="1">
      <alignment horizontal="center" vertical="center"/>
    </xf>
    <xf numFmtId="0" fontId="16" fillId="0" borderId="17" xfId="4" applyFont="1" applyBorder="1" applyAlignment="1">
      <alignment horizontal="left" vertical="center"/>
    </xf>
    <xf numFmtId="0" fontId="16" fillId="0" borderId="49" xfId="4" applyFont="1" applyBorder="1" applyAlignment="1">
      <alignment horizontal="left" vertical="center"/>
    </xf>
    <xf numFmtId="0" fontId="15" fillId="0" borderId="33" xfId="4" applyFont="1" applyBorder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top"/>
    </xf>
    <xf numFmtId="0" fontId="16" fillId="0" borderId="55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18" fillId="0" borderId="55" xfId="4" applyFont="1" applyBorder="1" applyAlignment="1">
      <alignment horizontal="center" vertical="center"/>
    </xf>
    <xf numFmtId="0" fontId="18" fillId="0" borderId="61" xfId="4" applyFont="1" applyBorder="1" applyAlignment="1">
      <alignment horizontal="center" vertical="center"/>
    </xf>
    <xf numFmtId="0" fontId="14" fillId="4" borderId="0" xfId="5" applyFont="1" applyFill="1" applyBorder="1" applyAlignment="1">
      <alignment horizontal="center"/>
    </xf>
    <xf numFmtId="0" fontId="13" fillId="4" borderId="0" xfId="5" applyFont="1" applyFill="1" applyBorder="1" applyAlignment="1">
      <alignment horizontal="center"/>
    </xf>
    <xf numFmtId="0" fontId="13" fillId="4" borderId="14" xfId="4" applyFont="1" applyFill="1" applyBorder="1" applyAlignment="1">
      <alignment horizontal="center" vertical="center"/>
    </xf>
    <xf numFmtId="0" fontId="13" fillId="4" borderId="23" xfId="4" applyFont="1" applyFill="1" applyBorder="1" applyAlignment="1">
      <alignment horizontal="center" vertical="center"/>
    </xf>
    <xf numFmtId="0" fontId="14" fillId="4" borderId="2" xfId="5" applyFont="1" applyFill="1" applyBorder="1" applyAlignment="1">
      <alignment horizontal="center" vertical="center"/>
    </xf>
    <xf numFmtId="0" fontId="14" fillId="4" borderId="2" xfId="5" applyFont="1" applyFill="1" applyBorder="1" applyAlignment="1" applyProtection="1">
      <alignment horizontal="center" vertical="center"/>
    </xf>
    <xf numFmtId="0" fontId="14" fillId="4" borderId="24" xfId="5" applyFont="1" applyFill="1" applyBorder="1" applyAlignment="1" applyProtection="1">
      <alignment horizontal="center" vertical="center"/>
    </xf>
    <xf numFmtId="0" fontId="14" fillId="4" borderId="15" xfId="5" applyFont="1" applyFill="1" applyBorder="1" applyAlignment="1" applyProtection="1">
      <alignment horizontal="center" vertical="center"/>
    </xf>
    <xf numFmtId="0" fontId="13" fillId="4" borderId="14" xfId="5" applyFont="1" applyFill="1" applyBorder="1" applyAlignment="1">
      <alignment horizontal="center"/>
    </xf>
    <xf numFmtId="0" fontId="13" fillId="4" borderId="2" xfId="5" applyFont="1" applyFill="1" applyBorder="1" applyAlignment="1">
      <alignment horizontal="center"/>
    </xf>
    <xf numFmtId="0" fontId="22" fillId="0" borderId="58" xfId="4" applyFont="1" applyFill="1" applyBorder="1" applyAlignment="1">
      <alignment horizontal="left" vertical="center"/>
    </xf>
    <xf numFmtId="0" fontId="22" fillId="0" borderId="57" xfId="4" applyFont="1" applyFill="1" applyBorder="1" applyAlignment="1">
      <alignment horizontal="left" vertical="center"/>
    </xf>
    <xf numFmtId="0" fontId="22" fillId="0" borderId="63" xfId="4" applyFont="1" applyFill="1" applyBorder="1" applyAlignment="1">
      <alignment horizontal="left" vertical="center"/>
    </xf>
    <xf numFmtId="0" fontId="22" fillId="0" borderId="59" xfId="4" applyFont="1" applyFill="1" applyBorder="1" applyAlignment="1">
      <alignment horizontal="center" vertical="center"/>
    </xf>
    <xf numFmtId="0" fontId="22" fillId="0" borderId="60" xfId="4" applyFont="1" applyFill="1" applyBorder="1" applyAlignment="1">
      <alignment horizontal="center" vertical="center"/>
    </xf>
    <xf numFmtId="0" fontId="22" fillId="0" borderId="64" xfId="4" applyFont="1" applyFill="1" applyBorder="1" applyAlignment="1">
      <alignment horizontal="center" vertical="center"/>
    </xf>
    <xf numFmtId="0" fontId="22" fillId="0" borderId="36" xfId="4" applyFont="1" applyFill="1" applyBorder="1" applyAlignment="1">
      <alignment horizontal="center" vertical="center"/>
    </xf>
    <xf numFmtId="0" fontId="22" fillId="0" borderId="37" xfId="4" applyFont="1" applyFill="1" applyBorder="1" applyAlignment="1">
      <alignment horizontal="center" vertical="center"/>
    </xf>
    <xf numFmtId="0" fontId="22" fillId="0" borderId="50" xfId="4" applyFont="1" applyFill="1" applyBorder="1" applyAlignment="1">
      <alignment horizontal="center" vertical="center"/>
    </xf>
    <xf numFmtId="0" fontId="16" fillId="0" borderId="57" xfId="4" applyFont="1" applyBorder="1" applyAlignment="1">
      <alignment horizontal="center" vertical="center"/>
    </xf>
    <xf numFmtId="0" fontId="22" fillId="0" borderId="57" xfId="4" applyFont="1" applyBorder="1" applyAlignment="1">
      <alignment horizontal="center" vertical="center"/>
    </xf>
    <xf numFmtId="0" fontId="18" fillId="0" borderId="57" xfId="4" applyFont="1" applyBorder="1" applyAlignment="1">
      <alignment horizontal="center" vertical="center"/>
    </xf>
    <xf numFmtId="0" fontId="18" fillId="0" borderId="62" xfId="4" applyFont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center"/>
    </xf>
    <xf numFmtId="0" fontId="15" fillId="0" borderId="42" xfId="4" applyFont="1" applyBorder="1" applyAlignment="1">
      <alignment horizontal="left" vertical="center"/>
    </xf>
    <xf numFmtId="0" fontId="15" fillId="0" borderId="41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15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50" xfId="4" applyFont="1" applyBorder="1" applyAlignment="1">
      <alignment horizontal="center" vertical="center"/>
    </xf>
    <xf numFmtId="0" fontId="16" fillId="0" borderId="62" xfId="4" applyFont="1" applyBorder="1" applyAlignment="1">
      <alignment horizontal="center" vertical="center"/>
    </xf>
    <xf numFmtId="0" fontId="20" fillId="0" borderId="17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16" fillId="0" borderId="44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0" fontId="16" fillId="0" borderId="51" xfId="4" applyFont="1" applyFill="1" applyBorder="1" applyAlignment="1">
      <alignment horizontal="left" vertical="center"/>
    </xf>
    <xf numFmtId="0" fontId="20" fillId="0" borderId="17" xfId="4" applyFont="1" applyFill="1" applyBorder="1" applyAlignment="1">
      <alignment horizontal="center" vertical="center"/>
    </xf>
    <xf numFmtId="0" fontId="20" fillId="0" borderId="49" xfId="4" applyFont="1" applyFill="1" applyBorder="1" applyAlignment="1">
      <alignment horizontal="center" vertical="center"/>
    </xf>
    <xf numFmtId="0" fontId="15" fillId="0" borderId="35" xfId="4" applyFont="1" applyFill="1" applyBorder="1" applyAlignment="1">
      <alignment horizontal="left" vertical="center"/>
    </xf>
    <xf numFmtId="0" fontId="16" fillId="0" borderId="17" xfId="4" applyFont="1" applyFill="1" applyBorder="1" applyAlignment="1">
      <alignment horizontal="left" vertical="center"/>
    </xf>
    <xf numFmtId="0" fontId="16" fillId="0" borderId="49" xfId="4" applyFont="1" applyFill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16" fillId="0" borderId="36" xfId="4" applyFont="1" applyBorder="1" applyAlignment="1">
      <alignment horizontal="left" vertical="center"/>
    </xf>
    <xf numFmtId="0" fontId="16" fillId="0" borderId="37" xfId="4" applyFont="1" applyBorder="1" applyAlignment="1">
      <alignment horizontal="left" vertical="center"/>
    </xf>
    <xf numFmtId="0" fontId="16" fillId="0" borderId="50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33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horizontal="left" vertical="center"/>
    </xf>
    <xf numFmtId="0" fontId="20" fillId="0" borderId="48" xfId="4" applyFont="1" applyFill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0" fillId="0" borderId="52" xfId="4" applyFont="1" applyBorder="1" applyAlignment="1">
      <alignment horizontal="left" vertical="center"/>
    </xf>
    <xf numFmtId="0" fontId="16" fillId="0" borderId="17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0" borderId="35" xfId="4" applyFont="1" applyBorder="1" applyAlignment="1">
      <alignment horizontal="left" vertical="center"/>
    </xf>
    <xf numFmtId="0" fontId="21" fillId="0" borderId="17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15" fillId="0" borderId="35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top"/>
    </xf>
    <xf numFmtId="0" fontId="13" fillId="4" borderId="22" xfId="5" applyFont="1" applyFill="1" applyBorder="1" applyAlignment="1">
      <alignment horizontal="center"/>
    </xf>
    <xf numFmtId="0" fontId="20" fillId="0" borderId="49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center" vertical="center"/>
    </xf>
    <xf numFmtId="0" fontId="20" fillId="0" borderId="37" xfId="4" applyFont="1" applyFill="1" applyBorder="1" applyAlignment="1">
      <alignment horizontal="center" vertical="center"/>
    </xf>
    <xf numFmtId="0" fontId="21" fillId="0" borderId="50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left" vertical="center"/>
    </xf>
    <xf numFmtId="0" fontId="21" fillId="0" borderId="52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53" xfId="4" applyFont="1" applyFill="1" applyBorder="1" applyAlignment="1">
      <alignment horizontal="left" vertical="center"/>
    </xf>
    <xf numFmtId="0" fontId="15" fillId="0" borderId="33" xfId="4" applyFont="1" applyFill="1" applyBorder="1" applyAlignment="1">
      <alignment horizontal="left" vertical="center"/>
    </xf>
    <xf numFmtId="0" fontId="15" fillId="0" borderId="34" xfId="4" applyFont="1" applyFill="1" applyBorder="1" applyAlignment="1">
      <alignment horizontal="left" vertical="center"/>
    </xf>
    <xf numFmtId="0" fontId="15" fillId="0" borderId="48" xfId="4" applyFont="1" applyFill="1" applyBorder="1" applyAlignment="1">
      <alignment horizontal="left" vertical="center"/>
    </xf>
    <xf numFmtId="0" fontId="20" fillId="0" borderId="40" xfId="4" applyFont="1" applyFill="1" applyBorder="1" applyAlignment="1">
      <alignment horizontal="left" vertical="center"/>
    </xf>
    <xf numFmtId="0" fontId="20" fillId="0" borderId="47" xfId="4" applyFont="1" applyFill="1" applyBorder="1" applyAlignment="1">
      <alignment horizontal="left" vertical="center"/>
    </xf>
    <xf numFmtId="0" fontId="18" fillId="0" borderId="42" xfId="4" applyFont="1" applyFill="1" applyBorder="1" applyAlignment="1">
      <alignment horizontal="left" vertical="center"/>
    </xf>
    <xf numFmtId="0" fontId="18" fillId="0" borderId="41" xfId="4" applyFont="1" applyFill="1" applyBorder="1" applyAlignment="1">
      <alignment horizontal="left" vertical="center"/>
    </xf>
    <xf numFmtId="0" fontId="18" fillId="0" borderId="52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18" fillId="0" borderId="37" xfId="4" applyFill="1" applyBorder="1" applyAlignment="1">
      <alignment horizontal="center" vertical="center"/>
    </xf>
    <xf numFmtId="0" fontId="18" fillId="0" borderId="50" xfId="4" applyFill="1" applyBorder="1" applyAlignment="1">
      <alignment horizontal="center" vertical="center"/>
    </xf>
    <xf numFmtId="0" fontId="20" fillId="0" borderId="43" xfId="4" applyFont="1" applyFill="1" applyBorder="1" applyAlignment="1">
      <alignment horizontal="center" vertical="center"/>
    </xf>
    <xf numFmtId="0" fontId="20" fillId="0" borderId="44" xfId="4" applyFont="1" applyFill="1" applyBorder="1" applyAlignment="1">
      <alignment horizontal="left" vertical="center"/>
    </xf>
    <xf numFmtId="0" fontId="20" fillId="0" borderId="39" xfId="4" applyFont="1" applyFill="1" applyBorder="1" applyAlignment="1">
      <alignment horizontal="left" vertical="center"/>
    </xf>
    <xf numFmtId="0" fontId="20" fillId="0" borderId="51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 wrapText="1"/>
    </xf>
    <xf numFmtId="0" fontId="21" fillId="0" borderId="17" xfId="4" applyFont="1" applyFill="1" applyBorder="1" applyAlignment="1">
      <alignment horizontal="left" vertical="center" wrapText="1"/>
    </xf>
    <xf numFmtId="0" fontId="21" fillId="0" borderId="49" xfId="4" applyFont="1" applyFill="1" applyBorder="1" applyAlignment="1">
      <alignment horizontal="left" vertical="center" wrapText="1"/>
    </xf>
    <xf numFmtId="0" fontId="15" fillId="0" borderId="42" xfId="4" applyFont="1" applyFill="1" applyBorder="1" applyAlignment="1">
      <alignment horizontal="left" vertical="center"/>
    </xf>
    <xf numFmtId="0" fontId="15" fillId="0" borderId="41" xfId="4" applyFont="1" applyFill="1" applyBorder="1" applyAlignment="1">
      <alignment horizontal="left" vertical="center"/>
    </xf>
    <xf numFmtId="0" fontId="15" fillId="0" borderId="52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17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20" fillId="0" borderId="38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52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horizontal="center" vertical="center"/>
    </xf>
    <xf numFmtId="0" fontId="16" fillId="0" borderId="17" xfId="4" applyFont="1" applyFill="1" applyBorder="1" applyAlignment="1">
      <alignment horizontal="center" vertical="center"/>
    </xf>
    <xf numFmtId="0" fontId="16" fillId="0" borderId="37" xfId="4" applyFont="1" applyFill="1" applyBorder="1" applyAlignment="1">
      <alignment horizontal="right" vertical="center"/>
    </xf>
    <xf numFmtId="0" fontId="20" fillId="0" borderId="37" xfId="4" applyFont="1" applyFill="1" applyBorder="1" applyAlignment="1">
      <alignment horizontal="left" vertical="center"/>
    </xf>
    <xf numFmtId="0" fontId="19" fillId="0" borderId="32" xfId="4" applyFont="1" applyFill="1" applyBorder="1" applyAlignment="1">
      <alignment horizontal="center" vertical="top"/>
    </xf>
    <xf numFmtId="0" fontId="16" fillId="0" borderId="34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8" xfId="4" applyFont="1" applyFill="1" applyBorder="1" applyAlignment="1">
      <alignment horizontal="center" vertical="center"/>
    </xf>
    <xf numFmtId="58" fontId="21" fillId="0" borderId="17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8" fillId="4" borderId="2" xfId="5" applyFont="1" applyFill="1" applyBorder="1" applyAlignment="1" applyProtection="1">
      <alignment horizontal="center" vertical="center"/>
    </xf>
    <xf numFmtId="0" fontId="49" fillId="4" borderId="2" xfId="6" applyFont="1" applyFill="1" applyBorder="1" applyAlignment="1">
      <alignment horizontal="center" vertical="center"/>
    </xf>
    <xf numFmtId="49" fontId="49" fillId="4" borderId="2" xfId="6" applyNumberFormat="1" applyFont="1" applyFill="1" applyBorder="1" applyAlignment="1">
      <alignment horizontal="center" vertical="center"/>
    </xf>
    <xf numFmtId="49" fontId="48" fillId="4" borderId="2" xfId="6" applyNumberFormat="1" applyFont="1" applyFill="1" applyBorder="1" applyAlignment="1">
      <alignment horizontal="center" vertical="center"/>
    </xf>
    <xf numFmtId="0" fontId="46" fillId="4" borderId="0" xfId="6" applyFont="1" applyFill="1">
      <alignment vertical="center"/>
    </xf>
  </cellXfs>
  <cellStyles count="12">
    <cellStyle name="S10" xfId="8" xr:uid="{00000000-0005-0000-0000-000038000000}"/>
    <cellStyle name="S11" xfId="9" xr:uid="{00000000-0005-0000-0000-000039000000}"/>
    <cellStyle name="S15" xfId="7" xr:uid="{00000000-0005-0000-0000-000037000000}"/>
    <cellStyle name="常规" xfId="0" builtinId="0"/>
    <cellStyle name="常规 10 10" xfId="10" xr:uid="{00000000-0005-0000-0000-00003A000000}"/>
    <cellStyle name="常规 2" xfId="4" xr:uid="{00000000-0005-0000-0000-000034000000}"/>
    <cellStyle name="常规 2 2 2" xfId="2" xr:uid="{00000000-0005-0000-0000-000024000000}"/>
    <cellStyle name="常规 2 2 3" xfId="3" xr:uid="{00000000-0005-0000-0000-000027000000}"/>
    <cellStyle name="常规 23" xfId="11" xr:uid="{00000000-0005-0000-0000-00003B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596900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596900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596900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596900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596900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6" customWidth="1"/>
    <col min="3" max="3" width="10.125" customWidth="1"/>
  </cols>
  <sheetData>
    <row r="1" spans="1:2" ht="21" customHeight="1">
      <c r="A1" s="177"/>
      <c r="B1" s="178" t="s">
        <v>0</v>
      </c>
    </row>
    <row r="2" spans="1:2">
      <c r="A2" s="5">
        <v>1</v>
      </c>
      <c r="B2" s="179" t="s">
        <v>1</v>
      </c>
    </row>
    <row r="3" spans="1:2">
      <c r="A3" s="5">
        <v>2</v>
      </c>
      <c r="B3" s="179" t="s">
        <v>2</v>
      </c>
    </row>
    <row r="4" spans="1:2">
      <c r="A4" s="5">
        <v>3</v>
      </c>
      <c r="B4" s="179" t="s">
        <v>3</v>
      </c>
    </row>
    <row r="5" spans="1:2">
      <c r="A5" s="5">
        <v>4</v>
      </c>
      <c r="B5" s="179" t="s">
        <v>4</v>
      </c>
    </row>
    <row r="6" spans="1:2">
      <c r="A6" s="5">
        <v>5</v>
      </c>
      <c r="B6" s="179" t="s">
        <v>5</v>
      </c>
    </row>
    <row r="7" spans="1:2">
      <c r="A7" s="5">
        <v>6</v>
      </c>
      <c r="B7" s="179" t="s">
        <v>6</v>
      </c>
    </row>
    <row r="8" spans="1:2" s="175" customFormat="1" ht="15" customHeight="1">
      <c r="A8" s="180">
        <v>7</v>
      </c>
      <c r="B8" s="181" t="s">
        <v>7</v>
      </c>
    </row>
    <row r="9" spans="1:2" ht="18.95" customHeight="1">
      <c r="A9" s="177"/>
      <c r="B9" s="182" t="s">
        <v>8</v>
      </c>
    </row>
    <row r="10" spans="1:2" ht="15.95" customHeight="1">
      <c r="A10" s="5">
        <v>1</v>
      </c>
      <c r="B10" s="183" t="s">
        <v>9</v>
      </c>
    </row>
    <row r="11" spans="1:2">
      <c r="A11" s="5">
        <v>2</v>
      </c>
      <c r="B11" s="179" t="s">
        <v>10</v>
      </c>
    </row>
    <row r="12" spans="1:2">
      <c r="A12" s="5">
        <v>3</v>
      </c>
      <c r="B12" s="184" t="s">
        <v>11</v>
      </c>
    </row>
    <row r="13" spans="1:2">
      <c r="A13" s="5">
        <v>4</v>
      </c>
      <c r="B13" s="185" t="s">
        <v>12</v>
      </c>
    </row>
    <row r="14" spans="1:2">
      <c r="A14" s="5">
        <v>5</v>
      </c>
      <c r="B14" s="185" t="s">
        <v>13</v>
      </c>
    </row>
    <row r="15" spans="1:2">
      <c r="A15" s="5">
        <v>6</v>
      </c>
      <c r="B15" s="185" t="s">
        <v>14</v>
      </c>
    </row>
    <row r="16" spans="1:2">
      <c r="A16" s="5">
        <v>7</v>
      </c>
      <c r="B16" s="185" t="s">
        <v>15</v>
      </c>
    </row>
    <row r="17" spans="1:2">
      <c r="A17" s="5">
        <v>8</v>
      </c>
      <c r="B17" s="185" t="s">
        <v>16</v>
      </c>
    </row>
    <row r="18" spans="1:2">
      <c r="A18" s="5">
        <v>9</v>
      </c>
      <c r="B18" s="179" t="s">
        <v>17</v>
      </c>
    </row>
    <row r="19" spans="1:2">
      <c r="A19" s="5"/>
      <c r="B19" s="179"/>
    </row>
    <row r="20" spans="1:2" ht="20.25">
      <c r="A20" s="177"/>
      <c r="B20" s="178" t="s">
        <v>18</v>
      </c>
    </row>
    <row r="21" spans="1:2">
      <c r="A21" s="5">
        <v>1</v>
      </c>
      <c r="B21" s="186" t="s">
        <v>19</v>
      </c>
    </row>
    <row r="22" spans="1:2">
      <c r="A22" s="5">
        <v>2</v>
      </c>
      <c r="B22" s="179" t="s">
        <v>20</v>
      </c>
    </row>
    <row r="23" spans="1:2">
      <c r="A23" s="5">
        <v>3</v>
      </c>
      <c r="B23" s="179" t="s">
        <v>21</v>
      </c>
    </row>
    <row r="24" spans="1:2">
      <c r="A24" s="5">
        <v>4</v>
      </c>
      <c r="B24" s="179" t="s">
        <v>22</v>
      </c>
    </row>
    <row r="25" spans="1:2">
      <c r="A25" s="5">
        <v>5</v>
      </c>
      <c r="B25" s="185" t="s">
        <v>23</v>
      </c>
    </row>
    <row r="26" spans="1:2">
      <c r="A26" s="5">
        <v>6</v>
      </c>
      <c r="B26" s="185" t="s">
        <v>24</v>
      </c>
    </row>
    <row r="27" spans="1:2">
      <c r="A27" s="5">
        <v>7</v>
      </c>
      <c r="B27" s="179" t="s">
        <v>25</v>
      </c>
    </row>
    <row r="28" spans="1:2">
      <c r="A28" s="5"/>
      <c r="B28" s="179"/>
    </row>
    <row r="29" spans="1:2" ht="20.25">
      <c r="A29" s="177"/>
      <c r="B29" s="178" t="s">
        <v>26</v>
      </c>
    </row>
    <row r="30" spans="1:2">
      <c r="A30" s="5">
        <v>1</v>
      </c>
      <c r="B30" s="186" t="s">
        <v>27</v>
      </c>
    </row>
    <row r="31" spans="1:2">
      <c r="A31" s="5">
        <v>2</v>
      </c>
      <c r="B31" s="179" t="s">
        <v>28</v>
      </c>
    </row>
    <row r="32" spans="1:2">
      <c r="A32" s="5">
        <v>3</v>
      </c>
      <c r="B32" s="179" t="s">
        <v>29</v>
      </c>
    </row>
    <row r="33" spans="1:2" ht="28.5">
      <c r="A33" s="5">
        <v>4</v>
      </c>
      <c r="B33" s="179" t="s">
        <v>30</v>
      </c>
    </row>
    <row r="34" spans="1:2">
      <c r="A34" s="5">
        <v>5</v>
      </c>
      <c r="B34" s="179" t="s">
        <v>31</v>
      </c>
    </row>
    <row r="35" spans="1:2">
      <c r="A35" s="5">
        <v>6</v>
      </c>
      <c r="B35" s="179" t="s">
        <v>32</v>
      </c>
    </row>
    <row r="36" spans="1:2">
      <c r="A36" s="5">
        <v>7</v>
      </c>
      <c r="B36" s="179" t="s">
        <v>33</v>
      </c>
    </row>
    <row r="37" spans="1:2">
      <c r="A37" s="5"/>
      <c r="B37" s="179"/>
    </row>
    <row r="39" spans="1:2">
      <c r="A39" s="187" t="s">
        <v>34</v>
      </c>
      <c r="B39" s="188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0" t="s">
        <v>276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s="1" customFormat="1" ht="16.5">
      <c r="A2" s="399" t="s">
        <v>244</v>
      </c>
      <c r="B2" s="400" t="s">
        <v>249</v>
      </c>
      <c r="C2" s="400" t="s">
        <v>245</v>
      </c>
      <c r="D2" s="400" t="s">
        <v>246</v>
      </c>
      <c r="E2" s="400" t="s">
        <v>247</v>
      </c>
      <c r="F2" s="400" t="s">
        <v>248</v>
      </c>
      <c r="G2" s="399" t="s">
        <v>277</v>
      </c>
      <c r="H2" s="399"/>
      <c r="I2" s="399" t="s">
        <v>278</v>
      </c>
      <c r="J2" s="399"/>
      <c r="K2" s="403" t="s">
        <v>279</v>
      </c>
      <c r="L2" s="405" t="s">
        <v>280</v>
      </c>
      <c r="M2" s="407" t="s">
        <v>281</v>
      </c>
    </row>
    <row r="3" spans="1:13" s="1" customFormat="1" ht="16.5">
      <c r="A3" s="399"/>
      <c r="B3" s="401"/>
      <c r="C3" s="401"/>
      <c r="D3" s="401"/>
      <c r="E3" s="401"/>
      <c r="F3" s="401"/>
      <c r="G3" s="3" t="s">
        <v>282</v>
      </c>
      <c r="H3" s="3" t="s">
        <v>283</v>
      </c>
      <c r="I3" s="3" t="s">
        <v>282</v>
      </c>
      <c r="J3" s="3" t="s">
        <v>283</v>
      </c>
      <c r="K3" s="404"/>
      <c r="L3" s="406"/>
      <c r="M3" s="408"/>
    </row>
    <row r="4" spans="1:13" ht="15.75">
      <c r="A4" s="5">
        <v>1</v>
      </c>
      <c r="B4" s="6" t="s">
        <v>262</v>
      </c>
      <c r="C4" s="11" t="s">
        <v>260</v>
      </c>
      <c r="D4" s="6" t="s">
        <v>261</v>
      </c>
      <c r="E4" s="7" t="s">
        <v>119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284</v>
      </c>
      <c r="M4" s="6" t="s">
        <v>263</v>
      </c>
    </row>
    <row r="5" spans="1:13" ht="15.75">
      <c r="A5" s="5">
        <v>2</v>
      </c>
      <c r="B5" s="6" t="s">
        <v>262</v>
      </c>
      <c r="C5" s="13" t="s">
        <v>264</v>
      </c>
      <c r="D5" s="6" t="s">
        <v>261</v>
      </c>
      <c r="E5" s="7" t="s">
        <v>265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284</v>
      </c>
      <c r="M5" s="6" t="s">
        <v>263</v>
      </c>
    </row>
    <row r="6" spans="1:13" ht="15.75">
      <c r="A6" s="5">
        <v>3</v>
      </c>
      <c r="B6" s="6" t="s">
        <v>262</v>
      </c>
      <c r="C6" s="13" t="s">
        <v>266</v>
      </c>
      <c r="D6" s="6" t="s">
        <v>261</v>
      </c>
      <c r="E6" s="7" t="s">
        <v>267</v>
      </c>
      <c r="F6" s="6" t="s">
        <v>63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263</v>
      </c>
    </row>
    <row r="7" spans="1:13" ht="15.75">
      <c r="A7" s="5">
        <v>4</v>
      </c>
      <c r="B7" s="6" t="s">
        <v>262</v>
      </c>
      <c r="C7" s="13" t="s">
        <v>268</v>
      </c>
      <c r="D7" s="6" t="s">
        <v>269</v>
      </c>
      <c r="E7" s="7" t="s">
        <v>119</v>
      </c>
      <c r="F7" s="6" t="s">
        <v>63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263</v>
      </c>
    </row>
    <row r="8" spans="1:13" ht="15.75">
      <c r="A8" s="5">
        <v>5</v>
      </c>
      <c r="B8" s="6" t="s">
        <v>262</v>
      </c>
      <c r="C8" s="13" t="s">
        <v>270</v>
      </c>
      <c r="D8" s="6" t="s">
        <v>269</v>
      </c>
      <c r="E8" s="7" t="s">
        <v>265</v>
      </c>
      <c r="F8" s="6" t="s">
        <v>63</v>
      </c>
      <c r="G8" s="6">
        <v>0.4</v>
      </c>
      <c r="H8" s="6">
        <v>0.2</v>
      </c>
      <c r="I8" s="6">
        <v>0.4</v>
      </c>
      <c r="J8" s="6">
        <v>0.2</v>
      </c>
      <c r="K8" s="6">
        <v>1.2</v>
      </c>
      <c r="L8" s="5"/>
      <c r="M8" s="5"/>
    </row>
    <row r="9" spans="1:13" ht="15.75">
      <c r="A9" s="5">
        <v>6</v>
      </c>
      <c r="B9" s="6" t="s">
        <v>262</v>
      </c>
      <c r="C9" s="13" t="s">
        <v>271</v>
      </c>
      <c r="D9" s="6" t="s">
        <v>269</v>
      </c>
      <c r="E9" s="7" t="s">
        <v>267</v>
      </c>
      <c r="F9" s="6" t="s">
        <v>63</v>
      </c>
      <c r="G9" s="6">
        <v>0.4</v>
      </c>
      <c r="H9" s="6">
        <v>0.2</v>
      </c>
      <c r="I9" s="6">
        <v>0.4</v>
      </c>
      <c r="J9" s="6">
        <v>0.2</v>
      </c>
      <c r="K9" s="6">
        <v>1.2</v>
      </c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1" t="s">
        <v>273</v>
      </c>
      <c r="B12" s="392"/>
      <c r="C12" s="392"/>
      <c r="D12" s="392"/>
      <c r="E12" s="393"/>
      <c r="F12" s="394"/>
      <c r="G12" s="396"/>
      <c r="H12" s="391" t="s">
        <v>274</v>
      </c>
      <c r="I12" s="392"/>
      <c r="J12" s="392"/>
      <c r="K12" s="393"/>
      <c r="L12" s="409"/>
      <c r="M12" s="410"/>
    </row>
    <row r="13" spans="1:13" ht="16.5">
      <c r="A13" s="402" t="s">
        <v>285</v>
      </c>
      <c r="B13" s="402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A9" sqref="A9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0" t="s">
        <v>286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1" customFormat="1" ht="15.95" customHeight="1">
      <c r="A2" s="400" t="s">
        <v>287</v>
      </c>
      <c r="B2" s="400" t="s">
        <v>249</v>
      </c>
      <c r="C2" s="400" t="s">
        <v>245</v>
      </c>
      <c r="D2" s="400" t="s">
        <v>246</v>
      </c>
      <c r="E2" s="400" t="s">
        <v>247</v>
      </c>
      <c r="F2" s="400" t="s">
        <v>248</v>
      </c>
      <c r="G2" s="422" t="s">
        <v>288</v>
      </c>
      <c r="H2" s="423"/>
      <c r="I2" s="424"/>
      <c r="J2" s="422" t="s">
        <v>289</v>
      </c>
      <c r="K2" s="423"/>
      <c r="L2" s="424"/>
      <c r="M2" s="422" t="s">
        <v>290</v>
      </c>
      <c r="N2" s="423"/>
      <c r="O2" s="424"/>
      <c r="P2" s="422" t="s">
        <v>291</v>
      </c>
      <c r="Q2" s="423"/>
      <c r="R2" s="424"/>
      <c r="S2" s="423" t="s">
        <v>292</v>
      </c>
      <c r="T2" s="423"/>
      <c r="U2" s="424"/>
      <c r="V2" s="417" t="s">
        <v>293</v>
      </c>
      <c r="W2" s="417" t="s">
        <v>258</v>
      </c>
    </row>
    <row r="3" spans="1:23" s="1" customFormat="1" ht="16.5">
      <c r="A3" s="411"/>
      <c r="B3" s="411"/>
      <c r="C3" s="411"/>
      <c r="D3" s="411"/>
      <c r="E3" s="411"/>
      <c r="F3" s="411"/>
      <c r="G3" s="4" t="s">
        <v>294</v>
      </c>
      <c r="H3" s="4" t="s">
        <v>68</v>
      </c>
      <c r="I3" s="4" t="s">
        <v>249</v>
      </c>
      <c r="J3" s="4" t="s">
        <v>294</v>
      </c>
      <c r="K3" s="4" t="s">
        <v>68</v>
      </c>
      <c r="L3" s="4" t="s">
        <v>249</v>
      </c>
      <c r="M3" s="4" t="s">
        <v>294</v>
      </c>
      <c r="N3" s="4" t="s">
        <v>68</v>
      </c>
      <c r="O3" s="4" t="s">
        <v>249</v>
      </c>
      <c r="P3" s="4" t="s">
        <v>294</v>
      </c>
      <c r="Q3" s="4" t="s">
        <v>68</v>
      </c>
      <c r="R3" s="4" t="s">
        <v>249</v>
      </c>
      <c r="S3" s="4" t="s">
        <v>294</v>
      </c>
      <c r="T3" s="4" t="s">
        <v>68</v>
      </c>
      <c r="U3" s="4" t="s">
        <v>249</v>
      </c>
      <c r="V3" s="418"/>
      <c r="W3" s="418"/>
    </row>
    <row r="4" spans="1:23" s="5" customFormat="1" ht="81">
      <c r="A4" s="412" t="s">
        <v>295</v>
      </c>
      <c r="B4" s="414" t="s">
        <v>296</v>
      </c>
      <c r="C4" s="11" t="s">
        <v>260</v>
      </c>
      <c r="D4" s="6" t="s">
        <v>261</v>
      </c>
      <c r="E4" s="7" t="s">
        <v>119</v>
      </c>
      <c r="F4" s="416" t="s">
        <v>63</v>
      </c>
      <c r="G4" s="190" t="s">
        <v>297</v>
      </c>
      <c r="H4" s="21" t="s">
        <v>298</v>
      </c>
      <c r="I4" s="20" t="s">
        <v>299</v>
      </c>
      <c r="J4" s="190" t="s">
        <v>300</v>
      </c>
      <c r="K4" s="21" t="s">
        <v>301</v>
      </c>
      <c r="L4" s="20" t="s">
        <v>302</v>
      </c>
      <c r="M4" s="6" t="s">
        <v>303</v>
      </c>
      <c r="N4" s="6"/>
      <c r="O4" s="6" t="s">
        <v>304</v>
      </c>
      <c r="P4" s="6"/>
      <c r="Q4" s="6"/>
      <c r="R4" s="6"/>
      <c r="S4" s="6"/>
      <c r="T4" s="6"/>
      <c r="U4" s="6"/>
      <c r="V4" s="6"/>
      <c r="W4" s="6"/>
    </row>
    <row r="5" spans="1:23" ht="16.5">
      <c r="A5" s="413"/>
      <c r="B5" s="415"/>
      <c r="C5" s="13" t="s">
        <v>264</v>
      </c>
      <c r="D5" s="6" t="s">
        <v>261</v>
      </c>
      <c r="E5" s="7" t="s">
        <v>265</v>
      </c>
      <c r="F5" s="415"/>
      <c r="G5" s="419" t="s">
        <v>305</v>
      </c>
      <c r="H5" s="420"/>
      <c r="I5" s="421"/>
      <c r="J5" s="419" t="s">
        <v>306</v>
      </c>
      <c r="K5" s="420"/>
      <c r="L5" s="421"/>
      <c r="M5" s="419" t="s">
        <v>307</v>
      </c>
      <c r="N5" s="420"/>
      <c r="O5" s="421"/>
      <c r="P5" s="419" t="s">
        <v>308</v>
      </c>
      <c r="Q5" s="420"/>
      <c r="R5" s="421"/>
      <c r="S5" s="420" t="s">
        <v>309</v>
      </c>
      <c r="T5" s="420"/>
      <c r="U5" s="421"/>
      <c r="V5" s="22"/>
      <c r="W5" s="22"/>
    </row>
    <row r="6" spans="1:23" ht="16.5">
      <c r="A6" s="412"/>
      <c r="B6" s="416"/>
      <c r="C6" s="11" t="s">
        <v>260</v>
      </c>
      <c r="D6" s="6" t="s">
        <v>261</v>
      </c>
      <c r="E6" s="7" t="s">
        <v>119</v>
      </c>
      <c r="F6" s="416"/>
      <c r="G6" s="3" t="s">
        <v>294</v>
      </c>
      <c r="H6" s="3" t="s">
        <v>68</v>
      </c>
      <c r="I6" s="3" t="s">
        <v>249</v>
      </c>
      <c r="J6" s="3" t="s">
        <v>294</v>
      </c>
      <c r="K6" s="3" t="s">
        <v>68</v>
      </c>
      <c r="L6" s="3" t="s">
        <v>249</v>
      </c>
      <c r="M6" s="3" t="s">
        <v>294</v>
      </c>
      <c r="N6" s="3" t="s">
        <v>68</v>
      </c>
      <c r="O6" s="3" t="s">
        <v>249</v>
      </c>
      <c r="P6" s="3" t="s">
        <v>294</v>
      </c>
      <c r="Q6" s="3" t="s">
        <v>68</v>
      </c>
      <c r="R6" s="3" t="s">
        <v>249</v>
      </c>
      <c r="S6" s="3" t="s">
        <v>294</v>
      </c>
      <c r="T6" s="3" t="s">
        <v>68</v>
      </c>
      <c r="U6" s="3" t="s">
        <v>249</v>
      </c>
      <c r="V6" s="6"/>
      <c r="W6" s="6"/>
    </row>
    <row r="7" spans="1:23" ht="15.75">
      <c r="A7" s="412"/>
      <c r="B7" s="416"/>
      <c r="C7" s="13" t="s">
        <v>264</v>
      </c>
      <c r="D7" s="6" t="s">
        <v>261</v>
      </c>
      <c r="E7" s="7" t="s">
        <v>265</v>
      </c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>
      <c r="A9" s="391" t="s">
        <v>273</v>
      </c>
      <c r="B9" s="392"/>
      <c r="C9" s="392"/>
      <c r="D9" s="392"/>
      <c r="E9" s="393"/>
      <c r="F9" s="394"/>
      <c r="G9" s="396"/>
      <c r="H9" s="19"/>
      <c r="I9" s="19"/>
      <c r="J9" s="391" t="s">
        <v>310</v>
      </c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3"/>
      <c r="V9" s="8"/>
      <c r="W9" s="10"/>
    </row>
    <row r="10" spans="1:23" ht="16.5">
      <c r="A10" s="397" t="s">
        <v>311</v>
      </c>
      <c r="B10" s="397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</row>
  </sheetData>
  <mergeCells count="26"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F4:F7"/>
    <mergeCell ref="V2:V3"/>
    <mergeCell ref="W2:W3"/>
    <mergeCell ref="G5:I5"/>
  </mergeCells>
  <phoneticPr fontId="45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0" t="s">
        <v>312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s="1" customFormat="1" ht="16.5">
      <c r="A2" s="15" t="s">
        <v>313</v>
      </c>
      <c r="B2" s="16" t="s">
        <v>245</v>
      </c>
      <c r="C2" s="16" t="s">
        <v>246</v>
      </c>
      <c r="D2" s="16" t="s">
        <v>247</v>
      </c>
      <c r="E2" s="16" t="s">
        <v>248</v>
      </c>
      <c r="F2" s="16" t="s">
        <v>249</v>
      </c>
      <c r="G2" s="15" t="s">
        <v>314</v>
      </c>
      <c r="H2" s="15" t="s">
        <v>315</v>
      </c>
      <c r="I2" s="15" t="s">
        <v>316</v>
      </c>
      <c r="J2" s="15" t="s">
        <v>315</v>
      </c>
      <c r="K2" s="15" t="s">
        <v>317</v>
      </c>
      <c r="L2" s="15" t="s">
        <v>315</v>
      </c>
      <c r="M2" s="16" t="s">
        <v>293</v>
      </c>
      <c r="N2" s="16" t="s">
        <v>258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313</v>
      </c>
      <c r="B4" s="18" t="s">
        <v>318</v>
      </c>
      <c r="C4" s="18" t="s">
        <v>294</v>
      </c>
      <c r="D4" s="18" t="s">
        <v>247</v>
      </c>
      <c r="E4" s="16" t="s">
        <v>248</v>
      </c>
      <c r="F4" s="16" t="s">
        <v>249</v>
      </c>
      <c r="G4" s="15" t="s">
        <v>314</v>
      </c>
      <c r="H4" s="15" t="s">
        <v>315</v>
      </c>
      <c r="I4" s="15" t="s">
        <v>316</v>
      </c>
      <c r="J4" s="15" t="s">
        <v>315</v>
      </c>
      <c r="K4" s="15" t="s">
        <v>317</v>
      </c>
      <c r="L4" s="15" t="s">
        <v>315</v>
      </c>
      <c r="M4" s="16" t="s">
        <v>293</v>
      </c>
      <c r="N4" s="16" t="s">
        <v>258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1" t="s">
        <v>319</v>
      </c>
      <c r="B11" s="392"/>
      <c r="C11" s="392"/>
      <c r="D11" s="393"/>
      <c r="E11" s="394"/>
      <c r="F11" s="395"/>
      <c r="G11" s="396"/>
      <c r="H11" s="19"/>
      <c r="I11" s="391" t="s">
        <v>320</v>
      </c>
      <c r="J11" s="392"/>
      <c r="K11" s="392"/>
      <c r="L11" s="8"/>
      <c r="M11" s="8"/>
      <c r="N11" s="10"/>
    </row>
    <row r="12" spans="1:14" ht="16.5">
      <c r="A12" s="397" t="s">
        <v>321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0" t="s">
        <v>322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s="1" customFormat="1" ht="16.5">
      <c r="A2" s="3" t="s">
        <v>287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293</v>
      </c>
      <c r="L2" s="4" t="s">
        <v>258</v>
      </c>
    </row>
    <row r="3" spans="1:12" ht="15.75">
      <c r="A3" s="5" t="s">
        <v>295</v>
      </c>
      <c r="B3" s="6" t="s">
        <v>262</v>
      </c>
      <c r="C3" s="11" t="s">
        <v>260</v>
      </c>
      <c r="D3" s="7" t="s">
        <v>119</v>
      </c>
      <c r="E3" s="12" t="s">
        <v>327</v>
      </c>
      <c r="F3" s="6" t="s">
        <v>63</v>
      </c>
      <c r="G3" s="6" t="s">
        <v>328</v>
      </c>
      <c r="H3" s="6" t="s">
        <v>329</v>
      </c>
      <c r="I3" s="6" t="s">
        <v>330</v>
      </c>
      <c r="J3" s="6"/>
      <c r="K3" s="6"/>
      <c r="L3" s="6" t="s">
        <v>263</v>
      </c>
    </row>
    <row r="4" spans="1:12" ht="15.75">
      <c r="A4" s="5" t="s">
        <v>331</v>
      </c>
      <c r="B4" s="6" t="s">
        <v>262</v>
      </c>
      <c r="C4" s="13" t="s">
        <v>264</v>
      </c>
      <c r="D4" s="7" t="s">
        <v>265</v>
      </c>
      <c r="E4" s="14" t="s">
        <v>332</v>
      </c>
      <c r="F4" s="6" t="s">
        <v>63</v>
      </c>
      <c r="G4" s="6" t="s">
        <v>328</v>
      </c>
      <c r="H4" s="6" t="s">
        <v>329</v>
      </c>
      <c r="I4" s="6" t="s">
        <v>330</v>
      </c>
      <c r="J4" s="6"/>
      <c r="K4" s="6"/>
      <c r="L4" s="6" t="s">
        <v>263</v>
      </c>
    </row>
    <row r="5" spans="1:12" ht="15.75">
      <c r="A5" s="5" t="s">
        <v>333</v>
      </c>
      <c r="B5" s="6" t="s">
        <v>262</v>
      </c>
      <c r="C5" s="13" t="s">
        <v>266</v>
      </c>
      <c r="D5" s="7" t="s">
        <v>267</v>
      </c>
      <c r="E5" s="6" t="s">
        <v>327</v>
      </c>
      <c r="F5" s="6" t="s">
        <v>63</v>
      </c>
      <c r="G5" s="6" t="s">
        <v>328</v>
      </c>
      <c r="H5" s="6" t="s">
        <v>329</v>
      </c>
      <c r="I5" s="6" t="s">
        <v>330</v>
      </c>
      <c r="J5" s="6"/>
      <c r="K5" s="6"/>
      <c r="L5" s="6" t="s">
        <v>263</v>
      </c>
    </row>
    <row r="6" spans="1:12">
      <c r="A6" s="5" t="s">
        <v>334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1" t="s">
        <v>273</v>
      </c>
      <c r="B11" s="392"/>
      <c r="C11" s="392"/>
      <c r="D11" s="392"/>
      <c r="E11" s="393"/>
      <c r="F11" s="394"/>
      <c r="G11" s="396"/>
      <c r="H11" s="391" t="s">
        <v>336</v>
      </c>
      <c r="I11" s="392"/>
      <c r="J11" s="392"/>
      <c r="K11" s="8"/>
      <c r="L11" s="10"/>
    </row>
    <row r="12" spans="1:12" ht="16.5">
      <c r="A12" s="397" t="s">
        <v>337</v>
      </c>
      <c r="B12" s="397"/>
      <c r="C12" s="398"/>
      <c r="D12" s="398"/>
      <c r="E12" s="398"/>
      <c r="F12" s="398"/>
      <c r="G12" s="398"/>
      <c r="H12" s="398"/>
      <c r="I12" s="398"/>
      <c r="J12" s="398"/>
      <c r="K12" s="398"/>
      <c r="L12" s="398"/>
    </row>
  </sheetData>
  <mergeCells count="5">
    <mergeCell ref="A1:J1"/>
    <mergeCell ref="A11:E11"/>
    <mergeCell ref="F11:G11"/>
    <mergeCell ref="H11:J11"/>
    <mergeCell ref="A12:L12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0" t="s">
        <v>338</v>
      </c>
      <c r="B1" s="390"/>
      <c r="C1" s="390"/>
      <c r="D1" s="390"/>
      <c r="E1" s="390"/>
      <c r="F1" s="390"/>
      <c r="G1" s="390"/>
      <c r="H1" s="390"/>
      <c r="I1" s="390"/>
    </row>
    <row r="2" spans="1:9" s="1" customFormat="1" ht="16.5">
      <c r="A2" s="399" t="s">
        <v>244</v>
      </c>
      <c r="B2" s="400" t="s">
        <v>249</v>
      </c>
      <c r="C2" s="400" t="s">
        <v>294</v>
      </c>
      <c r="D2" s="400" t="s">
        <v>247</v>
      </c>
      <c r="E2" s="400" t="s">
        <v>248</v>
      </c>
      <c r="F2" s="3" t="s">
        <v>339</v>
      </c>
      <c r="G2" s="3" t="s">
        <v>278</v>
      </c>
      <c r="H2" s="403" t="s">
        <v>279</v>
      </c>
      <c r="I2" s="407" t="s">
        <v>281</v>
      </c>
    </row>
    <row r="3" spans="1:9" s="1" customFormat="1" ht="16.5">
      <c r="A3" s="399"/>
      <c r="B3" s="401"/>
      <c r="C3" s="401"/>
      <c r="D3" s="401"/>
      <c r="E3" s="401"/>
      <c r="F3" s="3" t="s">
        <v>340</v>
      </c>
      <c r="G3" s="3" t="s">
        <v>282</v>
      </c>
      <c r="H3" s="404"/>
      <c r="I3" s="408"/>
    </row>
    <row r="4" spans="1:9">
      <c r="A4" s="5"/>
      <c r="B4" s="5" t="s">
        <v>304</v>
      </c>
      <c r="C4" s="6" t="s">
        <v>341</v>
      </c>
      <c r="D4" s="189" t="s">
        <v>342</v>
      </c>
      <c r="E4" s="6" t="s">
        <v>63</v>
      </c>
      <c r="F4" s="6">
        <v>0.3</v>
      </c>
      <c r="G4" s="6">
        <v>0.4</v>
      </c>
      <c r="H4" s="6">
        <v>0.7</v>
      </c>
      <c r="I4" s="6" t="s">
        <v>263</v>
      </c>
    </row>
    <row r="5" spans="1:9">
      <c r="A5" s="5"/>
      <c r="B5" s="5" t="s">
        <v>304</v>
      </c>
      <c r="C5" s="6" t="s">
        <v>303</v>
      </c>
      <c r="D5" s="7" t="s">
        <v>119</v>
      </c>
      <c r="E5" s="6" t="s">
        <v>63</v>
      </c>
      <c r="F5" s="6">
        <v>0.3</v>
      </c>
      <c r="G5" s="6">
        <v>0.5</v>
      </c>
      <c r="H5" s="6">
        <v>0.8</v>
      </c>
      <c r="I5" s="6" t="s">
        <v>263</v>
      </c>
    </row>
    <row r="6" spans="1:9">
      <c r="A6" s="5"/>
      <c r="B6" s="5" t="s">
        <v>304</v>
      </c>
      <c r="C6" s="6" t="s">
        <v>303</v>
      </c>
      <c r="D6" s="7" t="s">
        <v>265</v>
      </c>
      <c r="E6" s="6" t="s">
        <v>63</v>
      </c>
      <c r="F6" s="6">
        <v>0.3</v>
      </c>
      <c r="G6" s="6">
        <v>0.5</v>
      </c>
      <c r="H6" s="6">
        <v>0.8</v>
      </c>
      <c r="I6" s="6" t="s">
        <v>263</v>
      </c>
    </row>
    <row r="7" spans="1:9">
      <c r="A7" s="5"/>
      <c r="B7" s="5" t="s">
        <v>304</v>
      </c>
      <c r="C7" s="6" t="s">
        <v>303</v>
      </c>
      <c r="D7" s="7" t="s">
        <v>267</v>
      </c>
      <c r="E7" s="6" t="s">
        <v>63</v>
      </c>
      <c r="F7" s="6">
        <v>0.3</v>
      </c>
      <c r="G7" s="6">
        <v>0.5</v>
      </c>
      <c r="H7" s="6">
        <v>0.8</v>
      </c>
      <c r="I7" s="6" t="s">
        <v>263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1" t="s">
        <v>273</v>
      </c>
      <c r="B12" s="392"/>
      <c r="C12" s="392"/>
      <c r="D12" s="393"/>
      <c r="E12" s="9"/>
      <c r="F12" s="391" t="s">
        <v>336</v>
      </c>
      <c r="G12" s="392"/>
      <c r="H12" s="393"/>
      <c r="I12" s="10"/>
    </row>
    <row r="13" spans="1:9" ht="16.5">
      <c r="A13" s="397" t="s">
        <v>343</v>
      </c>
      <c r="B13" s="397"/>
      <c r="C13" s="398"/>
      <c r="D13" s="398"/>
      <c r="E13" s="398"/>
      <c r="F13" s="398"/>
      <c r="G13" s="398"/>
      <c r="H13" s="398"/>
      <c r="I13" s="39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63"/>
      <c r="C3" s="164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7.95" customHeight="1">
      <c r="B4" s="163" t="s">
        <v>39</v>
      </c>
      <c r="C4" s="164" t="s">
        <v>40</v>
      </c>
      <c r="D4" s="164" t="s">
        <v>41</v>
      </c>
      <c r="E4" s="164" t="s">
        <v>42</v>
      </c>
      <c r="F4" s="165" t="s">
        <v>41</v>
      </c>
      <c r="G4" s="165" t="s">
        <v>42</v>
      </c>
      <c r="H4" s="164" t="s">
        <v>41</v>
      </c>
      <c r="I4" s="172" t="s">
        <v>42</v>
      </c>
    </row>
    <row r="5" spans="2:9" ht="27.95" customHeight="1">
      <c r="B5" s="166" t="s">
        <v>43</v>
      </c>
      <c r="C5" s="5">
        <v>13</v>
      </c>
      <c r="D5" s="5">
        <v>0</v>
      </c>
      <c r="E5" s="5">
        <v>1</v>
      </c>
      <c r="F5" s="167">
        <v>0</v>
      </c>
      <c r="G5" s="167">
        <v>1</v>
      </c>
      <c r="H5" s="5">
        <v>1</v>
      </c>
      <c r="I5" s="173">
        <v>2</v>
      </c>
    </row>
    <row r="6" spans="2:9" ht="27.95" customHeight="1">
      <c r="B6" s="166" t="s">
        <v>44</v>
      </c>
      <c r="C6" s="5">
        <v>20</v>
      </c>
      <c r="D6" s="5">
        <v>0</v>
      </c>
      <c r="E6" s="5">
        <v>1</v>
      </c>
      <c r="F6" s="167">
        <v>1</v>
      </c>
      <c r="G6" s="167">
        <v>2</v>
      </c>
      <c r="H6" s="5">
        <v>2</v>
      </c>
      <c r="I6" s="173">
        <v>3</v>
      </c>
    </row>
    <row r="7" spans="2:9" ht="27.95" customHeight="1">
      <c r="B7" s="166" t="s">
        <v>45</v>
      </c>
      <c r="C7" s="5">
        <v>32</v>
      </c>
      <c r="D7" s="5">
        <v>0</v>
      </c>
      <c r="E7" s="5">
        <v>1</v>
      </c>
      <c r="F7" s="167">
        <v>2</v>
      </c>
      <c r="G7" s="167">
        <v>3</v>
      </c>
      <c r="H7" s="5">
        <v>3</v>
      </c>
      <c r="I7" s="173">
        <v>4</v>
      </c>
    </row>
    <row r="8" spans="2:9" ht="27.95" customHeight="1">
      <c r="B8" s="166" t="s">
        <v>46</v>
      </c>
      <c r="C8" s="5">
        <v>50</v>
      </c>
      <c r="D8" s="5">
        <v>1</v>
      </c>
      <c r="E8" s="5">
        <v>2</v>
      </c>
      <c r="F8" s="167">
        <v>3</v>
      </c>
      <c r="G8" s="167">
        <v>4</v>
      </c>
      <c r="H8" s="5">
        <v>5</v>
      </c>
      <c r="I8" s="173">
        <v>6</v>
      </c>
    </row>
    <row r="9" spans="2:9" ht="27.95" customHeight="1">
      <c r="B9" s="166" t="s">
        <v>47</v>
      </c>
      <c r="C9" s="5">
        <v>80</v>
      </c>
      <c r="D9" s="5">
        <v>2</v>
      </c>
      <c r="E9" s="5">
        <v>3</v>
      </c>
      <c r="F9" s="167">
        <v>5</v>
      </c>
      <c r="G9" s="167">
        <v>6</v>
      </c>
      <c r="H9" s="5">
        <v>7</v>
      </c>
      <c r="I9" s="173">
        <v>8</v>
      </c>
    </row>
    <row r="10" spans="2:9" ht="27.95" customHeight="1">
      <c r="B10" s="166" t="s">
        <v>48</v>
      </c>
      <c r="C10" s="5">
        <v>125</v>
      </c>
      <c r="D10" s="5">
        <v>3</v>
      </c>
      <c r="E10" s="5">
        <v>4</v>
      </c>
      <c r="F10" s="167">
        <v>7</v>
      </c>
      <c r="G10" s="167">
        <v>8</v>
      </c>
      <c r="H10" s="5">
        <v>10</v>
      </c>
      <c r="I10" s="173">
        <v>11</v>
      </c>
    </row>
    <row r="11" spans="2:9" ht="27.95" customHeight="1">
      <c r="B11" s="166" t="s">
        <v>49</v>
      </c>
      <c r="C11" s="5">
        <v>200</v>
      </c>
      <c r="D11" s="5">
        <v>5</v>
      </c>
      <c r="E11" s="5">
        <v>6</v>
      </c>
      <c r="F11" s="167">
        <v>10</v>
      </c>
      <c r="G11" s="167">
        <v>11</v>
      </c>
      <c r="H11" s="5">
        <v>14</v>
      </c>
      <c r="I11" s="173">
        <v>15</v>
      </c>
    </row>
    <row r="12" spans="2:9" ht="27.95" customHeight="1">
      <c r="B12" s="168" t="s">
        <v>50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51</v>
      </c>
      <c r="C14" s="171"/>
      <c r="D14" s="171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M11" sqref="M11"/>
    </sheetView>
  </sheetViews>
  <sheetFormatPr defaultColWidth="10.375" defaultRowHeight="16.5" customHeight="1"/>
  <cols>
    <col min="1" max="1" width="11.125" style="90" customWidth="1"/>
    <col min="2" max="9" width="10.375" style="90"/>
    <col min="10" max="10" width="8.875" style="90" customWidth="1"/>
    <col min="11" max="11" width="12" style="90" customWidth="1"/>
    <col min="12" max="16384" width="10.375" style="90"/>
  </cols>
  <sheetData>
    <row r="1" spans="1:11" ht="2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>
      <c r="A2" s="91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92" t="s">
        <v>57</v>
      </c>
      <c r="I2" s="270" t="s">
        <v>58</v>
      </c>
      <c r="J2" s="270"/>
      <c r="K2" s="271"/>
    </row>
    <row r="3" spans="1:11" ht="14.25">
      <c r="A3" s="261" t="s">
        <v>59</v>
      </c>
      <c r="B3" s="262"/>
      <c r="C3" s="263"/>
      <c r="D3" s="264" t="s">
        <v>60</v>
      </c>
      <c r="E3" s="265"/>
      <c r="F3" s="265"/>
      <c r="G3" s="266"/>
      <c r="H3" s="264" t="s">
        <v>61</v>
      </c>
      <c r="I3" s="265"/>
      <c r="J3" s="265"/>
      <c r="K3" s="266"/>
    </row>
    <row r="4" spans="1:11" ht="14.25">
      <c r="A4" s="95" t="s">
        <v>62</v>
      </c>
      <c r="B4" s="259" t="s">
        <v>63</v>
      </c>
      <c r="C4" s="260"/>
      <c r="D4" s="253" t="s">
        <v>64</v>
      </c>
      <c r="E4" s="254"/>
      <c r="F4" s="251">
        <v>44713</v>
      </c>
      <c r="G4" s="252"/>
      <c r="H4" s="253" t="s">
        <v>65</v>
      </c>
      <c r="I4" s="254"/>
      <c r="J4" s="110" t="s">
        <v>66</v>
      </c>
      <c r="K4" s="119" t="s">
        <v>67</v>
      </c>
    </row>
    <row r="5" spans="1:11" ht="14.25">
      <c r="A5" s="98" t="s">
        <v>68</v>
      </c>
      <c r="B5" s="259" t="s">
        <v>69</v>
      </c>
      <c r="C5" s="260"/>
      <c r="D5" s="253" t="s">
        <v>70</v>
      </c>
      <c r="E5" s="254"/>
      <c r="F5" s="251">
        <v>44677</v>
      </c>
      <c r="G5" s="252"/>
      <c r="H5" s="253" t="s">
        <v>71</v>
      </c>
      <c r="I5" s="254"/>
      <c r="J5" s="110" t="s">
        <v>66</v>
      </c>
      <c r="K5" s="119" t="s">
        <v>67</v>
      </c>
    </row>
    <row r="6" spans="1:11" ht="14.25">
      <c r="A6" s="95" t="s">
        <v>72</v>
      </c>
      <c r="B6" s="99">
        <v>3</v>
      </c>
      <c r="C6" s="100">
        <v>6</v>
      </c>
      <c r="D6" s="98" t="s">
        <v>73</v>
      </c>
      <c r="E6" s="112"/>
      <c r="F6" s="251">
        <v>44696</v>
      </c>
      <c r="G6" s="252"/>
      <c r="H6" s="253" t="s">
        <v>74</v>
      </c>
      <c r="I6" s="254"/>
      <c r="J6" s="110" t="s">
        <v>66</v>
      </c>
      <c r="K6" s="119" t="s">
        <v>67</v>
      </c>
    </row>
    <row r="7" spans="1:11" ht="14.25">
      <c r="A7" s="95" t="s">
        <v>75</v>
      </c>
      <c r="B7" s="249">
        <v>1020</v>
      </c>
      <c r="C7" s="250"/>
      <c r="D7" s="98" t="s">
        <v>76</v>
      </c>
      <c r="E7" s="111"/>
      <c r="F7" s="251">
        <v>44696</v>
      </c>
      <c r="G7" s="252"/>
      <c r="H7" s="253" t="s">
        <v>77</v>
      </c>
      <c r="I7" s="254"/>
      <c r="J7" s="110" t="s">
        <v>66</v>
      </c>
      <c r="K7" s="119" t="s">
        <v>67</v>
      </c>
    </row>
    <row r="8" spans="1:11" ht="14.25">
      <c r="A8" s="103" t="s">
        <v>78</v>
      </c>
      <c r="B8" s="255"/>
      <c r="C8" s="256"/>
      <c r="D8" s="220" t="s">
        <v>79</v>
      </c>
      <c r="E8" s="221"/>
      <c r="F8" s="257">
        <v>44701</v>
      </c>
      <c r="G8" s="258"/>
      <c r="H8" s="220" t="s">
        <v>80</v>
      </c>
      <c r="I8" s="221"/>
      <c r="J8" s="113" t="s">
        <v>66</v>
      </c>
      <c r="K8" s="121" t="s">
        <v>67</v>
      </c>
    </row>
    <row r="9" spans="1:11" ht="14.25">
      <c r="A9" s="243" t="s">
        <v>81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>
      <c r="A10" s="217" t="s">
        <v>82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35" t="s">
        <v>83</v>
      </c>
      <c r="B11" s="136" t="s">
        <v>84</v>
      </c>
      <c r="C11" s="137" t="s">
        <v>85</v>
      </c>
      <c r="D11" s="138"/>
      <c r="E11" s="139" t="s">
        <v>86</v>
      </c>
      <c r="F11" s="136" t="s">
        <v>84</v>
      </c>
      <c r="G11" s="137" t="s">
        <v>85</v>
      </c>
      <c r="H11" s="137" t="s">
        <v>87</v>
      </c>
      <c r="I11" s="139" t="s">
        <v>88</v>
      </c>
      <c r="J11" s="136" t="s">
        <v>84</v>
      </c>
      <c r="K11" s="158" t="s">
        <v>85</v>
      </c>
    </row>
    <row r="12" spans="1:11" ht="14.25">
      <c r="A12" s="98" t="s">
        <v>89</v>
      </c>
      <c r="B12" s="109" t="s">
        <v>84</v>
      </c>
      <c r="C12" s="110" t="s">
        <v>85</v>
      </c>
      <c r="D12" s="111"/>
      <c r="E12" s="112" t="s">
        <v>90</v>
      </c>
      <c r="F12" s="109" t="s">
        <v>84</v>
      </c>
      <c r="G12" s="110" t="s">
        <v>85</v>
      </c>
      <c r="H12" s="110" t="s">
        <v>87</v>
      </c>
      <c r="I12" s="112" t="s">
        <v>91</v>
      </c>
      <c r="J12" s="109" t="s">
        <v>84</v>
      </c>
      <c r="K12" s="119" t="s">
        <v>85</v>
      </c>
    </row>
    <row r="13" spans="1:11" ht="14.25">
      <c r="A13" s="98" t="s">
        <v>92</v>
      </c>
      <c r="B13" s="109" t="s">
        <v>84</v>
      </c>
      <c r="C13" s="110" t="s">
        <v>85</v>
      </c>
      <c r="D13" s="111"/>
      <c r="E13" s="112" t="s">
        <v>93</v>
      </c>
      <c r="F13" s="110" t="s">
        <v>94</v>
      </c>
      <c r="G13" s="110" t="s">
        <v>95</v>
      </c>
      <c r="H13" s="110" t="s">
        <v>87</v>
      </c>
      <c r="I13" s="112" t="s">
        <v>96</v>
      </c>
      <c r="J13" s="109" t="s">
        <v>84</v>
      </c>
      <c r="K13" s="119" t="s">
        <v>85</v>
      </c>
    </row>
    <row r="14" spans="1:11" ht="14.25">
      <c r="A14" s="220" t="s">
        <v>97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2"/>
    </row>
    <row r="15" spans="1:11" ht="14.25">
      <c r="A15" s="217" t="s">
        <v>98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40" t="s">
        <v>99</v>
      </c>
      <c r="B16" s="137" t="s">
        <v>94</v>
      </c>
      <c r="C16" s="137" t="s">
        <v>95</v>
      </c>
      <c r="D16" s="141"/>
      <c r="E16" s="142" t="s">
        <v>100</v>
      </c>
      <c r="F16" s="137" t="s">
        <v>94</v>
      </c>
      <c r="G16" s="137" t="s">
        <v>95</v>
      </c>
      <c r="H16" s="143"/>
      <c r="I16" s="142" t="s">
        <v>101</v>
      </c>
      <c r="J16" s="137" t="s">
        <v>94</v>
      </c>
      <c r="K16" s="158" t="s">
        <v>95</v>
      </c>
    </row>
    <row r="17" spans="1:22" ht="16.5" customHeight="1">
      <c r="A17" s="101" t="s">
        <v>102</v>
      </c>
      <c r="B17" s="110" t="s">
        <v>94</v>
      </c>
      <c r="C17" s="110" t="s">
        <v>95</v>
      </c>
      <c r="D17" s="96"/>
      <c r="E17" s="114" t="s">
        <v>103</v>
      </c>
      <c r="F17" s="110" t="s">
        <v>94</v>
      </c>
      <c r="G17" s="110" t="s">
        <v>95</v>
      </c>
      <c r="H17" s="144"/>
      <c r="I17" s="114" t="s">
        <v>104</v>
      </c>
      <c r="J17" s="110" t="s">
        <v>94</v>
      </c>
      <c r="K17" s="119" t="s">
        <v>95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46" t="s">
        <v>105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s="134" customFormat="1" ht="18" customHeight="1">
      <c r="A19" s="217" t="s">
        <v>106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34" t="s">
        <v>107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45" t="s">
        <v>108</v>
      </c>
      <c r="B21" s="114" t="s">
        <v>109</v>
      </c>
      <c r="C21" s="114" t="s">
        <v>110</v>
      </c>
      <c r="D21" s="114" t="s">
        <v>111</v>
      </c>
      <c r="E21" s="114" t="s">
        <v>112</v>
      </c>
      <c r="F21" s="114" t="s">
        <v>113</v>
      </c>
      <c r="G21" s="114" t="s">
        <v>114</v>
      </c>
      <c r="H21" s="114" t="s">
        <v>115</v>
      </c>
      <c r="I21" s="114" t="s">
        <v>116</v>
      </c>
      <c r="J21" s="114" t="s">
        <v>117</v>
      </c>
      <c r="K21" s="122" t="s">
        <v>118</v>
      </c>
    </row>
    <row r="22" spans="1:22" ht="16.5" customHeight="1">
      <c r="A22" s="102" t="s">
        <v>119</v>
      </c>
      <c r="B22" s="146"/>
      <c r="C22" s="147"/>
      <c r="D22" s="148">
        <v>30</v>
      </c>
      <c r="E22" s="149">
        <v>75</v>
      </c>
      <c r="F22" s="150">
        <v>88</v>
      </c>
      <c r="G22" s="150">
        <v>70</v>
      </c>
      <c r="H22" s="151">
        <v>42</v>
      </c>
      <c r="I22" s="146"/>
      <c r="J22" s="146"/>
      <c r="K22" s="160"/>
    </row>
    <row r="23" spans="1:22" ht="16.5" customHeight="1">
      <c r="A23" s="102"/>
      <c r="B23" s="146"/>
      <c r="C23" s="146"/>
      <c r="D23" s="146"/>
      <c r="E23" s="146"/>
      <c r="F23" s="146"/>
      <c r="G23" s="146"/>
      <c r="H23" s="146"/>
      <c r="I23" s="146"/>
      <c r="J23" s="146"/>
      <c r="K23" s="161"/>
    </row>
    <row r="24" spans="1:22" ht="16.5" customHeight="1">
      <c r="A24" s="102"/>
      <c r="B24" s="146"/>
      <c r="C24" s="146"/>
      <c r="D24" s="146"/>
      <c r="E24" s="146"/>
      <c r="F24" s="146"/>
      <c r="G24" s="146"/>
      <c r="H24" s="146"/>
      <c r="I24" s="146"/>
      <c r="J24" s="146"/>
      <c r="K24" s="161"/>
    </row>
    <row r="25" spans="1:22" ht="16.5" customHeight="1">
      <c r="A25" s="102"/>
      <c r="B25" s="146"/>
      <c r="C25" s="146"/>
      <c r="D25" s="146"/>
      <c r="E25" s="146"/>
      <c r="F25" s="146"/>
      <c r="G25" s="146"/>
      <c r="H25" s="146"/>
      <c r="I25" s="146"/>
      <c r="J25" s="146"/>
      <c r="K25" s="162"/>
    </row>
    <row r="26" spans="1:22" ht="16.5" customHeight="1">
      <c r="A26" s="102"/>
      <c r="B26" s="146"/>
      <c r="C26" s="146"/>
      <c r="D26" s="146"/>
      <c r="E26" s="146"/>
      <c r="F26" s="146"/>
      <c r="G26" s="146"/>
      <c r="H26" s="146"/>
      <c r="I26" s="146"/>
      <c r="J26" s="146"/>
      <c r="K26" s="162"/>
    </row>
    <row r="27" spans="1:22" ht="16.5" customHeight="1">
      <c r="A27" s="102"/>
      <c r="B27" s="146"/>
      <c r="C27" s="146"/>
      <c r="D27" s="146"/>
      <c r="E27" s="146"/>
      <c r="F27" s="146"/>
      <c r="G27" s="146"/>
      <c r="H27" s="146"/>
      <c r="I27" s="146"/>
      <c r="J27" s="146"/>
      <c r="K27" s="162"/>
    </row>
    <row r="28" spans="1:22" ht="16.5" customHeight="1">
      <c r="A28" s="102"/>
      <c r="B28" s="146"/>
      <c r="C28" s="146"/>
      <c r="D28" s="146"/>
      <c r="E28" s="146"/>
      <c r="F28" s="146"/>
      <c r="G28" s="146"/>
      <c r="H28" s="146"/>
      <c r="I28" s="146"/>
      <c r="J28" s="146"/>
      <c r="K28" s="162"/>
    </row>
    <row r="29" spans="1:22" ht="18" customHeight="1">
      <c r="A29" s="223" t="s">
        <v>120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37" t="s">
        <v>121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23" t="s">
        <v>122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26" t="s">
        <v>123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124</v>
      </c>
      <c r="B34" s="230"/>
      <c r="C34" s="110" t="s">
        <v>66</v>
      </c>
      <c r="D34" s="110" t="s">
        <v>67</v>
      </c>
      <c r="E34" s="231" t="s">
        <v>125</v>
      </c>
      <c r="F34" s="232"/>
      <c r="G34" s="232"/>
      <c r="H34" s="232"/>
      <c r="I34" s="232"/>
      <c r="J34" s="232"/>
      <c r="K34" s="233"/>
    </row>
    <row r="35" spans="1:11" ht="14.25">
      <c r="A35" s="199" t="s">
        <v>126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>
      <c r="A36" s="208" t="s">
        <v>127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>
      <c r="A37" s="211" t="s">
        <v>128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>
      <c r="A43" s="214" t="s">
        <v>129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217" t="s">
        <v>130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40" t="s">
        <v>131</v>
      </c>
      <c r="B45" s="137" t="s">
        <v>94</v>
      </c>
      <c r="C45" s="137" t="s">
        <v>95</v>
      </c>
      <c r="D45" s="137" t="s">
        <v>87</v>
      </c>
      <c r="E45" s="142" t="s">
        <v>132</v>
      </c>
      <c r="F45" s="137" t="s">
        <v>94</v>
      </c>
      <c r="G45" s="137" t="s">
        <v>95</v>
      </c>
      <c r="H45" s="137" t="s">
        <v>87</v>
      </c>
      <c r="I45" s="142" t="s">
        <v>133</v>
      </c>
      <c r="J45" s="137" t="s">
        <v>94</v>
      </c>
      <c r="K45" s="158" t="s">
        <v>95</v>
      </c>
    </row>
    <row r="46" spans="1:11" ht="14.25">
      <c r="A46" s="101" t="s">
        <v>86</v>
      </c>
      <c r="B46" s="110" t="s">
        <v>94</v>
      </c>
      <c r="C46" s="110" t="s">
        <v>95</v>
      </c>
      <c r="D46" s="110" t="s">
        <v>87</v>
      </c>
      <c r="E46" s="114" t="s">
        <v>93</v>
      </c>
      <c r="F46" s="110" t="s">
        <v>94</v>
      </c>
      <c r="G46" s="110" t="s">
        <v>95</v>
      </c>
      <c r="H46" s="110" t="s">
        <v>87</v>
      </c>
      <c r="I46" s="114" t="s">
        <v>104</v>
      </c>
      <c r="J46" s="110" t="s">
        <v>94</v>
      </c>
      <c r="K46" s="119" t="s">
        <v>95</v>
      </c>
    </row>
    <row r="47" spans="1:11" ht="14.25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4.25">
      <c r="A48" s="199" t="s">
        <v>134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4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4.25">
      <c r="A50" s="152" t="s">
        <v>135</v>
      </c>
      <c r="B50" s="203" t="s">
        <v>136</v>
      </c>
      <c r="C50" s="203"/>
      <c r="D50" s="153" t="s">
        <v>137</v>
      </c>
      <c r="E50" s="154"/>
      <c r="F50" s="155" t="s">
        <v>138</v>
      </c>
      <c r="G50" s="156"/>
      <c r="H50" s="204" t="s">
        <v>139</v>
      </c>
      <c r="I50" s="205"/>
      <c r="J50" s="206"/>
      <c r="K50" s="207"/>
    </row>
    <row r="51" spans="1:11" ht="14.25">
      <c r="A51" s="199" t="s">
        <v>140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4.2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2"/>
    </row>
    <row r="53" spans="1:11" ht="14.25">
      <c r="A53" s="152" t="s">
        <v>135</v>
      </c>
      <c r="B53" s="203" t="s">
        <v>136</v>
      </c>
      <c r="C53" s="203"/>
      <c r="D53" s="153" t="s">
        <v>137</v>
      </c>
      <c r="E53" s="157" t="s">
        <v>141</v>
      </c>
      <c r="F53" s="155" t="s">
        <v>142</v>
      </c>
      <c r="G53" s="156"/>
      <c r="H53" s="204" t="s">
        <v>139</v>
      </c>
      <c r="I53" s="205"/>
      <c r="J53" s="206" t="s">
        <v>143</v>
      </c>
      <c r="K53" s="2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tabSelected="1" topLeftCell="A7" zoomScale="80" zoomScaleNormal="80" workbookViewId="0">
      <selection activeCell="P21" sqref="P21"/>
    </sheetView>
  </sheetViews>
  <sheetFormatPr defaultColWidth="9" defaultRowHeight="26.1" customHeight="1"/>
  <cols>
    <col min="1" max="1" width="17.125" style="23" customWidth="1"/>
    <col min="2" max="6" width="9.375" style="23" customWidth="1"/>
    <col min="7" max="7" width="1.375" style="23" customWidth="1"/>
    <col min="8" max="8" width="16.5" style="23" customWidth="1"/>
    <col min="9" max="9" width="17" style="23" customWidth="1"/>
    <col min="10" max="10" width="18.5" style="23" customWidth="1"/>
    <col min="11" max="11" width="16.625" style="23" customWidth="1"/>
    <col min="12" max="12" width="14.125" style="23" customWidth="1"/>
    <col min="13" max="13" width="16.375" style="23" customWidth="1"/>
    <col min="14" max="16384" width="9" style="23"/>
  </cols>
  <sheetData>
    <row r="1" spans="1:13" ht="30" customHeight="1">
      <c r="A1" s="272" t="s">
        <v>144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29.1" customHeight="1">
      <c r="A2" s="24" t="s">
        <v>62</v>
      </c>
      <c r="B2" s="274" t="s">
        <v>63</v>
      </c>
      <c r="C2" s="274"/>
      <c r="D2" s="25" t="s">
        <v>68</v>
      </c>
      <c r="E2" s="274" t="s">
        <v>69</v>
      </c>
      <c r="F2" s="274"/>
      <c r="G2" s="280"/>
      <c r="H2" s="46" t="s">
        <v>57</v>
      </c>
      <c r="I2" s="274" t="s">
        <v>145</v>
      </c>
      <c r="J2" s="274"/>
      <c r="K2" s="274"/>
      <c r="L2" s="274"/>
      <c r="M2" s="275"/>
    </row>
    <row r="3" spans="1:13" ht="29.1" customHeight="1">
      <c r="A3" s="279" t="s">
        <v>146</v>
      </c>
      <c r="B3" s="276" t="s">
        <v>147</v>
      </c>
      <c r="C3" s="276"/>
      <c r="D3" s="276"/>
      <c r="E3" s="276"/>
      <c r="F3" s="276"/>
      <c r="G3" s="281"/>
      <c r="H3" s="277" t="s">
        <v>148</v>
      </c>
      <c r="I3" s="277"/>
      <c r="J3" s="277"/>
      <c r="K3" s="277"/>
      <c r="L3" s="277"/>
      <c r="M3" s="278"/>
    </row>
    <row r="4" spans="1:13" ht="29.1" customHeight="1">
      <c r="A4" s="279"/>
      <c r="B4" s="123" t="s">
        <v>111</v>
      </c>
      <c r="C4" s="123" t="s">
        <v>112</v>
      </c>
      <c r="D4" s="123" t="s">
        <v>113</v>
      </c>
      <c r="E4" s="123" t="s">
        <v>114</v>
      </c>
      <c r="F4" s="123" t="s">
        <v>115</v>
      </c>
      <c r="G4" s="281"/>
      <c r="H4" s="47" t="s">
        <v>149</v>
      </c>
      <c r="I4" s="47" t="s">
        <v>150</v>
      </c>
      <c r="J4" s="425" t="s">
        <v>344</v>
      </c>
      <c r="K4" s="47"/>
      <c r="L4" s="47"/>
      <c r="M4" s="48"/>
    </row>
    <row r="5" spans="1:13" ht="29.1" customHeight="1">
      <c r="A5" s="279"/>
      <c r="B5" s="123" t="s">
        <v>151</v>
      </c>
      <c r="C5" s="123" t="s">
        <v>152</v>
      </c>
      <c r="D5" s="123" t="s">
        <v>153</v>
      </c>
      <c r="E5" s="123" t="s">
        <v>154</v>
      </c>
      <c r="F5" s="123" t="s">
        <v>155</v>
      </c>
      <c r="G5" s="281"/>
      <c r="H5" s="123" t="s">
        <v>151</v>
      </c>
      <c r="I5" s="123" t="s">
        <v>151</v>
      </c>
      <c r="J5" s="426" t="s">
        <v>345</v>
      </c>
      <c r="K5" s="49"/>
      <c r="L5" s="49"/>
      <c r="M5" s="50"/>
    </row>
    <row r="6" spans="1:13" ht="29.1" customHeight="1">
      <c r="A6" s="124" t="s">
        <v>156</v>
      </c>
      <c r="B6" s="125">
        <f>C6-2</f>
        <v>60</v>
      </c>
      <c r="C6" s="126">
        <v>62</v>
      </c>
      <c r="D6" s="125">
        <f>C6+2</f>
        <v>64</v>
      </c>
      <c r="E6" s="125">
        <f>D6+2</f>
        <v>66</v>
      </c>
      <c r="F6" s="125">
        <f>E6+1</f>
        <v>67</v>
      </c>
      <c r="G6" s="281"/>
      <c r="H6" s="127" t="s">
        <v>157</v>
      </c>
      <c r="I6" s="127" t="s">
        <v>157</v>
      </c>
      <c r="J6" s="427" t="s">
        <v>346</v>
      </c>
      <c r="K6" s="51"/>
      <c r="L6" s="51"/>
      <c r="M6" s="52"/>
    </row>
    <row r="7" spans="1:13" ht="29.1" customHeight="1">
      <c r="A7" s="124" t="s">
        <v>158</v>
      </c>
      <c r="B7" s="125">
        <f t="shared" ref="B7:B9" si="0">C7-4</f>
        <v>101</v>
      </c>
      <c r="C7" s="126">
        <v>105</v>
      </c>
      <c r="D7" s="125">
        <f t="shared" ref="D7:D9" si="1">C7+4</f>
        <v>109</v>
      </c>
      <c r="E7" s="125">
        <f>D7+4</f>
        <v>113</v>
      </c>
      <c r="F7" s="125">
        <f t="shared" ref="F7:F9" si="2">E7+6</f>
        <v>119</v>
      </c>
      <c r="G7" s="281"/>
      <c r="H7" s="127" t="s">
        <v>159</v>
      </c>
      <c r="I7" s="127" t="s">
        <v>160</v>
      </c>
      <c r="J7" s="428" t="s">
        <v>346</v>
      </c>
      <c r="K7" s="53"/>
      <c r="L7" s="53"/>
      <c r="M7" s="55"/>
    </row>
    <row r="8" spans="1:13" ht="29.1" customHeight="1">
      <c r="A8" s="124" t="s">
        <v>161</v>
      </c>
      <c r="B8" s="125">
        <f t="shared" si="0"/>
        <v>91</v>
      </c>
      <c r="C8" s="126">
        <v>95</v>
      </c>
      <c r="D8" s="125">
        <f t="shared" si="1"/>
        <v>99</v>
      </c>
      <c r="E8" s="125">
        <f>D8+5</f>
        <v>104</v>
      </c>
      <c r="F8" s="125">
        <f t="shared" si="2"/>
        <v>110</v>
      </c>
      <c r="G8" s="281"/>
      <c r="H8" s="127" t="s">
        <v>157</v>
      </c>
      <c r="I8" s="127" t="s">
        <v>159</v>
      </c>
      <c r="J8" s="428" t="s">
        <v>346</v>
      </c>
      <c r="K8" s="53"/>
      <c r="L8" s="53"/>
      <c r="M8" s="55"/>
    </row>
    <row r="9" spans="1:13" ht="29.1" customHeight="1">
      <c r="A9" s="128" t="s">
        <v>162</v>
      </c>
      <c r="B9" s="129">
        <f t="shared" si="0"/>
        <v>105</v>
      </c>
      <c r="C9" s="130">
        <v>109</v>
      </c>
      <c r="D9" s="129">
        <f t="shared" si="1"/>
        <v>113</v>
      </c>
      <c r="E9" s="129">
        <f>D9+5</f>
        <v>118</v>
      </c>
      <c r="F9" s="129">
        <f t="shared" si="2"/>
        <v>124</v>
      </c>
      <c r="G9" s="281"/>
      <c r="H9" s="127" t="s">
        <v>157</v>
      </c>
      <c r="I9" s="127" t="s">
        <v>157</v>
      </c>
      <c r="J9" s="428" t="s">
        <v>346</v>
      </c>
      <c r="K9" s="53"/>
      <c r="L9" s="53"/>
      <c r="M9" s="55"/>
    </row>
    <row r="10" spans="1:13" ht="29.1" customHeight="1">
      <c r="A10" s="124" t="s">
        <v>163</v>
      </c>
      <c r="B10" s="125">
        <f>C10-1.2</f>
        <v>38.799999999999997</v>
      </c>
      <c r="C10" s="126">
        <v>40</v>
      </c>
      <c r="D10" s="125">
        <f>C10+1.2</f>
        <v>41.2</v>
      </c>
      <c r="E10" s="125">
        <f>D10+1.2</f>
        <v>42.400000000000006</v>
      </c>
      <c r="F10" s="125">
        <f>E10+1.4</f>
        <v>43.800000000000004</v>
      </c>
      <c r="G10" s="281"/>
      <c r="H10" s="127" t="s">
        <v>164</v>
      </c>
      <c r="I10" s="127" t="s">
        <v>164</v>
      </c>
      <c r="J10" s="428" t="s">
        <v>347</v>
      </c>
      <c r="K10" s="53"/>
      <c r="L10" s="53"/>
      <c r="M10" s="55"/>
    </row>
    <row r="11" spans="1:13" ht="29.1" customHeight="1">
      <c r="A11" s="124" t="s">
        <v>165</v>
      </c>
      <c r="B11" s="125">
        <f>C11-1.2</f>
        <v>60.8</v>
      </c>
      <c r="C11" s="126">
        <v>62</v>
      </c>
      <c r="D11" s="125">
        <f>C11+1.2</f>
        <v>63.2</v>
      </c>
      <c r="E11" s="125">
        <f>D11+1.2</f>
        <v>64.400000000000006</v>
      </c>
      <c r="F11" s="125">
        <f>E11+0.6</f>
        <v>65</v>
      </c>
      <c r="G11" s="281"/>
      <c r="H11" s="127" t="s">
        <v>166</v>
      </c>
      <c r="I11" s="127" t="s">
        <v>167</v>
      </c>
      <c r="J11" s="428" t="s">
        <v>348</v>
      </c>
      <c r="K11" s="53"/>
      <c r="L11" s="53"/>
      <c r="M11" s="55"/>
    </row>
    <row r="12" spans="1:13" ht="29.1" customHeight="1">
      <c r="A12" s="131" t="s">
        <v>168</v>
      </c>
      <c r="B12" s="125">
        <f>C12-0.8</f>
        <v>21.7</v>
      </c>
      <c r="C12" s="126">
        <v>22.5</v>
      </c>
      <c r="D12" s="125">
        <f>C12+0.8</f>
        <v>23.3</v>
      </c>
      <c r="E12" s="125">
        <f>D12+0.8</f>
        <v>24.1</v>
      </c>
      <c r="F12" s="125">
        <f>E12+1.3</f>
        <v>25.400000000000002</v>
      </c>
      <c r="G12" s="281"/>
      <c r="H12" s="127" t="s">
        <v>164</v>
      </c>
      <c r="I12" s="127" t="s">
        <v>164</v>
      </c>
      <c r="J12" s="428" t="s">
        <v>349</v>
      </c>
      <c r="K12" s="53"/>
      <c r="L12" s="53"/>
      <c r="M12" s="55"/>
    </row>
    <row r="13" spans="1:13" ht="29.1" customHeight="1">
      <c r="A13" s="124" t="s">
        <v>169</v>
      </c>
      <c r="B13" s="125">
        <f>C13-0.7</f>
        <v>18.8</v>
      </c>
      <c r="C13" s="126">
        <v>19.5</v>
      </c>
      <c r="D13" s="125">
        <f>C13+0.7</f>
        <v>20.2</v>
      </c>
      <c r="E13" s="125">
        <f>D13+0.7</f>
        <v>20.9</v>
      </c>
      <c r="F13" s="125">
        <f>E13+1</f>
        <v>21.9</v>
      </c>
      <c r="G13" s="281"/>
      <c r="H13" s="127" t="s">
        <v>164</v>
      </c>
      <c r="I13" s="127" t="s">
        <v>164</v>
      </c>
      <c r="J13" s="428" t="s">
        <v>349</v>
      </c>
      <c r="K13" s="53"/>
      <c r="L13" s="53"/>
      <c r="M13" s="55"/>
    </row>
    <row r="14" spans="1:13" ht="29.1" customHeight="1">
      <c r="A14" s="124" t="s">
        <v>170</v>
      </c>
      <c r="B14" s="129">
        <f t="shared" ref="B14:B18" si="3">C14-0.5</f>
        <v>11</v>
      </c>
      <c r="C14" s="132">
        <v>11.5</v>
      </c>
      <c r="D14" s="129">
        <f t="shared" ref="D14:D18" si="4">C14+0.5</f>
        <v>12</v>
      </c>
      <c r="E14" s="129">
        <f t="shared" ref="E14:E18" si="5">D14+0.5</f>
        <v>12.5</v>
      </c>
      <c r="F14" s="129">
        <f>E14+0.7</f>
        <v>13.2</v>
      </c>
      <c r="G14" s="281"/>
      <c r="H14" s="127" t="s">
        <v>164</v>
      </c>
      <c r="I14" s="127" t="s">
        <v>166</v>
      </c>
      <c r="J14" s="428" t="s">
        <v>350</v>
      </c>
      <c r="K14" s="53"/>
      <c r="L14" s="53"/>
      <c r="M14" s="55"/>
    </row>
    <row r="15" spans="1:13" ht="29.1" customHeight="1">
      <c r="A15" s="124" t="s">
        <v>171</v>
      </c>
      <c r="B15" s="125">
        <f>C15</f>
        <v>6.5</v>
      </c>
      <c r="C15" s="133">
        <v>6.5</v>
      </c>
      <c r="D15" s="125">
        <f>C15</f>
        <v>6.5</v>
      </c>
      <c r="E15" s="125">
        <f>D15</f>
        <v>6.5</v>
      </c>
      <c r="F15" s="125">
        <f>E15</f>
        <v>6.5</v>
      </c>
      <c r="G15" s="281"/>
      <c r="H15" s="127" t="s">
        <v>164</v>
      </c>
      <c r="I15" s="127" t="s">
        <v>164</v>
      </c>
      <c r="J15" s="428" t="s">
        <v>348</v>
      </c>
      <c r="K15" s="53"/>
      <c r="L15" s="53"/>
      <c r="M15" s="55"/>
    </row>
    <row r="16" spans="1:13" ht="29.1" customHeight="1">
      <c r="A16" s="124" t="s">
        <v>172</v>
      </c>
      <c r="B16" s="125">
        <f>C16-1</f>
        <v>52</v>
      </c>
      <c r="C16" s="133">
        <v>53</v>
      </c>
      <c r="D16" s="125">
        <f>C16+1</f>
        <v>54</v>
      </c>
      <c r="E16" s="125">
        <f>D16+1</f>
        <v>55</v>
      </c>
      <c r="F16" s="125">
        <f>E16+1.5</f>
        <v>56.5</v>
      </c>
      <c r="G16" s="281"/>
      <c r="H16" s="127" t="s">
        <v>164</v>
      </c>
      <c r="I16" s="127" t="s">
        <v>164</v>
      </c>
      <c r="J16" s="427" t="s">
        <v>346</v>
      </c>
      <c r="K16" s="51"/>
      <c r="L16" s="51"/>
      <c r="M16" s="56"/>
    </row>
    <row r="17" spans="1:13" ht="29.1" customHeight="1">
      <c r="A17" s="124" t="s">
        <v>173</v>
      </c>
      <c r="B17" s="125">
        <f t="shared" si="3"/>
        <v>34.5</v>
      </c>
      <c r="C17" s="133">
        <v>35</v>
      </c>
      <c r="D17" s="125">
        <f t="shared" si="4"/>
        <v>35.5</v>
      </c>
      <c r="E17" s="125">
        <f t="shared" si="5"/>
        <v>36</v>
      </c>
      <c r="F17" s="125">
        <f>E17+0.5</f>
        <v>36.5</v>
      </c>
      <c r="G17" s="281"/>
      <c r="H17" s="127" t="s">
        <v>164</v>
      </c>
      <c r="I17" s="127" t="s">
        <v>166</v>
      </c>
      <c r="J17" s="428" t="s">
        <v>350</v>
      </c>
      <c r="K17" s="53"/>
      <c r="L17" s="53"/>
      <c r="M17" s="55"/>
    </row>
    <row r="18" spans="1:13" ht="29.1" customHeight="1">
      <c r="A18" s="124" t="s">
        <v>174</v>
      </c>
      <c r="B18" s="125">
        <f t="shared" si="3"/>
        <v>24.5</v>
      </c>
      <c r="C18" s="133">
        <v>25</v>
      </c>
      <c r="D18" s="125">
        <f t="shared" si="4"/>
        <v>25.5</v>
      </c>
      <c r="E18" s="125">
        <f t="shared" si="5"/>
        <v>26</v>
      </c>
      <c r="F18" s="125">
        <f>E18+0.75</f>
        <v>26.75</v>
      </c>
      <c r="G18" s="281"/>
      <c r="H18" s="127" t="s">
        <v>164</v>
      </c>
      <c r="I18" s="127" t="s">
        <v>166</v>
      </c>
      <c r="J18" s="428" t="s">
        <v>351</v>
      </c>
      <c r="K18" s="53"/>
      <c r="L18" s="53"/>
      <c r="M18" s="55"/>
    </row>
    <row r="19" spans="1:13" ht="14.25">
      <c r="A19" s="44" t="s">
        <v>125</v>
      </c>
      <c r="D19" s="45"/>
      <c r="E19" s="45"/>
      <c r="F19" s="45"/>
      <c r="G19" s="45"/>
      <c r="H19" s="45"/>
      <c r="I19" s="45"/>
      <c r="J19" s="429" t="s">
        <v>352</v>
      </c>
      <c r="K19" s="45"/>
      <c r="L19" s="45"/>
      <c r="M19" s="45"/>
    </row>
    <row r="20" spans="1:13" ht="14.25">
      <c r="A20" s="23" t="s">
        <v>175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14.25">
      <c r="A21" s="45"/>
      <c r="B21" s="45"/>
      <c r="C21" s="45"/>
      <c r="D21" s="45"/>
      <c r="E21" s="45"/>
      <c r="F21" s="45"/>
      <c r="G21" s="45"/>
      <c r="H21" s="44" t="s">
        <v>176</v>
      </c>
      <c r="I21" s="61">
        <v>44685</v>
      </c>
      <c r="J21" s="44" t="s">
        <v>177</v>
      </c>
      <c r="K21" s="44"/>
      <c r="L21" s="44" t="s">
        <v>178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8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0" customWidth="1"/>
    <col min="2" max="16384" width="10" style="90"/>
  </cols>
  <sheetData>
    <row r="1" spans="1:11" ht="22.5" customHeight="1">
      <c r="A1" s="341" t="s">
        <v>179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7.25" customHeight="1">
      <c r="A2" s="91" t="s">
        <v>53</v>
      </c>
      <c r="B2" s="268"/>
      <c r="C2" s="268"/>
      <c r="D2" s="269" t="s">
        <v>55</v>
      </c>
      <c r="E2" s="269"/>
      <c r="F2" s="268"/>
      <c r="G2" s="268"/>
      <c r="H2" s="92" t="s">
        <v>57</v>
      </c>
      <c r="I2" s="270"/>
      <c r="J2" s="270"/>
      <c r="K2" s="271"/>
    </row>
    <row r="3" spans="1:11" ht="16.5" customHeight="1">
      <c r="A3" s="261" t="s">
        <v>59</v>
      </c>
      <c r="B3" s="262"/>
      <c r="C3" s="263"/>
      <c r="D3" s="264" t="s">
        <v>60</v>
      </c>
      <c r="E3" s="265"/>
      <c r="F3" s="265"/>
      <c r="G3" s="266"/>
      <c r="H3" s="264" t="s">
        <v>61</v>
      </c>
      <c r="I3" s="265"/>
      <c r="J3" s="265"/>
      <c r="K3" s="266"/>
    </row>
    <row r="4" spans="1:11" ht="16.5" customHeight="1">
      <c r="A4" s="95" t="s">
        <v>62</v>
      </c>
      <c r="B4" s="333"/>
      <c r="C4" s="334"/>
      <c r="D4" s="253" t="s">
        <v>64</v>
      </c>
      <c r="E4" s="254"/>
      <c r="F4" s="251"/>
      <c r="G4" s="252"/>
      <c r="H4" s="253" t="s">
        <v>180</v>
      </c>
      <c r="I4" s="254"/>
      <c r="J4" s="110" t="s">
        <v>66</v>
      </c>
      <c r="K4" s="119" t="s">
        <v>67</v>
      </c>
    </row>
    <row r="5" spans="1:11" ht="16.5" customHeight="1">
      <c r="A5" s="98" t="s">
        <v>68</v>
      </c>
      <c r="B5" s="336"/>
      <c r="C5" s="337"/>
      <c r="D5" s="253" t="s">
        <v>181</v>
      </c>
      <c r="E5" s="254"/>
      <c r="F5" s="333"/>
      <c r="G5" s="334"/>
      <c r="H5" s="253" t="s">
        <v>182</v>
      </c>
      <c r="I5" s="254"/>
      <c r="J5" s="110" t="s">
        <v>66</v>
      </c>
      <c r="K5" s="119" t="s">
        <v>67</v>
      </c>
    </row>
    <row r="6" spans="1:11" ht="16.5" customHeight="1">
      <c r="A6" s="95" t="s">
        <v>72</v>
      </c>
      <c r="B6" s="99"/>
      <c r="C6" s="100"/>
      <c r="D6" s="253" t="s">
        <v>183</v>
      </c>
      <c r="E6" s="254"/>
      <c r="F6" s="333"/>
      <c r="G6" s="334"/>
      <c r="H6" s="338" t="s">
        <v>184</v>
      </c>
      <c r="I6" s="339"/>
      <c r="J6" s="339"/>
      <c r="K6" s="340"/>
    </row>
    <row r="7" spans="1:11" ht="16.5" customHeight="1">
      <c r="A7" s="95" t="s">
        <v>75</v>
      </c>
      <c r="B7" s="333"/>
      <c r="C7" s="334"/>
      <c r="D7" s="95" t="s">
        <v>185</v>
      </c>
      <c r="E7" s="97"/>
      <c r="F7" s="333"/>
      <c r="G7" s="334"/>
      <c r="H7" s="335"/>
      <c r="I7" s="259"/>
      <c r="J7" s="259"/>
      <c r="K7" s="260"/>
    </row>
    <row r="8" spans="1:11" ht="16.5" customHeight="1">
      <c r="A8" s="103" t="s">
        <v>78</v>
      </c>
      <c r="B8" s="255"/>
      <c r="C8" s="256"/>
      <c r="D8" s="220" t="s">
        <v>79</v>
      </c>
      <c r="E8" s="221"/>
      <c r="F8" s="257"/>
      <c r="G8" s="258"/>
      <c r="H8" s="220"/>
      <c r="I8" s="221"/>
      <c r="J8" s="221"/>
      <c r="K8" s="222"/>
    </row>
    <row r="9" spans="1:11" ht="16.5" customHeight="1">
      <c r="A9" s="313" t="s">
        <v>186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1:11" ht="16.5" customHeight="1">
      <c r="A10" s="104" t="s">
        <v>83</v>
      </c>
      <c r="B10" s="105" t="s">
        <v>84</v>
      </c>
      <c r="C10" s="106" t="s">
        <v>85</v>
      </c>
      <c r="D10" s="107"/>
      <c r="E10" s="108" t="s">
        <v>88</v>
      </c>
      <c r="F10" s="105" t="s">
        <v>84</v>
      </c>
      <c r="G10" s="106" t="s">
        <v>85</v>
      </c>
      <c r="H10" s="105"/>
      <c r="I10" s="108" t="s">
        <v>86</v>
      </c>
      <c r="J10" s="105" t="s">
        <v>84</v>
      </c>
      <c r="K10" s="120" t="s">
        <v>85</v>
      </c>
    </row>
    <row r="11" spans="1:11" ht="16.5" customHeight="1">
      <c r="A11" s="98" t="s">
        <v>89</v>
      </c>
      <c r="B11" s="109" t="s">
        <v>84</v>
      </c>
      <c r="C11" s="110" t="s">
        <v>85</v>
      </c>
      <c r="D11" s="111"/>
      <c r="E11" s="112" t="s">
        <v>91</v>
      </c>
      <c r="F11" s="109" t="s">
        <v>84</v>
      </c>
      <c r="G11" s="110" t="s">
        <v>85</v>
      </c>
      <c r="H11" s="109"/>
      <c r="I11" s="112" t="s">
        <v>96</v>
      </c>
      <c r="J11" s="109" t="s">
        <v>84</v>
      </c>
      <c r="K11" s="119" t="s">
        <v>85</v>
      </c>
    </row>
    <row r="12" spans="1:11" ht="16.5" customHeight="1">
      <c r="A12" s="220" t="s">
        <v>125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2"/>
    </row>
    <row r="13" spans="1:11" ht="16.5" customHeight="1">
      <c r="A13" s="321" t="s">
        <v>187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22"/>
      <c r="B14" s="323"/>
      <c r="C14" s="323"/>
      <c r="D14" s="323"/>
      <c r="E14" s="323"/>
      <c r="F14" s="323"/>
      <c r="G14" s="323"/>
      <c r="H14" s="323"/>
      <c r="I14" s="324"/>
      <c r="J14" s="324"/>
      <c r="K14" s="325"/>
    </row>
    <row r="15" spans="1:11" ht="16.5" customHeight="1">
      <c r="A15" s="326"/>
      <c r="B15" s="327"/>
      <c r="C15" s="327"/>
      <c r="D15" s="328"/>
      <c r="E15" s="329"/>
      <c r="F15" s="327"/>
      <c r="G15" s="327"/>
      <c r="H15" s="328"/>
      <c r="I15" s="330"/>
      <c r="J15" s="331"/>
      <c r="K15" s="332"/>
    </row>
    <row r="16" spans="1:11" ht="16.5" customHeight="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>
      <c r="A17" s="321" t="s">
        <v>188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22"/>
      <c r="B18" s="323"/>
      <c r="C18" s="323"/>
      <c r="D18" s="323"/>
      <c r="E18" s="323"/>
      <c r="F18" s="323"/>
      <c r="G18" s="323"/>
      <c r="H18" s="323"/>
      <c r="I18" s="324"/>
      <c r="J18" s="324"/>
      <c r="K18" s="325"/>
    </row>
    <row r="19" spans="1:11" ht="16.5" customHeight="1">
      <c r="A19" s="326"/>
      <c r="B19" s="327"/>
      <c r="C19" s="327"/>
      <c r="D19" s="328"/>
      <c r="E19" s="329"/>
      <c r="F19" s="327"/>
      <c r="G19" s="327"/>
      <c r="H19" s="328"/>
      <c r="I19" s="330"/>
      <c r="J19" s="331"/>
      <c r="K19" s="332"/>
    </row>
    <row r="20" spans="1:11" ht="16.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>
      <c r="A21" s="317" t="s">
        <v>122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123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29" t="s">
        <v>124</v>
      </c>
      <c r="B23" s="230"/>
      <c r="C23" s="110" t="s">
        <v>66</v>
      </c>
      <c r="D23" s="110" t="s">
        <v>67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189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313" t="s">
        <v>130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16.5" customHeight="1">
      <c r="A27" s="93" t="s">
        <v>131</v>
      </c>
      <c r="B27" s="106" t="s">
        <v>94</v>
      </c>
      <c r="C27" s="106" t="s">
        <v>95</v>
      </c>
      <c r="D27" s="106" t="s">
        <v>87</v>
      </c>
      <c r="E27" s="94" t="s">
        <v>132</v>
      </c>
      <c r="F27" s="106" t="s">
        <v>94</v>
      </c>
      <c r="G27" s="106" t="s">
        <v>95</v>
      </c>
      <c r="H27" s="106" t="s">
        <v>87</v>
      </c>
      <c r="I27" s="94" t="s">
        <v>133</v>
      </c>
      <c r="J27" s="106" t="s">
        <v>94</v>
      </c>
      <c r="K27" s="120" t="s">
        <v>95</v>
      </c>
    </row>
    <row r="28" spans="1:11" ht="16.5" customHeight="1">
      <c r="A28" s="101" t="s">
        <v>86</v>
      </c>
      <c r="B28" s="110" t="s">
        <v>94</v>
      </c>
      <c r="C28" s="110" t="s">
        <v>95</v>
      </c>
      <c r="D28" s="110" t="s">
        <v>87</v>
      </c>
      <c r="E28" s="114" t="s">
        <v>93</v>
      </c>
      <c r="F28" s="110" t="s">
        <v>94</v>
      </c>
      <c r="G28" s="110" t="s">
        <v>95</v>
      </c>
      <c r="H28" s="110" t="s">
        <v>87</v>
      </c>
      <c r="I28" s="114" t="s">
        <v>104</v>
      </c>
      <c r="J28" s="110" t="s">
        <v>94</v>
      </c>
      <c r="K28" s="119" t="s">
        <v>95</v>
      </c>
    </row>
    <row r="29" spans="1:11" ht="16.5" customHeight="1">
      <c r="A29" s="253" t="s">
        <v>97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>
      <c r="A31" s="295" t="s">
        <v>190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>
      <c r="A43" s="214" t="s">
        <v>129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>
      <c r="A44" s="295" t="s">
        <v>191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>
      <c r="A45" s="296" t="s">
        <v>125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115" t="s">
        <v>135</v>
      </c>
      <c r="B48" s="291" t="s">
        <v>136</v>
      </c>
      <c r="C48" s="291"/>
      <c r="D48" s="116" t="s">
        <v>137</v>
      </c>
      <c r="E48" s="117"/>
      <c r="F48" s="116" t="s">
        <v>138</v>
      </c>
      <c r="G48" s="118"/>
      <c r="H48" s="292" t="s">
        <v>139</v>
      </c>
      <c r="I48" s="292"/>
      <c r="J48" s="291"/>
      <c r="K48" s="302"/>
    </row>
    <row r="49" spans="1:11" ht="16.5" customHeight="1">
      <c r="A49" s="282" t="s">
        <v>140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16.5" customHeight="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>
      <c r="A52" s="115" t="s">
        <v>135</v>
      </c>
      <c r="B52" s="291" t="s">
        <v>136</v>
      </c>
      <c r="C52" s="291"/>
      <c r="D52" s="116" t="s">
        <v>137</v>
      </c>
      <c r="E52" s="116"/>
      <c r="F52" s="116" t="s">
        <v>138</v>
      </c>
      <c r="G52" s="116"/>
      <c r="H52" s="292" t="s">
        <v>139</v>
      </c>
      <c r="I52" s="292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72" t="s">
        <v>144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4" t="s">
        <v>62</v>
      </c>
      <c r="B2" s="274"/>
      <c r="C2" s="274"/>
      <c r="D2" s="25" t="s">
        <v>68</v>
      </c>
      <c r="E2" s="274"/>
      <c r="F2" s="274"/>
      <c r="G2" s="274"/>
      <c r="H2" s="280"/>
      <c r="I2" s="46" t="s">
        <v>57</v>
      </c>
      <c r="J2" s="274"/>
      <c r="K2" s="274"/>
      <c r="L2" s="274"/>
      <c r="M2" s="274"/>
      <c r="N2" s="275"/>
    </row>
    <row r="3" spans="1:14" ht="29.1" customHeight="1">
      <c r="A3" s="279" t="s">
        <v>146</v>
      </c>
      <c r="B3" s="276" t="s">
        <v>147</v>
      </c>
      <c r="C3" s="276"/>
      <c r="D3" s="276"/>
      <c r="E3" s="276"/>
      <c r="F3" s="276"/>
      <c r="G3" s="276"/>
      <c r="H3" s="281"/>
      <c r="I3" s="277" t="s">
        <v>148</v>
      </c>
      <c r="J3" s="277"/>
      <c r="K3" s="277"/>
      <c r="L3" s="277"/>
      <c r="M3" s="277"/>
      <c r="N3" s="278"/>
    </row>
    <row r="4" spans="1:14" ht="29.1" customHeight="1">
      <c r="A4" s="279"/>
      <c r="B4" s="26" t="s">
        <v>111</v>
      </c>
      <c r="C4" s="26" t="s">
        <v>112</v>
      </c>
      <c r="D4" s="27" t="s">
        <v>113</v>
      </c>
      <c r="E4" s="26" t="s">
        <v>114</v>
      </c>
      <c r="F4" s="26" t="s">
        <v>115</v>
      </c>
      <c r="G4" s="26" t="s">
        <v>116</v>
      </c>
      <c r="H4" s="281"/>
      <c r="I4" s="47" t="s">
        <v>192</v>
      </c>
      <c r="J4" s="47" t="s">
        <v>193</v>
      </c>
      <c r="K4" s="47"/>
      <c r="L4" s="47"/>
      <c r="M4" s="47"/>
      <c r="N4" s="48"/>
    </row>
    <row r="5" spans="1:14" ht="29.1" customHeight="1">
      <c r="A5" s="279"/>
      <c r="B5" s="28"/>
      <c r="C5" s="28"/>
      <c r="D5" s="27"/>
      <c r="E5" s="28"/>
      <c r="F5" s="28"/>
      <c r="G5" s="28"/>
      <c r="H5" s="281"/>
      <c r="I5" s="49"/>
      <c r="J5" s="49"/>
      <c r="K5" s="49"/>
      <c r="L5" s="49"/>
      <c r="M5" s="49"/>
      <c r="N5" s="50"/>
    </row>
    <row r="6" spans="1:14" ht="29.1" customHeight="1">
      <c r="A6" s="29"/>
      <c r="B6" s="28"/>
      <c r="C6" s="28"/>
      <c r="D6" s="30"/>
      <c r="E6" s="28"/>
      <c r="F6" s="28"/>
      <c r="G6" s="28"/>
      <c r="H6" s="281"/>
      <c r="I6" s="51"/>
      <c r="J6" s="51"/>
      <c r="K6" s="51"/>
      <c r="L6" s="51"/>
      <c r="M6" s="51"/>
      <c r="N6" s="52"/>
    </row>
    <row r="7" spans="1:14" ht="29.1" customHeight="1">
      <c r="A7" s="29"/>
      <c r="B7" s="28"/>
      <c r="C7" s="28"/>
      <c r="D7" s="30"/>
      <c r="E7" s="28"/>
      <c r="F7" s="28"/>
      <c r="G7" s="28"/>
      <c r="H7" s="281"/>
      <c r="I7" s="53"/>
      <c r="J7" s="53"/>
      <c r="K7" s="53"/>
      <c r="L7" s="53"/>
      <c r="M7" s="53"/>
      <c r="N7" s="54"/>
    </row>
    <row r="8" spans="1:14" ht="29.1" customHeight="1">
      <c r="A8" s="29"/>
      <c r="B8" s="28"/>
      <c r="C8" s="28"/>
      <c r="D8" s="30"/>
      <c r="E8" s="28"/>
      <c r="F8" s="28"/>
      <c r="G8" s="28"/>
      <c r="H8" s="281"/>
      <c r="I8" s="53"/>
      <c r="J8" s="53"/>
      <c r="K8" s="53"/>
      <c r="L8" s="53"/>
      <c r="M8" s="53"/>
      <c r="N8" s="55"/>
    </row>
    <row r="9" spans="1:14" ht="29.1" customHeight="1">
      <c r="A9" s="29"/>
      <c r="B9" s="28"/>
      <c r="C9" s="28"/>
      <c r="D9" s="30"/>
      <c r="E9" s="28"/>
      <c r="F9" s="28"/>
      <c r="G9" s="28"/>
      <c r="H9" s="281"/>
      <c r="I9" s="51"/>
      <c r="J9" s="51"/>
      <c r="K9" s="51"/>
      <c r="L9" s="51"/>
      <c r="M9" s="51"/>
      <c r="N9" s="56"/>
    </row>
    <row r="10" spans="1:14" ht="29.1" customHeight="1">
      <c r="A10" s="29"/>
      <c r="B10" s="28"/>
      <c r="C10" s="28"/>
      <c r="D10" s="30"/>
      <c r="E10" s="28"/>
      <c r="F10" s="28"/>
      <c r="G10" s="28"/>
      <c r="H10" s="281"/>
      <c r="I10" s="53"/>
      <c r="J10" s="53"/>
      <c r="K10" s="53"/>
      <c r="L10" s="53"/>
      <c r="M10" s="53"/>
      <c r="N10" s="55"/>
    </row>
    <row r="11" spans="1:14" ht="29.1" customHeight="1">
      <c r="A11" s="29"/>
      <c r="B11" s="28"/>
      <c r="C11" s="28"/>
      <c r="D11" s="30"/>
      <c r="E11" s="28"/>
      <c r="F11" s="28"/>
      <c r="G11" s="28"/>
      <c r="H11" s="281"/>
      <c r="I11" s="53"/>
      <c r="J11" s="53"/>
      <c r="K11" s="53"/>
      <c r="L11" s="53"/>
      <c r="M11" s="53"/>
      <c r="N11" s="55"/>
    </row>
    <row r="12" spans="1:14" ht="29.1" customHeight="1">
      <c r="A12" s="29"/>
      <c r="B12" s="28"/>
      <c r="C12" s="28"/>
      <c r="D12" s="30"/>
      <c r="E12" s="28"/>
      <c r="F12" s="28"/>
      <c r="G12" s="28"/>
      <c r="H12" s="281"/>
      <c r="I12" s="53"/>
      <c r="J12" s="53"/>
      <c r="K12" s="53"/>
      <c r="L12" s="53"/>
      <c r="M12" s="53"/>
      <c r="N12" s="55"/>
    </row>
    <row r="13" spans="1:14" ht="29.1" customHeight="1">
      <c r="A13" s="31"/>
      <c r="B13" s="32"/>
      <c r="C13" s="33"/>
      <c r="D13" s="34"/>
      <c r="E13" s="33"/>
      <c r="F13" s="33"/>
      <c r="G13" s="33"/>
      <c r="H13" s="281"/>
      <c r="I13" s="53"/>
      <c r="J13" s="53"/>
      <c r="K13" s="53"/>
      <c r="L13" s="53"/>
      <c r="M13" s="53"/>
      <c r="N13" s="55"/>
    </row>
    <row r="14" spans="1:14" ht="29.1" customHeight="1">
      <c r="A14" s="35"/>
      <c r="B14" s="36"/>
      <c r="C14" s="37"/>
      <c r="D14" s="37"/>
      <c r="E14" s="37"/>
      <c r="F14" s="37"/>
      <c r="G14" s="38"/>
      <c r="H14" s="281"/>
      <c r="I14" s="53"/>
      <c r="J14" s="53"/>
      <c r="K14" s="53"/>
      <c r="L14" s="53"/>
      <c r="M14" s="53"/>
      <c r="N14" s="55"/>
    </row>
    <row r="15" spans="1:14" ht="29.1" customHeight="1">
      <c r="A15" s="39"/>
      <c r="B15" s="40"/>
      <c r="C15" s="41"/>
      <c r="D15" s="41"/>
      <c r="E15" s="42"/>
      <c r="F15" s="42"/>
      <c r="G15" s="43"/>
      <c r="H15" s="342"/>
      <c r="I15" s="57"/>
      <c r="J15" s="58"/>
      <c r="K15" s="59"/>
      <c r="L15" s="58"/>
      <c r="M15" s="58"/>
      <c r="N15" s="60"/>
    </row>
    <row r="16" spans="1:14" ht="14.25">
      <c r="A16" s="44" t="s">
        <v>125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>
      <c r="A17" s="23" t="s">
        <v>194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4" t="s">
        <v>176</v>
      </c>
      <c r="J18" s="61"/>
      <c r="K18" s="44" t="s">
        <v>177</v>
      </c>
      <c r="L18" s="44"/>
      <c r="M18" s="44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385" t="s">
        <v>195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65" t="s">
        <v>53</v>
      </c>
      <c r="B2" s="386"/>
      <c r="C2" s="386"/>
      <c r="D2" s="66" t="s">
        <v>62</v>
      </c>
      <c r="E2" s="67"/>
      <c r="F2" s="68" t="s">
        <v>196</v>
      </c>
      <c r="G2" s="387"/>
      <c r="H2" s="387"/>
      <c r="I2" s="85" t="s">
        <v>57</v>
      </c>
      <c r="J2" s="387"/>
      <c r="K2" s="388"/>
    </row>
    <row r="3" spans="1:11">
      <c r="A3" s="69" t="s">
        <v>75</v>
      </c>
      <c r="B3" s="382"/>
      <c r="C3" s="382"/>
      <c r="D3" s="70" t="s">
        <v>197</v>
      </c>
      <c r="E3" s="389"/>
      <c r="F3" s="381"/>
      <c r="G3" s="381"/>
      <c r="H3" s="308" t="s">
        <v>198</v>
      </c>
      <c r="I3" s="308"/>
      <c r="J3" s="308"/>
      <c r="K3" s="309"/>
    </row>
    <row r="4" spans="1:11">
      <c r="A4" s="71" t="s">
        <v>72</v>
      </c>
      <c r="B4" s="72"/>
      <c r="C4" s="72"/>
      <c r="D4" s="73" t="s">
        <v>199</v>
      </c>
      <c r="E4" s="381"/>
      <c r="F4" s="381"/>
      <c r="G4" s="381"/>
      <c r="H4" s="230" t="s">
        <v>200</v>
      </c>
      <c r="I4" s="230"/>
      <c r="J4" s="82" t="s">
        <v>66</v>
      </c>
      <c r="K4" s="88" t="s">
        <v>67</v>
      </c>
    </row>
    <row r="5" spans="1:11">
      <c r="A5" s="71" t="s">
        <v>201</v>
      </c>
      <c r="B5" s="382"/>
      <c r="C5" s="382"/>
      <c r="D5" s="70" t="s">
        <v>202</v>
      </c>
      <c r="E5" s="70" t="s">
        <v>203</v>
      </c>
      <c r="F5" s="70" t="s">
        <v>204</v>
      </c>
      <c r="G5" s="70" t="s">
        <v>205</v>
      </c>
      <c r="H5" s="230" t="s">
        <v>206</v>
      </c>
      <c r="I5" s="230"/>
      <c r="J5" s="82" t="s">
        <v>66</v>
      </c>
      <c r="K5" s="88" t="s">
        <v>67</v>
      </c>
    </row>
    <row r="6" spans="1:11">
      <c r="A6" s="74" t="s">
        <v>207</v>
      </c>
      <c r="B6" s="383"/>
      <c r="C6" s="383"/>
      <c r="D6" s="75" t="s">
        <v>208</v>
      </c>
      <c r="E6" s="76"/>
      <c r="F6" s="77"/>
      <c r="G6" s="75"/>
      <c r="H6" s="384" t="s">
        <v>209</v>
      </c>
      <c r="I6" s="384"/>
      <c r="J6" s="77" t="s">
        <v>66</v>
      </c>
      <c r="K6" s="89" t="s">
        <v>67</v>
      </c>
    </row>
    <row r="7" spans="1:1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>
      <c r="A8" s="81" t="s">
        <v>210</v>
      </c>
      <c r="B8" s="68" t="s">
        <v>211</v>
      </c>
      <c r="C8" s="68" t="s">
        <v>212</v>
      </c>
      <c r="D8" s="68" t="s">
        <v>213</v>
      </c>
      <c r="E8" s="68" t="s">
        <v>214</v>
      </c>
      <c r="F8" s="68" t="s">
        <v>215</v>
      </c>
      <c r="G8" s="377" t="s">
        <v>78</v>
      </c>
      <c r="H8" s="366"/>
      <c r="I8" s="366"/>
      <c r="J8" s="366"/>
      <c r="K8" s="367"/>
    </row>
    <row r="9" spans="1:11">
      <c r="A9" s="229" t="s">
        <v>216</v>
      </c>
      <c r="B9" s="230"/>
      <c r="C9" s="82" t="s">
        <v>66</v>
      </c>
      <c r="D9" s="82" t="s">
        <v>67</v>
      </c>
      <c r="E9" s="70" t="s">
        <v>217</v>
      </c>
      <c r="F9" s="83" t="s">
        <v>218</v>
      </c>
      <c r="G9" s="378"/>
      <c r="H9" s="379"/>
      <c r="I9" s="379"/>
      <c r="J9" s="379"/>
      <c r="K9" s="380"/>
    </row>
    <row r="10" spans="1:11">
      <c r="A10" s="229" t="s">
        <v>219</v>
      </c>
      <c r="B10" s="230"/>
      <c r="C10" s="82" t="s">
        <v>66</v>
      </c>
      <c r="D10" s="82" t="s">
        <v>67</v>
      </c>
      <c r="E10" s="70" t="s">
        <v>220</v>
      </c>
      <c r="F10" s="83" t="s">
        <v>221</v>
      </c>
      <c r="G10" s="378" t="s">
        <v>222</v>
      </c>
      <c r="H10" s="379"/>
      <c r="I10" s="379"/>
      <c r="J10" s="379"/>
      <c r="K10" s="380"/>
    </row>
    <row r="11" spans="1:11">
      <c r="A11" s="371" t="s">
        <v>186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69" t="s">
        <v>88</v>
      </c>
      <c r="B12" s="82" t="s">
        <v>84</v>
      </c>
      <c r="C12" s="82" t="s">
        <v>85</v>
      </c>
      <c r="D12" s="83"/>
      <c r="E12" s="70" t="s">
        <v>86</v>
      </c>
      <c r="F12" s="82" t="s">
        <v>84</v>
      </c>
      <c r="G12" s="82" t="s">
        <v>85</v>
      </c>
      <c r="H12" s="82"/>
      <c r="I12" s="70" t="s">
        <v>223</v>
      </c>
      <c r="J12" s="82" t="s">
        <v>84</v>
      </c>
      <c r="K12" s="88" t="s">
        <v>85</v>
      </c>
    </row>
    <row r="13" spans="1:11">
      <c r="A13" s="69" t="s">
        <v>91</v>
      </c>
      <c r="B13" s="82" t="s">
        <v>84</v>
      </c>
      <c r="C13" s="82" t="s">
        <v>85</v>
      </c>
      <c r="D13" s="83"/>
      <c r="E13" s="70" t="s">
        <v>96</v>
      </c>
      <c r="F13" s="82" t="s">
        <v>84</v>
      </c>
      <c r="G13" s="82" t="s">
        <v>85</v>
      </c>
      <c r="H13" s="82"/>
      <c r="I13" s="70" t="s">
        <v>224</v>
      </c>
      <c r="J13" s="82" t="s">
        <v>84</v>
      </c>
      <c r="K13" s="88" t="s">
        <v>85</v>
      </c>
    </row>
    <row r="14" spans="1:11">
      <c r="A14" s="74" t="s">
        <v>225</v>
      </c>
      <c r="B14" s="77" t="s">
        <v>84</v>
      </c>
      <c r="C14" s="77" t="s">
        <v>85</v>
      </c>
      <c r="D14" s="76"/>
      <c r="E14" s="75" t="s">
        <v>226</v>
      </c>
      <c r="F14" s="77" t="s">
        <v>84</v>
      </c>
      <c r="G14" s="77" t="s">
        <v>85</v>
      </c>
      <c r="H14" s="77"/>
      <c r="I14" s="75" t="s">
        <v>227</v>
      </c>
      <c r="J14" s="77" t="s">
        <v>84</v>
      </c>
      <c r="K14" s="89" t="s">
        <v>85</v>
      </c>
    </row>
    <row r="15" spans="1:11">
      <c r="A15" s="78"/>
      <c r="B15" s="84"/>
      <c r="C15" s="84"/>
      <c r="D15" s="79"/>
      <c r="E15" s="78"/>
      <c r="F15" s="84"/>
      <c r="G15" s="84"/>
      <c r="H15" s="84"/>
      <c r="I15" s="78"/>
      <c r="J15" s="84"/>
      <c r="K15" s="84"/>
    </row>
    <row r="16" spans="1:11" s="62" customFormat="1">
      <c r="A16" s="318" t="s">
        <v>228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29" t="s">
        <v>229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3"/>
    </row>
    <row r="18" spans="1:11">
      <c r="A18" s="229" t="s">
        <v>230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3"/>
    </row>
    <row r="19" spans="1:11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61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61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61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>
      <c r="A24" s="229" t="s">
        <v>124</v>
      </c>
      <c r="B24" s="230"/>
      <c r="C24" s="82" t="s">
        <v>66</v>
      </c>
      <c r="D24" s="82" t="s">
        <v>67</v>
      </c>
      <c r="E24" s="308"/>
      <c r="F24" s="308"/>
      <c r="G24" s="308"/>
      <c r="H24" s="308"/>
      <c r="I24" s="308"/>
      <c r="J24" s="308"/>
      <c r="K24" s="309"/>
    </row>
    <row r="25" spans="1:11">
      <c r="A25" s="86" t="s">
        <v>231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232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58"/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.1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.1" customHeight="1">
      <c r="A34" s="361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.1" customHeight="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233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63" customFormat="1" ht="18.75" customHeight="1">
      <c r="A38" s="229" t="s">
        <v>234</v>
      </c>
      <c r="B38" s="230"/>
      <c r="C38" s="230"/>
      <c r="D38" s="308" t="s">
        <v>235</v>
      </c>
      <c r="E38" s="308"/>
      <c r="F38" s="356" t="s">
        <v>236</v>
      </c>
      <c r="G38" s="357"/>
      <c r="H38" s="230" t="s">
        <v>237</v>
      </c>
      <c r="I38" s="230"/>
      <c r="J38" s="230" t="s">
        <v>238</v>
      </c>
      <c r="K38" s="343"/>
    </row>
    <row r="39" spans="1:13" ht="18.75" customHeight="1">
      <c r="A39" s="71" t="s">
        <v>125</v>
      </c>
      <c r="B39" s="230" t="s">
        <v>239</v>
      </c>
      <c r="C39" s="230"/>
      <c r="D39" s="230"/>
      <c r="E39" s="230"/>
      <c r="F39" s="230"/>
      <c r="G39" s="230"/>
      <c r="H39" s="230"/>
      <c r="I39" s="230"/>
      <c r="J39" s="230"/>
      <c r="K39" s="343"/>
      <c r="M39" s="63"/>
    </row>
    <row r="40" spans="1:13" ht="30.95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3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3"/>
    </row>
    <row r="42" spans="1:13" ht="32.1" customHeight="1">
      <c r="A42" s="74" t="s">
        <v>135</v>
      </c>
      <c r="B42" s="344" t="s">
        <v>240</v>
      </c>
      <c r="C42" s="344"/>
      <c r="D42" s="75" t="s">
        <v>241</v>
      </c>
      <c r="E42" s="76"/>
      <c r="F42" s="75" t="s">
        <v>138</v>
      </c>
      <c r="G42" s="87"/>
      <c r="H42" s="345" t="s">
        <v>139</v>
      </c>
      <c r="I42" s="345"/>
      <c r="J42" s="344"/>
      <c r="K42" s="34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72" t="s">
        <v>144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4" t="s">
        <v>62</v>
      </c>
      <c r="B2" s="274"/>
      <c r="C2" s="274"/>
      <c r="D2" s="25" t="s">
        <v>68</v>
      </c>
      <c r="E2" s="274"/>
      <c r="F2" s="274"/>
      <c r="G2" s="274"/>
      <c r="H2" s="280"/>
      <c r="I2" s="46" t="s">
        <v>57</v>
      </c>
      <c r="J2" s="274"/>
      <c r="K2" s="274"/>
      <c r="L2" s="274"/>
      <c r="M2" s="274"/>
      <c r="N2" s="275"/>
    </row>
    <row r="3" spans="1:14" ht="29.1" customHeight="1">
      <c r="A3" s="279" t="s">
        <v>146</v>
      </c>
      <c r="B3" s="276" t="s">
        <v>147</v>
      </c>
      <c r="C3" s="276"/>
      <c r="D3" s="276"/>
      <c r="E3" s="276"/>
      <c r="F3" s="276"/>
      <c r="G3" s="276"/>
      <c r="H3" s="281"/>
      <c r="I3" s="277" t="s">
        <v>148</v>
      </c>
      <c r="J3" s="277"/>
      <c r="K3" s="277"/>
      <c r="L3" s="277"/>
      <c r="M3" s="277"/>
      <c r="N3" s="278"/>
    </row>
    <row r="4" spans="1:14" ht="29.1" customHeight="1">
      <c r="A4" s="279"/>
      <c r="B4" s="26" t="s">
        <v>111</v>
      </c>
      <c r="C4" s="26" t="s">
        <v>112</v>
      </c>
      <c r="D4" s="27" t="s">
        <v>113</v>
      </c>
      <c r="E4" s="26" t="s">
        <v>114</v>
      </c>
      <c r="F4" s="26" t="s">
        <v>115</v>
      </c>
      <c r="G4" s="26" t="s">
        <v>116</v>
      </c>
      <c r="H4" s="281"/>
      <c r="I4" s="47"/>
      <c r="J4" s="47"/>
      <c r="K4" s="47"/>
      <c r="L4" s="47"/>
      <c r="M4" s="47"/>
      <c r="N4" s="48"/>
    </row>
    <row r="5" spans="1:14" ht="29.1" customHeight="1">
      <c r="A5" s="279"/>
      <c r="B5" s="28"/>
      <c r="C5" s="28"/>
      <c r="D5" s="27"/>
      <c r="E5" s="28"/>
      <c r="F5" s="28"/>
      <c r="G5" s="28"/>
      <c r="H5" s="281"/>
      <c r="I5" s="49"/>
      <c r="J5" s="49"/>
      <c r="K5" s="49"/>
      <c r="L5" s="49"/>
      <c r="M5" s="49"/>
      <c r="N5" s="50"/>
    </row>
    <row r="6" spans="1:14" ht="29.1" customHeight="1">
      <c r="A6" s="29"/>
      <c r="B6" s="28"/>
      <c r="C6" s="28"/>
      <c r="D6" s="30"/>
      <c r="E6" s="28"/>
      <c r="F6" s="28"/>
      <c r="G6" s="28"/>
      <c r="H6" s="281"/>
      <c r="I6" s="51"/>
      <c r="J6" s="51"/>
      <c r="K6" s="51"/>
      <c r="L6" s="51"/>
      <c r="M6" s="51"/>
      <c r="N6" s="52"/>
    </row>
    <row r="7" spans="1:14" ht="29.1" customHeight="1">
      <c r="A7" s="29"/>
      <c r="B7" s="28"/>
      <c r="C7" s="28"/>
      <c r="D7" s="30"/>
      <c r="E7" s="28"/>
      <c r="F7" s="28"/>
      <c r="G7" s="28"/>
      <c r="H7" s="281"/>
      <c r="I7" s="53"/>
      <c r="J7" s="53"/>
      <c r="K7" s="53"/>
      <c r="L7" s="53"/>
      <c r="M7" s="53"/>
      <c r="N7" s="54"/>
    </row>
    <row r="8" spans="1:14" ht="29.1" customHeight="1">
      <c r="A8" s="29"/>
      <c r="B8" s="28"/>
      <c r="C8" s="28"/>
      <c r="D8" s="30"/>
      <c r="E8" s="28"/>
      <c r="F8" s="28"/>
      <c r="G8" s="28"/>
      <c r="H8" s="281"/>
      <c r="I8" s="53"/>
      <c r="J8" s="53"/>
      <c r="K8" s="53"/>
      <c r="L8" s="53"/>
      <c r="M8" s="53"/>
      <c r="N8" s="55"/>
    </row>
    <row r="9" spans="1:14" ht="29.1" customHeight="1">
      <c r="A9" s="29"/>
      <c r="B9" s="28"/>
      <c r="C9" s="28"/>
      <c r="D9" s="30"/>
      <c r="E9" s="28"/>
      <c r="F9" s="28"/>
      <c r="G9" s="28"/>
      <c r="H9" s="281"/>
      <c r="I9" s="51"/>
      <c r="J9" s="51"/>
      <c r="K9" s="51"/>
      <c r="L9" s="51"/>
      <c r="M9" s="51"/>
      <c r="N9" s="56"/>
    </row>
    <row r="10" spans="1:14" ht="29.1" customHeight="1">
      <c r="A10" s="29"/>
      <c r="B10" s="28"/>
      <c r="C10" s="28"/>
      <c r="D10" s="30"/>
      <c r="E10" s="28"/>
      <c r="F10" s="28"/>
      <c r="G10" s="28"/>
      <c r="H10" s="281"/>
      <c r="I10" s="53"/>
      <c r="J10" s="53"/>
      <c r="K10" s="53"/>
      <c r="L10" s="53"/>
      <c r="M10" s="53"/>
      <c r="N10" s="55"/>
    </row>
    <row r="11" spans="1:14" ht="29.1" customHeight="1">
      <c r="A11" s="29"/>
      <c r="B11" s="28"/>
      <c r="C11" s="28"/>
      <c r="D11" s="30"/>
      <c r="E11" s="28"/>
      <c r="F11" s="28"/>
      <c r="G11" s="28"/>
      <c r="H11" s="281"/>
      <c r="I11" s="53"/>
      <c r="J11" s="53"/>
      <c r="K11" s="53"/>
      <c r="L11" s="53"/>
      <c r="M11" s="53"/>
      <c r="N11" s="55"/>
    </row>
    <row r="12" spans="1:14" ht="29.1" customHeight="1">
      <c r="A12" s="29"/>
      <c r="B12" s="28"/>
      <c r="C12" s="28"/>
      <c r="D12" s="30"/>
      <c r="E12" s="28"/>
      <c r="F12" s="28"/>
      <c r="G12" s="28"/>
      <c r="H12" s="281"/>
      <c r="I12" s="53"/>
      <c r="J12" s="53"/>
      <c r="K12" s="53"/>
      <c r="L12" s="53"/>
      <c r="M12" s="53"/>
      <c r="N12" s="55"/>
    </row>
    <row r="13" spans="1:14" ht="29.1" customHeight="1">
      <c r="A13" s="31"/>
      <c r="B13" s="32"/>
      <c r="C13" s="33"/>
      <c r="D13" s="34"/>
      <c r="E13" s="33"/>
      <c r="F13" s="33"/>
      <c r="G13" s="33"/>
      <c r="H13" s="281"/>
      <c r="I13" s="53"/>
      <c r="J13" s="53"/>
      <c r="K13" s="53"/>
      <c r="L13" s="53"/>
      <c r="M13" s="53"/>
      <c r="N13" s="55"/>
    </row>
    <row r="14" spans="1:14" ht="29.1" customHeight="1">
      <c r="A14" s="35"/>
      <c r="B14" s="36"/>
      <c r="C14" s="37"/>
      <c r="D14" s="37"/>
      <c r="E14" s="37"/>
      <c r="F14" s="37"/>
      <c r="G14" s="38"/>
      <c r="H14" s="281"/>
      <c r="I14" s="53"/>
      <c r="J14" s="53"/>
      <c r="K14" s="53"/>
      <c r="L14" s="53"/>
      <c r="M14" s="53"/>
      <c r="N14" s="55"/>
    </row>
    <row r="15" spans="1:14" ht="29.1" customHeight="1">
      <c r="A15" s="39"/>
      <c r="B15" s="40"/>
      <c r="C15" s="41"/>
      <c r="D15" s="41"/>
      <c r="E15" s="42"/>
      <c r="F15" s="42"/>
      <c r="G15" s="43"/>
      <c r="H15" s="342"/>
      <c r="I15" s="57"/>
      <c r="J15" s="58"/>
      <c r="K15" s="59"/>
      <c r="L15" s="58"/>
      <c r="M15" s="58"/>
      <c r="N15" s="60"/>
    </row>
    <row r="16" spans="1:14" ht="14.25">
      <c r="A16" s="44" t="s">
        <v>125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>
      <c r="A17" s="23" t="s">
        <v>242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4" t="s">
        <v>176</v>
      </c>
      <c r="J18" s="61"/>
      <c r="K18" s="44" t="s">
        <v>177</v>
      </c>
      <c r="L18" s="44"/>
      <c r="M18" s="44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4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6" ht="29.25">
      <c r="A1" s="390" t="s">
        <v>243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6" s="1" customFormat="1" ht="16.5">
      <c r="A2" s="399" t="s">
        <v>244</v>
      </c>
      <c r="B2" s="400" t="s">
        <v>245</v>
      </c>
      <c r="C2" s="400" t="s">
        <v>246</v>
      </c>
      <c r="D2" s="400" t="s">
        <v>247</v>
      </c>
      <c r="E2" s="400" t="s">
        <v>248</v>
      </c>
      <c r="F2" s="400" t="s">
        <v>249</v>
      </c>
      <c r="G2" s="400" t="s">
        <v>250</v>
      </c>
      <c r="H2" s="400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400" t="s">
        <v>257</v>
      </c>
      <c r="O2" s="400" t="s">
        <v>258</v>
      </c>
    </row>
    <row r="3" spans="1:16" s="1" customFormat="1" ht="16.5">
      <c r="A3" s="399"/>
      <c r="B3" s="401"/>
      <c r="C3" s="401"/>
      <c r="D3" s="401"/>
      <c r="E3" s="401"/>
      <c r="F3" s="401"/>
      <c r="G3" s="401"/>
      <c r="H3" s="401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01"/>
      <c r="O3" s="401"/>
    </row>
    <row r="4" spans="1:16" ht="15.75">
      <c r="A4" s="5">
        <v>1</v>
      </c>
      <c r="B4" s="11" t="s">
        <v>260</v>
      </c>
      <c r="C4" s="6" t="s">
        <v>261</v>
      </c>
      <c r="D4" s="7" t="s">
        <v>119</v>
      </c>
      <c r="E4" s="6" t="s">
        <v>63</v>
      </c>
      <c r="F4" s="6" t="s">
        <v>262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263</v>
      </c>
    </row>
    <row r="5" spans="1:16" ht="15.75">
      <c r="A5" s="5">
        <v>2</v>
      </c>
      <c r="B5" s="13" t="s">
        <v>264</v>
      </c>
      <c r="C5" s="6" t="s">
        <v>261</v>
      </c>
      <c r="D5" s="7" t="s">
        <v>265</v>
      </c>
      <c r="E5" s="6" t="s">
        <v>63</v>
      </c>
      <c r="F5" s="6" t="s">
        <v>262</v>
      </c>
      <c r="G5" s="6" t="s">
        <v>66</v>
      </c>
      <c r="H5" s="6" t="s">
        <v>66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263</v>
      </c>
    </row>
    <row r="6" spans="1:16" ht="15.75">
      <c r="A6" s="5">
        <v>3</v>
      </c>
      <c r="B6" s="13" t="s">
        <v>266</v>
      </c>
      <c r="C6" s="6" t="s">
        <v>261</v>
      </c>
      <c r="D6" s="7" t="s">
        <v>267</v>
      </c>
      <c r="E6" s="6" t="s">
        <v>63</v>
      </c>
      <c r="F6" s="6" t="s">
        <v>262</v>
      </c>
      <c r="G6" s="6" t="s">
        <v>66</v>
      </c>
      <c r="H6" s="6" t="s">
        <v>66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263</v>
      </c>
    </row>
    <row r="7" spans="1:16" ht="15.75">
      <c r="A7" s="5">
        <v>4</v>
      </c>
      <c r="B7" s="13" t="s">
        <v>268</v>
      </c>
      <c r="C7" s="6" t="s">
        <v>269</v>
      </c>
      <c r="D7" s="7" t="s">
        <v>119</v>
      </c>
      <c r="E7" s="6" t="s">
        <v>63</v>
      </c>
      <c r="F7" s="6" t="s">
        <v>262</v>
      </c>
      <c r="G7" s="6" t="s">
        <v>66</v>
      </c>
      <c r="H7" s="6" t="s">
        <v>66</v>
      </c>
      <c r="I7" s="6">
        <v>2</v>
      </c>
      <c r="J7" s="6">
        <v>3</v>
      </c>
      <c r="K7" s="6">
        <v>2</v>
      </c>
      <c r="L7" s="6">
        <v>1</v>
      </c>
      <c r="M7" s="6">
        <v>0</v>
      </c>
      <c r="N7" s="6">
        <v>8</v>
      </c>
      <c r="O7" s="6" t="s">
        <v>263</v>
      </c>
      <c r="P7">
        <f>SUM(I7:M7)</f>
        <v>8</v>
      </c>
    </row>
    <row r="8" spans="1:16" ht="15.75">
      <c r="A8" s="5">
        <v>5</v>
      </c>
      <c r="B8" s="13" t="s">
        <v>270</v>
      </c>
      <c r="C8" s="6" t="s">
        <v>269</v>
      </c>
      <c r="D8" s="7" t="s">
        <v>265</v>
      </c>
      <c r="E8" s="6" t="s">
        <v>63</v>
      </c>
      <c r="F8" s="6" t="s">
        <v>262</v>
      </c>
      <c r="G8" s="6" t="s">
        <v>66</v>
      </c>
      <c r="H8" s="6" t="s">
        <v>66</v>
      </c>
      <c r="I8" s="6">
        <v>1</v>
      </c>
      <c r="J8" s="6">
        <v>3</v>
      </c>
      <c r="K8" s="6">
        <v>1</v>
      </c>
      <c r="L8" s="6">
        <v>2</v>
      </c>
      <c r="M8" s="6">
        <v>1</v>
      </c>
      <c r="N8" s="5">
        <v>8</v>
      </c>
      <c r="O8" s="5" t="s">
        <v>263</v>
      </c>
    </row>
    <row r="9" spans="1:16" ht="15.75">
      <c r="A9" s="5">
        <v>6</v>
      </c>
      <c r="B9" s="13" t="s">
        <v>271</v>
      </c>
      <c r="C9" s="6" t="s">
        <v>269</v>
      </c>
      <c r="D9" s="7" t="s">
        <v>267</v>
      </c>
      <c r="E9" s="6" t="s">
        <v>63</v>
      </c>
      <c r="F9" s="6" t="s">
        <v>262</v>
      </c>
      <c r="G9" s="6" t="s">
        <v>66</v>
      </c>
      <c r="H9" s="6" t="s">
        <v>66</v>
      </c>
      <c r="I9" s="6">
        <v>2</v>
      </c>
      <c r="J9" s="6">
        <v>1</v>
      </c>
      <c r="K9" s="6">
        <v>2</v>
      </c>
      <c r="L9" s="6">
        <v>1</v>
      </c>
      <c r="M9" s="6">
        <v>1</v>
      </c>
      <c r="N9" s="5">
        <v>7</v>
      </c>
      <c r="O9" s="5" t="s">
        <v>263</v>
      </c>
    </row>
    <row r="10" spans="1:16">
      <c r="A10" s="5">
        <v>7</v>
      </c>
      <c r="B10" s="5">
        <v>13</v>
      </c>
      <c r="C10" s="5" t="s">
        <v>272</v>
      </c>
      <c r="D10" s="7" t="s">
        <v>119</v>
      </c>
      <c r="E10" s="6" t="s">
        <v>63</v>
      </c>
      <c r="F10" s="6" t="s">
        <v>262</v>
      </c>
      <c r="G10" s="6" t="s">
        <v>66</v>
      </c>
      <c r="H10" s="6" t="s">
        <v>66</v>
      </c>
      <c r="I10" s="6">
        <v>2</v>
      </c>
      <c r="J10" s="6">
        <v>3</v>
      </c>
      <c r="K10" s="6">
        <v>2</v>
      </c>
      <c r="L10" s="6">
        <v>1</v>
      </c>
      <c r="M10" s="6">
        <v>1</v>
      </c>
      <c r="N10" s="5">
        <v>9</v>
      </c>
      <c r="O10" s="5" t="s">
        <v>263</v>
      </c>
    </row>
    <row r="11" spans="1:16">
      <c r="A11" s="5">
        <v>8</v>
      </c>
      <c r="B11" s="5">
        <v>18</v>
      </c>
      <c r="C11" s="5" t="s">
        <v>272</v>
      </c>
      <c r="D11" s="7" t="s">
        <v>265</v>
      </c>
      <c r="E11" s="6" t="s">
        <v>63</v>
      </c>
      <c r="F11" s="6" t="s">
        <v>262</v>
      </c>
      <c r="G11" s="6" t="s">
        <v>66</v>
      </c>
      <c r="H11" s="6" t="s">
        <v>66</v>
      </c>
      <c r="I11" s="6">
        <v>3</v>
      </c>
      <c r="J11" s="6">
        <v>3</v>
      </c>
      <c r="K11" s="6">
        <v>2</v>
      </c>
      <c r="L11" s="6">
        <v>2</v>
      </c>
      <c r="M11" s="6">
        <v>0</v>
      </c>
      <c r="N11" s="5">
        <v>10</v>
      </c>
      <c r="O11" s="5" t="s">
        <v>263</v>
      </c>
    </row>
    <row r="12" spans="1:16">
      <c r="A12" s="5">
        <v>9</v>
      </c>
      <c r="B12" s="5">
        <v>22</v>
      </c>
      <c r="C12" s="5" t="s">
        <v>272</v>
      </c>
      <c r="D12" s="7" t="s">
        <v>267</v>
      </c>
      <c r="E12" s="6" t="s">
        <v>63</v>
      </c>
      <c r="F12" s="6" t="s">
        <v>262</v>
      </c>
      <c r="G12" s="6" t="s">
        <v>66</v>
      </c>
      <c r="H12" s="6" t="s">
        <v>66</v>
      </c>
      <c r="I12" s="6">
        <v>2</v>
      </c>
      <c r="J12" s="6">
        <v>3</v>
      </c>
      <c r="K12" s="6">
        <v>2</v>
      </c>
      <c r="L12" s="6">
        <v>1</v>
      </c>
      <c r="M12" s="6">
        <v>1</v>
      </c>
      <c r="N12" s="5">
        <v>9</v>
      </c>
      <c r="O12" s="5" t="s">
        <v>263</v>
      </c>
    </row>
    <row r="13" spans="1:16" s="2" customFormat="1" ht="18.75">
      <c r="A13" s="391" t="s">
        <v>273</v>
      </c>
      <c r="B13" s="392"/>
      <c r="C13" s="392"/>
      <c r="D13" s="393"/>
      <c r="E13" s="394"/>
      <c r="F13" s="395"/>
      <c r="G13" s="395"/>
      <c r="H13" s="395"/>
      <c r="I13" s="396"/>
      <c r="J13" s="391" t="s">
        <v>274</v>
      </c>
      <c r="K13" s="392"/>
      <c r="L13" s="392"/>
      <c r="M13" s="393"/>
      <c r="N13" s="8"/>
      <c r="O13" s="10"/>
    </row>
    <row r="14" spans="1:16" ht="16.5">
      <c r="A14" s="397" t="s">
        <v>275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11 O3:O10 O12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2022-05-04T02:50:42Z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