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JJAK91571\"/>
    </mc:Choice>
  </mc:AlternateContent>
  <xr:revisionPtr revIDLastSave="0" documentId="13_ncr:1_{E73A747F-4BEE-4783-9460-07C2E9BF052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<sst xmlns="http://schemas.openxmlformats.org/spreadsheetml/2006/main" count="56" uniqueCount="48">
  <si>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</si>
  <si>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</si>
  <si>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</si>
  <si>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</si>
  <si>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</si>
  <si>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</si>
  <si>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</si>
  <si>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</si>
  <si>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</si>
  <si>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</si>
  <si>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</si>
  <si>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</si>
  <si>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</si>
  <si>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</si>
  <si>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</si>
  <si>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</si>
  <si>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TAJJAK91571</t>
    <phoneticPr fontId="3" type="noConversion"/>
  </si>
  <si>
    <t>中山新诚</t>
    <phoneticPr fontId="3" type="noConversion"/>
  </si>
  <si>
    <t>S</t>
  </si>
  <si>
    <t>L</t>
  </si>
  <si>
    <t>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</si>
  <si>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</si>
  <si>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</si>
  <si>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</si>
  <si>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</si>
  <si>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</si>
  <si>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</si>
  <si>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</si>
  <si>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</si>
  <si>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下摆拉量</t>
  </si>
  <si>
    <r>
      <rPr>
        <b/>
        <sz val="10"/>
        <rFont val="宋体"/>
        <family val="3"/>
        <charset val="134"/>
      </rPr>
      <t>总肩宽</t>
    </r>
  </si>
  <si>
    <t>肩点袖长</t>
  </si>
  <si>
    <r>
      <rPr>
        <b/>
        <sz val="10"/>
        <rFont val="宋体"/>
        <family val="3"/>
        <charset val="134"/>
      </rPr>
      <t>袖肥</t>
    </r>
  </si>
  <si>
    <t>袖口平量</t>
  </si>
  <si>
    <t>男士长袖T恤</t>
    <phoneticPr fontId="3" type="noConversion"/>
  </si>
  <si>
    <t>李波</t>
    <phoneticPr fontId="3" type="noConversion"/>
  </si>
  <si>
    <t>黑色</t>
    <phoneticPr fontId="3" type="noConversion"/>
  </si>
  <si>
    <t>+0</t>
    <phoneticPr fontId="3" type="noConversion"/>
  </si>
  <si>
    <t>+1</t>
    <phoneticPr fontId="3" type="noConversion"/>
  </si>
  <si>
    <t>+1.5</t>
    <phoneticPr fontId="3" type="noConversion"/>
  </si>
  <si>
    <t>-0.2</t>
    <phoneticPr fontId="3" type="noConversion"/>
  </si>
  <si>
    <t>-0.3</t>
    <phoneticPr fontId="3" type="noConversion"/>
  </si>
  <si>
    <t>大货首件</t>
    <phoneticPr fontId="3" type="noConversion"/>
  </si>
  <si>
    <t>实量102</t>
    <phoneticPr fontId="3" type="noConversion"/>
  </si>
  <si>
    <t>+0.5</t>
    <phoneticPr fontId="3" type="noConversion"/>
  </si>
  <si>
    <t>+2</t>
    <phoneticPr fontId="3" type="noConversion"/>
  </si>
  <si>
    <t>实量109</t>
    <phoneticPr fontId="3" type="noConversion"/>
  </si>
  <si>
    <t>-0.4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</si>
</sst>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6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9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0" fillId="0" borderId="19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8" fontId="19" fillId="0" borderId="17" xfId="0" applyNumberFormat="1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8" fontId="19" fillId="0" borderId="25" xfId="0" applyNumberFormat="1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178" fontId="19" fillId="0" borderId="27" xfId="0" applyNumberFormat="1" applyFont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4" fillId="0" borderId="28" xfId="0" applyFont="1" applyBorder="1" applyAlignment="1">
      <alignment shrinkToFit="1"/>
    </xf>
    <xf numFmtId="0" fontId="25" fillId="0" borderId="29" xfId="0" applyFont="1" applyBorder="1" applyAlignment="1">
      <alignment shrinkToFit="1"/>
    </xf>
    <xf numFmtId="58" fontId="25" fillId="0" borderId="29" xfId="0" applyNumberFormat="1" applyFont="1" applyBorder="1" applyAlignment="1">
      <alignment shrinkToFit="1"/>
    </xf>
    <xf numFmtId="0" fontId="24" fillId="0" borderId="29" xfId="0" applyFont="1" applyBorder="1" applyAlignment="1">
      <alignment shrinkToFit="1"/>
    </xf>
    <xf numFmtId="0" fontId="25" fillId="2" borderId="29" xfId="0" applyFont="1" applyFill="1" applyBorder="1" applyAlignment="1">
      <alignment shrinkToFit="1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1"/>
  <sheetViews>
    <sheetView tabSelected="1" zoomScale="90" zoomScaleNormal="90" zoomScalePageLayoutView="125" workbookViewId="0">
      <selection activeCell="M13" sqref="M13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16</v>
      </c>
      <c r="C2" s="39"/>
      <c r="D2" s="3" t="s">
        <v>2</v>
      </c>
      <c r="E2" s="40" t="s">
        <v>34</v>
      </c>
      <c r="F2" s="40"/>
      <c r="G2" s="40"/>
      <c r="H2" s="41"/>
      <c r="I2" s="4" t="s">
        <v>3</v>
      </c>
      <c r="J2" s="44" t="s">
        <v>17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18</v>
      </c>
      <c r="C4" s="50" t="s">
        <v>7</v>
      </c>
      <c r="D4" s="51" t="s">
        <v>19</v>
      </c>
      <c r="E4" s="50" t="s">
        <v>20</v>
      </c>
      <c r="F4" s="50" t="s">
        <v>9</v>
      </c>
      <c r="G4" s="52" t="s">
        <v>10</v>
      </c>
      <c r="H4" s="42"/>
      <c r="I4" s="5"/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 x14ac:dyDescent="0.2">
      <c r="A5" s="46"/>
      <c r="B5" s="53" t="s">
        <v>21</v>
      </c>
      <c r="C5" s="53" t="s">
        <v>22</v>
      </c>
      <c r="D5" s="54" t="s">
        <v>23</v>
      </c>
      <c r="E5" s="53" t="s">
        <v>24</v>
      </c>
      <c r="F5" s="53" t="s">
        <v>25</v>
      </c>
      <c r="G5" s="55" t="s">
        <v>26</v>
      </c>
      <c r="H5" s="42"/>
      <c r="I5" s="5"/>
      <c r="J5" s="5"/>
      <c r="K5" s="5" t="s">
        <v>36</v>
      </c>
      <c r="L5" s="31"/>
      <c r="M5" s="5" t="s">
        <v>36</v>
      </c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" x14ac:dyDescent="0.2">
      <c r="A6" s="63" t="s">
        <v>27</v>
      </c>
      <c r="B6" s="56">
        <f>C6-1</f>
        <v>65</v>
      </c>
      <c r="C6" s="56">
        <f>D6-2</f>
        <v>66</v>
      </c>
      <c r="D6" s="57">
        <v>68</v>
      </c>
      <c r="E6" s="56">
        <f t="shared" ref="E6:F6" si="0">D6+2</f>
        <v>70</v>
      </c>
      <c r="F6" s="56">
        <f t="shared" si="0"/>
        <v>72</v>
      </c>
      <c r="G6" s="58">
        <f>F6+1</f>
        <v>73</v>
      </c>
      <c r="H6" s="42"/>
      <c r="I6" s="8"/>
      <c r="J6" s="9"/>
      <c r="K6" s="10" t="s">
        <v>37</v>
      </c>
      <c r="L6" s="9"/>
      <c r="M6" s="9" t="s">
        <v>44</v>
      </c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 x14ac:dyDescent="0.15">
      <c r="A7" s="64" t="s">
        <v>28</v>
      </c>
      <c r="B7" s="59">
        <f t="shared" ref="B7:C8" si="1">C7-4</f>
        <v>100</v>
      </c>
      <c r="C7" s="59">
        <f t="shared" si="1"/>
        <v>104</v>
      </c>
      <c r="D7" s="60">
        <v>108</v>
      </c>
      <c r="E7" s="59">
        <f t="shared" ref="E7:F8" si="2">D7+4</f>
        <v>112</v>
      </c>
      <c r="F7" s="59">
        <f t="shared" si="2"/>
        <v>116</v>
      </c>
      <c r="G7" s="61">
        <f>F7+6</f>
        <v>122</v>
      </c>
      <c r="H7" s="42"/>
      <c r="I7" s="12"/>
      <c r="J7" s="13"/>
      <c r="K7" s="13" t="s">
        <v>38</v>
      </c>
      <c r="L7" s="13"/>
      <c r="M7" s="13" t="s">
        <v>45</v>
      </c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 x14ac:dyDescent="0.15">
      <c r="A8" s="65" t="s">
        <v>29</v>
      </c>
      <c r="B8" s="59">
        <f t="shared" si="1"/>
        <v>98</v>
      </c>
      <c r="C8" s="59">
        <f t="shared" si="1"/>
        <v>102</v>
      </c>
      <c r="D8" s="60">
        <v>106</v>
      </c>
      <c r="E8" s="59">
        <f t="shared" si="2"/>
        <v>110</v>
      </c>
      <c r="F8" s="59">
        <f t="shared" ref="F8" si="3">E8+5</f>
        <v>115</v>
      </c>
      <c r="G8" s="61">
        <f t="shared" ref="G8" si="4">F8+6</f>
        <v>121</v>
      </c>
      <c r="H8" s="42"/>
      <c r="I8" s="12"/>
      <c r="J8" s="13"/>
      <c r="K8" s="13" t="s">
        <v>43</v>
      </c>
      <c r="L8" s="13"/>
      <c r="M8" s="13" t="s">
        <v>46</v>
      </c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 x14ac:dyDescent="0.2">
      <c r="A9" s="66" t="s">
        <v>30</v>
      </c>
      <c r="B9" s="59">
        <f t="shared" ref="B9:C10" si="5">C9-1.2</f>
        <v>42.599999999999994</v>
      </c>
      <c r="C9" s="59">
        <f t="shared" si="5"/>
        <v>43.8</v>
      </c>
      <c r="D9" s="60">
        <v>45</v>
      </c>
      <c r="E9" s="59">
        <f t="shared" ref="E9:F9" si="6">D9+1.2</f>
        <v>46.2</v>
      </c>
      <c r="F9" s="59">
        <f t="shared" si="6"/>
        <v>47.400000000000006</v>
      </c>
      <c r="G9" s="61">
        <f>F9+1.4</f>
        <v>48.800000000000004</v>
      </c>
      <c r="H9" s="42"/>
      <c r="I9" s="12"/>
      <c r="J9" s="13"/>
      <c r="K9" s="13" t="s">
        <v>39</v>
      </c>
      <c r="L9" s="13"/>
      <c r="M9" s="13" t="s">
        <v>38</v>
      </c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" x14ac:dyDescent="0.15">
      <c r="A10" s="64" t="s">
        <v>31</v>
      </c>
      <c r="B10" s="59">
        <f>C10-0.6</f>
        <v>61.199999999999996</v>
      </c>
      <c r="C10" s="59">
        <f t="shared" si="5"/>
        <v>61.8</v>
      </c>
      <c r="D10" s="60">
        <v>63</v>
      </c>
      <c r="E10" s="59">
        <f>D10+1.2</f>
        <v>64.2</v>
      </c>
      <c r="F10" s="59">
        <f>E10+1.2</f>
        <v>65.400000000000006</v>
      </c>
      <c r="G10" s="61">
        <f>F10+0.6</f>
        <v>66</v>
      </c>
      <c r="H10" s="42"/>
      <c r="I10" s="12"/>
      <c r="J10" s="13"/>
      <c r="K10" s="13" t="s">
        <v>37</v>
      </c>
      <c r="L10" s="13"/>
      <c r="M10" s="13" t="s">
        <v>37</v>
      </c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" x14ac:dyDescent="0.2">
      <c r="A11" s="66" t="s">
        <v>32</v>
      </c>
      <c r="B11" s="59">
        <f>C11-0.7</f>
        <v>18.100000000000001</v>
      </c>
      <c r="C11" s="59">
        <f>D11-0.7</f>
        <v>18.8</v>
      </c>
      <c r="D11" s="60">
        <v>19.5</v>
      </c>
      <c r="E11" s="59">
        <f t="shared" ref="E11:F11" si="7">D11+0.7</f>
        <v>20.2</v>
      </c>
      <c r="F11" s="59">
        <f t="shared" si="7"/>
        <v>20.9</v>
      </c>
      <c r="G11" s="61">
        <f>F11+0.95</f>
        <v>21.849999999999998</v>
      </c>
      <c r="H11" s="42"/>
      <c r="I11" s="12"/>
      <c r="J11" s="13"/>
      <c r="K11" s="13" t="s">
        <v>40</v>
      </c>
      <c r="L11" s="13"/>
      <c r="M11" s="13" t="s">
        <v>47</v>
      </c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 x14ac:dyDescent="0.15">
      <c r="A12" s="67" t="s">
        <v>33</v>
      </c>
      <c r="B12" s="59">
        <f>C12-0.4</f>
        <v>9.5</v>
      </c>
      <c r="C12" s="59">
        <f>D12-0.4</f>
        <v>9.9</v>
      </c>
      <c r="D12" s="62">
        <v>10.3</v>
      </c>
      <c r="E12" s="59">
        <f>D12+0.4</f>
        <v>10.700000000000001</v>
      </c>
      <c r="F12" s="59">
        <f>E12+0.4</f>
        <v>11.100000000000001</v>
      </c>
      <c r="G12" s="61">
        <f>F12+0.6</f>
        <v>11.700000000000001</v>
      </c>
      <c r="H12" s="42"/>
      <c r="I12" s="12"/>
      <c r="J12" s="13"/>
      <c r="K12" s="13" t="s">
        <v>41</v>
      </c>
      <c r="L12" s="13"/>
      <c r="M12" s="13" t="s">
        <v>37</v>
      </c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4"/>
      <c r="B13" s="32"/>
      <c r="C13" s="32"/>
      <c r="D13" s="33"/>
      <c r="E13" s="32"/>
      <c r="F13" s="32"/>
      <c r="G13" s="32"/>
      <c r="H13" s="42"/>
      <c r="I13" s="12"/>
      <c r="J13" s="13"/>
      <c r="K13" s="13" t="s">
        <v>42</v>
      </c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 x14ac:dyDescent="0.15">
      <c r="A16" s="34"/>
      <c r="B16" s="32"/>
      <c r="C16" s="32"/>
      <c r="D16" s="33"/>
      <c r="E16" s="32"/>
      <c r="F16" s="32"/>
      <c r="G16" s="32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6.5" x14ac:dyDescent="0.35">
      <c r="A17" s="6"/>
      <c r="B17" s="7"/>
      <c r="C17" s="7"/>
      <c r="D17" s="7"/>
      <c r="E17" s="7"/>
      <c r="F17" s="7"/>
      <c r="G17" s="7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Bot="1" x14ac:dyDescent="0.2">
      <c r="A18" s="15"/>
      <c r="B18" s="16"/>
      <c r="C18" s="16"/>
      <c r="D18" s="17"/>
      <c r="E18" s="16"/>
      <c r="F18" s="16"/>
      <c r="G18" s="16"/>
      <c r="H18" s="43"/>
      <c r="I18" s="18"/>
      <c r="J18" s="19"/>
      <c r="K18" s="20"/>
      <c r="L18" s="19"/>
      <c r="M18" s="19"/>
      <c r="N18" s="21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Top="1" x14ac:dyDescent="0.15">
      <c r="A19" s="22"/>
      <c r="B19" s="23"/>
      <c r="C19" s="23"/>
      <c r="D19" s="24"/>
      <c r="E19" s="23"/>
      <c r="F19" s="23"/>
      <c r="G19" s="25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x14ac:dyDescent="0.15">
      <c r="A20" s="27" t="s">
        <v>11</v>
      </c>
      <c r="B20" s="27"/>
      <c r="C20" s="27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x14ac:dyDescent="0.15">
      <c r="I21" s="28" t="s">
        <v>12</v>
      </c>
      <c r="J21" s="29">
        <v>44680</v>
      </c>
      <c r="K21" s="28" t="s">
        <v>13</v>
      </c>
      <c r="L21" s="28" t="s">
        <v>35</v>
      </c>
      <c r="M21" s="28" t="s">
        <v>14</v>
      </c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</sheetData>
  <mergeCells count="8">
    <mergeCell ref="A1:N1"/>
    <mergeCell ref="B2:C2"/>
    <mergeCell ref="E2:G2"/>
    <mergeCell ref="H2:H18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2022-04-29T02:12:39Z</dcterms:modified>
</cp:coreProperties>
</file>