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png" ContentType="image/pn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 filterPrivacy="1"/>
  <mc:AlternateContent xmlns:mc="http://schemas.openxmlformats.org/markup-compatibility/2006">
    <mc:Choice Requires="x15">
      <x15ac:absPath xmlns:x15ac="http://schemas.microsoft.com/office/spreadsheetml/2010/11/ac" url="/Users/linda/Desktop/探路者资料/"/>
    </mc:Choice>
  </mc:AlternateContent>
  <bookViews>
    <workbookView xWindow="0" yWindow="460" windowWidth="25600" windowHeight="14320" tabRatio="841" activeTab="5"/>
  </bookViews>
  <sheets>
    <sheet name="封面" sheetId="23" r:id="rId1"/>
    <sheet name="外件物料" sheetId="15" state="hidden" r:id="rId2"/>
    <sheet name="工艺说明" sheetId="24" r:id="rId3"/>
    <sheet name="规格表 " sheetId="27" r:id="rId4"/>
    <sheet name="批版报告" sheetId="5" r:id="rId5"/>
    <sheet name="全码规格表" sheetId="34" r:id="rId6"/>
    <sheet name="内件物料" sheetId="16" state="hidden" r:id="rId7"/>
    <sheet name="内件全码规格表" sheetId="22" state="hidden" r:id="rId8"/>
    <sheet name="内件工艺说明" sheetId="25" state="hidden" r:id="rId9"/>
    <sheet name="跳码样意见" sheetId="35" r:id="rId10"/>
    <sheet name="产前样意见 " sheetId="33" r:id="rId11"/>
  </sheets>
  <externalReferences>
    <externalReference r:id="rId12"/>
    <externalReference r:id="rId13"/>
    <externalReference r:id="rId14"/>
  </externalReferences>
  <definedNames>
    <definedName name="CELL_RANGE" localSheetId="5">#REF!</definedName>
    <definedName name="CELL_RANGE">#REF!</definedName>
    <definedName name="_xlnm.Print_Area" localSheetId="2">工艺说明!$A$1:$I$49</definedName>
    <definedName name="_xlnm.Print_Area" localSheetId="4">批版报告!$A$1:$J$37</definedName>
    <definedName name="TAB_RANGE" localSheetId="5">#REF!</definedName>
    <definedName name="TAB_RANGE" localSheetId="9">#REF!</definedName>
    <definedName name="TAB_RANGE">#REF!</definedName>
    <definedName name="xlbcz001" localSheetId="5">[1]拉链属性!$A$2:$A$43</definedName>
    <definedName name="xlbcz001">[1]拉链属性!$A$2:$A$43</definedName>
    <definedName name="xlbqt001" localSheetId="5">[1]拉链属性!$A$44:$A$55</definedName>
    <definedName name="xlbqt001">[1]拉链属性!$A$44:$A$55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0" i="34" l="1"/>
  <c r="H20" i="34"/>
  <c r="I20" i="34"/>
  <c r="E20" i="34"/>
  <c r="D20" i="34"/>
  <c r="G19" i="34"/>
  <c r="H19" i="34"/>
  <c r="I19" i="34"/>
  <c r="E19" i="34"/>
  <c r="D19" i="34"/>
  <c r="G18" i="34"/>
  <c r="H18" i="34"/>
  <c r="I18" i="34"/>
  <c r="E18" i="34"/>
  <c r="D18" i="34"/>
  <c r="G17" i="34"/>
  <c r="H17" i="34"/>
  <c r="I17" i="34"/>
  <c r="E17" i="34"/>
  <c r="D17" i="34"/>
  <c r="D2" i="33"/>
  <c r="G23" i="34"/>
  <c r="H23" i="34"/>
  <c r="I23" i="34"/>
  <c r="E23" i="34"/>
  <c r="D23" i="34"/>
  <c r="E24" i="34"/>
  <c r="G24" i="34"/>
  <c r="H24" i="34"/>
  <c r="E26" i="34"/>
  <c r="D26" i="34"/>
  <c r="G26" i="34"/>
  <c r="H26" i="34"/>
  <c r="I26" i="34"/>
  <c r="B2" i="35"/>
  <c r="G9" i="34"/>
  <c r="H9" i="34"/>
  <c r="I9" i="34"/>
  <c r="E9" i="34"/>
  <c r="D9" i="34"/>
  <c r="G27" i="34"/>
  <c r="H27" i="34"/>
  <c r="I27" i="34"/>
  <c r="E27" i="34"/>
  <c r="D27" i="34"/>
  <c r="E25" i="34"/>
  <c r="D25" i="34"/>
  <c r="G16" i="34"/>
  <c r="H16" i="34"/>
  <c r="E16" i="34"/>
  <c r="D16" i="34"/>
  <c r="I24" i="34"/>
  <c r="D24" i="34"/>
  <c r="G22" i="34"/>
  <c r="H22" i="34"/>
  <c r="I22" i="34"/>
  <c r="E22" i="34"/>
  <c r="D22" i="34"/>
  <c r="G21" i="34"/>
  <c r="H21" i="34"/>
  <c r="I21" i="34"/>
  <c r="E21" i="34"/>
  <c r="D21" i="34"/>
  <c r="G25" i="34"/>
  <c r="H25" i="34"/>
  <c r="I25" i="34"/>
  <c r="I16" i="34"/>
  <c r="G15" i="34"/>
  <c r="H15" i="34"/>
  <c r="I15" i="34"/>
  <c r="E15" i="34"/>
  <c r="D15" i="34"/>
  <c r="G14" i="34"/>
  <c r="H14" i="34"/>
  <c r="I14" i="34"/>
  <c r="E14" i="34"/>
  <c r="D14" i="34"/>
  <c r="G13" i="34"/>
  <c r="H13" i="34"/>
  <c r="I13" i="34"/>
  <c r="E13" i="34"/>
  <c r="D13" i="34"/>
  <c r="G12" i="34"/>
  <c r="H12" i="34"/>
  <c r="I12" i="34"/>
  <c r="E12" i="34"/>
  <c r="D12" i="34"/>
  <c r="G11" i="34"/>
  <c r="H11" i="34"/>
  <c r="I11" i="34"/>
  <c r="E11" i="34"/>
  <c r="D11" i="34"/>
  <c r="G10" i="34"/>
  <c r="H10" i="34"/>
  <c r="I10" i="34"/>
  <c r="E10" i="34"/>
  <c r="D10" i="34"/>
  <c r="G8" i="34"/>
  <c r="H8" i="34"/>
  <c r="I8" i="34"/>
  <c r="E8" i="34"/>
  <c r="D8" i="34"/>
  <c r="G7" i="34"/>
  <c r="H7" i="34"/>
  <c r="I7" i="34"/>
  <c r="E7" i="34"/>
  <c r="D7" i="34"/>
  <c r="H3" i="34"/>
  <c r="B3" i="34"/>
  <c r="I3" i="24"/>
  <c r="L3" i="27"/>
  <c r="L2" i="27"/>
  <c r="B2" i="27"/>
  <c r="E3" i="27"/>
  <c r="E2" i="27"/>
  <c r="D3" i="27"/>
  <c r="A3" i="27"/>
  <c r="K2" i="27"/>
  <c r="A2" i="27"/>
  <c r="F4" i="15"/>
  <c r="F3" i="15"/>
  <c r="E23" i="22"/>
  <c r="F23" i="22"/>
  <c r="G23" i="22"/>
  <c r="H23" i="22"/>
  <c r="C23" i="22"/>
  <c r="B23" i="22"/>
  <c r="F21" i="22"/>
  <c r="B21" i="22"/>
  <c r="E20" i="22"/>
  <c r="F20" i="22"/>
  <c r="G20" i="22"/>
  <c r="H20" i="22"/>
  <c r="C20" i="22"/>
  <c r="B20" i="22"/>
  <c r="E19" i="22"/>
  <c r="F19" i="22"/>
  <c r="G19" i="22"/>
  <c r="H19" i="22"/>
  <c r="C19" i="22"/>
  <c r="B19" i="22"/>
  <c r="E18" i="22"/>
  <c r="F18" i="22"/>
  <c r="G18" i="22"/>
  <c r="H18" i="22"/>
  <c r="C18" i="22"/>
  <c r="B18" i="22"/>
  <c r="E17" i="22"/>
  <c r="F17" i="22"/>
  <c r="G17" i="22"/>
  <c r="H17" i="22"/>
  <c r="C17" i="22"/>
  <c r="B17" i="22"/>
  <c r="E16" i="22"/>
  <c r="F16" i="22"/>
  <c r="G16" i="22"/>
  <c r="H16" i="22"/>
  <c r="C16" i="22"/>
  <c r="B16" i="22"/>
  <c r="E15" i="22"/>
  <c r="F15" i="22"/>
  <c r="G15" i="22"/>
  <c r="H15" i="22"/>
  <c r="C15" i="22"/>
  <c r="B15" i="22"/>
  <c r="E14" i="22"/>
  <c r="F14" i="22"/>
  <c r="G14" i="22"/>
  <c r="H14" i="22"/>
  <c r="C14" i="22"/>
  <c r="B14" i="22"/>
  <c r="E13" i="22"/>
  <c r="F13" i="22"/>
  <c r="G13" i="22"/>
  <c r="H13" i="22"/>
  <c r="C13" i="22"/>
  <c r="B13" i="22"/>
  <c r="E12" i="22"/>
  <c r="F12" i="22"/>
  <c r="G12" i="22"/>
  <c r="H12" i="22"/>
  <c r="C12" i="22"/>
  <c r="B12" i="22"/>
  <c r="E11" i="22"/>
  <c r="F11" i="22"/>
  <c r="G11" i="22"/>
  <c r="H11" i="22"/>
  <c r="C11" i="22"/>
  <c r="B11" i="22"/>
  <c r="E10" i="22"/>
  <c r="F10" i="22"/>
  <c r="G10" i="22"/>
  <c r="H10" i="22"/>
  <c r="C10" i="22"/>
  <c r="B10" i="22"/>
  <c r="E9" i="22"/>
  <c r="F9" i="22"/>
  <c r="G9" i="22"/>
  <c r="H9" i="22"/>
  <c r="C9" i="22"/>
  <c r="B9" i="22"/>
  <c r="E7" i="22"/>
  <c r="F7" i="22"/>
  <c r="G7" i="22"/>
  <c r="H7" i="22"/>
  <c r="C7" i="22"/>
  <c r="B7" i="22"/>
  <c r="E6" i="22"/>
  <c r="F6" i="22"/>
  <c r="G6" i="22"/>
  <c r="H6" i="22"/>
  <c r="C6" i="22"/>
  <c r="B6" i="22"/>
  <c r="F5" i="15"/>
  <c r="F5" i="16"/>
  <c r="F3" i="16"/>
  <c r="I2" i="24"/>
  <c r="G3" i="22"/>
  <c r="D3" i="5"/>
  <c r="I2" i="5"/>
  <c r="F3" i="5"/>
  <c r="F2" i="5"/>
  <c r="B3" i="5"/>
  <c r="B2" i="5"/>
  <c r="B3" i="25"/>
  <c r="B2" i="25"/>
  <c r="G2" i="25"/>
  <c r="D3" i="25"/>
  <c r="D2" i="25"/>
  <c r="B3" i="24"/>
  <c r="D3" i="24"/>
  <c r="D2" i="24"/>
  <c r="B2" i="24"/>
  <c r="H39" i="16"/>
  <c r="I39" i="16"/>
  <c r="J39" i="16"/>
  <c r="K39" i="16"/>
  <c r="L39" i="16"/>
  <c r="M39" i="16"/>
  <c r="G39" i="16"/>
  <c r="H24" i="16"/>
  <c r="I24" i="16"/>
  <c r="J24" i="16"/>
  <c r="K24" i="16"/>
  <c r="L24" i="16"/>
  <c r="M24" i="16"/>
  <c r="G24" i="16"/>
  <c r="H18" i="16"/>
  <c r="I18" i="16"/>
  <c r="J18" i="16"/>
  <c r="K18" i="16"/>
  <c r="L18" i="16"/>
  <c r="M18" i="16"/>
  <c r="G18" i="16"/>
  <c r="F7" i="16"/>
  <c r="F6" i="16"/>
  <c r="F4" i="16"/>
  <c r="F7" i="15"/>
  <c r="A3" i="25"/>
  <c r="A2" i="25"/>
  <c r="H73" i="15"/>
  <c r="I73" i="15"/>
  <c r="J73" i="15"/>
  <c r="K73" i="15"/>
  <c r="L73" i="15"/>
  <c r="M73" i="15"/>
  <c r="G73" i="15"/>
  <c r="H34" i="15"/>
  <c r="I34" i="15"/>
  <c r="J34" i="15"/>
  <c r="K34" i="15"/>
  <c r="L34" i="15"/>
  <c r="M34" i="15"/>
  <c r="G34" i="15"/>
  <c r="H24" i="15"/>
  <c r="I24" i="15"/>
  <c r="J24" i="15"/>
  <c r="K24" i="15"/>
  <c r="L24" i="15"/>
  <c r="M24" i="15"/>
  <c r="G24" i="15"/>
  <c r="A3" i="24"/>
  <c r="A2" i="24"/>
  <c r="A3" i="5"/>
  <c r="A2" i="5"/>
</calcChain>
</file>

<file path=xl/sharedStrings.xml><?xml version="1.0" encoding="utf-8"?>
<sst xmlns="http://schemas.openxmlformats.org/spreadsheetml/2006/main" count="1043" uniqueCount="635">
  <si>
    <t>工 艺 说 明</t>
    <phoneticPr fontId="3" type="noConversion"/>
  </si>
  <si>
    <t>样品颜色号型</t>
    <phoneticPr fontId="1" type="noConversion"/>
  </si>
  <si>
    <t>试衣模特</t>
    <phoneticPr fontId="1" type="noConversion"/>
  </si>
  <si>
    <t>评审人</t>
    <phoneticPr fontId="1" type="noConversion"/>
  </si>
  <si>
    <t>意见整理</t>
    <phoneticPr fontId="1" type="noConversion"/>
  </si>
  <si>
    <t>系列</t>
    <phoneticPr fontId="1" type="noConversion"/>
  </si>
  <si>
    <t>TREKKING</t>
  </si>
  <si>
    <t>品类</t>
    <phoneticPr fontId="1" type="noConversion"/>
  </si>
  <si>
    <t>开发工厂</t>
    <phoneticPr fontId="1" type="noConversion"/>
  </si>
  <si>
    <t>设计</t>
    <phoneticPr fontId="1" type="noConversion"/>
  </si>
  <si>
    <t>开发</t>
    <phoneticPr fontId="1" type="noConversion"/>
  </si>
  <si>
    <t>转交时间</t>
    <phoneticPr fontId="1" type="noConversion"/>
  </si>
  <si>
    <t xml:space="preserve">            </t>
    <phoneticPr fontId="3" type="noConversion"/>
  </si>
  <si>
    <t>品名</t>
    <phoneticPr fontId="1" type="noConversion"/>
  </si>
  <si>
    <t>北京探路者户外用品股份有限公司物料核价表14SS</t>
    <phoneticPr fontId="23" type="noConversion"/>
  </si>
  <si>
    <t>款式图</t>
    <phoneticPr fontId="23" type="noConversion"/>
  </si>
  <si>
    <t>产品名称：</t>
    <phoneticPr fontId="23" type="noConversion"/>
  </si>
  <si>
    <t>生产数量：</t>
    <phoneticPr fontId="23" type="noConversion"/>
  </si>
  <si>
    <t>开发编号：</t>
    <phoneticPr fontId="23" type="noConversion"/>
  </si>
  <si>
    <t>交货日期：</t>
    <phoneticPr fontId="23" type="noConversion"/>
  </si>
  <si>
    <r>
      <t>工厂制单</t>
    </r>
    <r>
      <rPr>
        <b/>
        <sz val="10"/>
        <rFont val="Arial"/>
        <family val="2"/>
      </rPr>
      <t>:</t>
    </r>
    <phoneticPr fontId="23" type="noConversion"/>
  </si>
  <si>
    <r>
      <t>设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计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师</t>
    </r>
    <r>
      <rPr>
        <b/>
        <sz val="10"/>
        <rFont val="Arial"/>
        <family val="2"/>
      </rPr>
      <t>:</t>
    </r>
    <phoneticPr fontId="23" type="noConversion"/>
  </si>
  <si>
    <t>制单日期：</t>
    <phoneticPr fontId="23" type="noConversion"/>
  </si>
  <si>
    <t>公司核价：</t>
    <phoneticPr fontId="23" type="noConversion"/>
  </si>
  <si>
    <r>
      <t>工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艺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师：</t>
    </r>
    <phoneticPr fontId="23" type="noConversion"/>
  </si>
  <si>
    <r>
      <t>面、里料</t>
    </r>
    <r>
      <rPr>
        <b/>
        <sz val="10"/>
        <color indexed="9"/>
        <rFont val="Arial"/>
        <family val="2"/>
      </rPr>
      <t>(</t>
    </r>
    <r>
      <rPr>
        <b/>
        <sz val="10"/>
        <color indexed="9"/>
        <rFont val="宋体"/>
        <family val="3"/>
        <charset val="134"/>
      </rPr>
      <t>主布面料、配布面料、里料网布、</t>
    </r>
    <r>
      <rPr>
        <b/>
        <sz val="10"/>
        <color indexed="9"/>
        <rFont val="Arial"/>
        <family val="2"/>
      </rPr>
      <t>210T</t>
    </r>
    <r>
      <rPr>
        <b/>
        <sz val="10"/>
        <color indexed="9"/>
        <rFont val="宋体"/>
        <family val="3"/>
        <charset val="134"/>
      </rPr>
      <t>、天鹅绒、补强、衬、胶膜、压胶带、双面胶、鸭绒、针棉等）</t>
    </r>
    <phoneticPr fontId="23" type="noConversion"/>
  </si>
  <si>
    <t>序号</t>
    <phoneticPr fontId="23" type="noConversion"/>
  </si>
  <si>
    <t>物料名称</t>
    <phoneticPr fontId="23" type="noConversion"/>
  </si>
  <si>
    <t>物料编号</t>
    <phoneticPr fontId="23" type="noConversion"/>
  </si>
  <si>
    <t>应用部位</t>
  </si>
  <si>
    <t>规格</t>
  </si>
  <si>
    <t>配色方案</t>
    <phoneticPr fontId="23" type="noConversion"/>
  </si>
  <si>
    <t>采购信息</t>
  </si>
  <si>
    <r>
      <t>幅宽</t>
    </r>
    <r>
      <rPr>
        <sz val="10"/>
        <color indexed="9"/>
        <rFont val="Arial"/>
        <family val="2"/>
      </rPr>
      <t>(cm)</t>
    </r>
  </si>
  <si>
    <r>
      <t>克重</t>
    </r>
    <r>
      <rPr>
        <sz val="10"/>
        <color indexed="9"/>
        <rFont val="Arial"/>
        <family val="2"/>
      </rPr>
      <t>(g/m2)</t>
    </r>
  </si>
  <si>
    <r>
      <t>单耗</t>
    </r>
    <r>
      <rPr>
        <sz val="10"/>
        <color indexed="9"/>
        <rFont val="Arial"/>
        <family val="2"/>
      </rPr>
      <t>(</t>
    </r>
    <r>
      <rPr>
        <sz val="10"/>
        <color indexed="9"/>
        <rFont val="宋体"/>
        <family val="3"/>
        <charset val="134"/>
      </rPr>
      <t>米</t>
    </r>
    <r>
      <rPr>
        <sz val="10"/>
        <color indexed="9"/>
        <rFont val="Arial"/>
        <family val="2"/>
      </rPr>
      <t>)</t>
    </r>
    <phoneticPr fontId="23" type="noConversion"/>
  </si>
  <si>
    <t>供应商</t>
  </si>
  <si>
    <t>面料A</t>
    <phoneticPr fontId="23" type="noConversion"/>
  </si>
  <si>
    <t>面料B</t>
    <phoneticPr fontId="23" type="noConversion"/>
  </si>
  <si>
    <t>09AW--44普通210T</t>
    <phoneticPr fontId="23" type="noConversion"/>
  </si>
  <si>
    <t>大身里、帽里、袖里、侧袋手心面袋布、胸袋布、帽前隧道</t>
    <phoneticPr fontId="23" type="noConversion"/>
  </si>
  <si>
    <t>148cm</t>
    <phoneticPr fontId="23" type="noConversion"/>
  </si>
  <si>
    <t>40g网衬</t>
    <phoneticPr fontId="23" type="noConversion"/>
  </si>
  <si>
    <t>159cm</t>
    <phoneticPr fontId="23" type="noConversion"/>
  </si>
  <si>
    <t>白</t>
    <phoneticPr fontId="23" type="noConversion"/>
  </si>
  <si>
    <t>压胶带</t>
    <phoneticPr fontId="23" type="noConversion"/>
  </si>
  <si>
    <t>TA103</t>
    <phoneticPr fontId="23" type="noConversion"/>
  </si>
  <si>
    <t>各骨位</t>
    <phoneticPr fontId="23" type="noConversion"/>
  </si>
  <si>
    <t>1.7cm</t>
    <phoneticPr fontId="23" type="noConversion"/>
  </si>
  <si>
    <t>透明</t>
    <phoneticPr fontId="23" type="noConversion"/>
  </si>
  <si>
    <t>前胸及后下摆绣花补压</t>
    <phoneticPr fontId="23" type="noConversion"/>
  </si>
  <si>
    <t>2.5cm</t>
    <phoneticPr fontId="23" type="noConversion"/>
  </si>
  <si>
    <t>面、里料合计</t>
    <phoneticPr fontId="23" type="noConversion"/>
  </si>
  <si>
    <t>拉链</t>
    <phoneticPr fontId="23" type="noConversion"/>
  </si>
  <si>
    <t>序号</t>
    <phoneticPr fontId="23" type="noConversion"/>
  </si>
  <si>
    <t>物料描述（1）</t>
    <phoneticPr fontId="23" type="noConversion"/>
  </si>
  <si>
    <t>物料描述（2）</t>
    <phoneticPr fontId="23" type="noConversion"/>
  </si>
  <si>
    <t>配色方案</t>
    <phoneticPr fontId="23" type="noConversion"/>
  </si>
  <si>
    <r>
      <t>型号</t>
    </r>
    <r>
      <rPr>
        <sz val="10"/>
        <color indexed="9"/>
        <rFont val="Arial"/>
        <family val="2"/>
      </rPr>
      <t>(</t>
    </r>
    <r>
      <rPr>
        <sz val="10"/>
        <color indexed="9"/>
        <rFont val="宋体"/>
        <family val="3"/>
        <charset val="134"/>
      </rPr>
      <t>＃</t>
    </r>
    <r>
      <rPr>
        <sz val="10"/>
        <color indexed="9"/>
        <rFont val="Arial"/>
        <family val="2"/>
      </rPr>
      <t>)</t>
    </r>
    <phoneticPr fontId="23" type="noConversion"/>
  </si>
  <si>
    <r>
      <t>宽度</t>
    </r>
    <r>
      <rPr>
        <sz val="10"/>
        <color indexed="9"/>
        <rFont val="Arial"/>
        <family val="2"/>
      </rPr>
      <t>(cm)</t>
    </r>
    <phoneticPr fontId="23" type="noConversion"/>
  </si>
  <si>
    <r>
      <t>用量</t>
    </r>
    <r>
      <rPr>
        <sz val="10"/>
        <color indexed="9"/>
        <rFont val="Arial"/>
        <family val="2"/>
      </rPr>
      <t>(</t>
    </r>
    <r>
      <rPr>
        <sz val="10"/>
        <color indexed="9"/>
        <rFont val="宋体"/>
        <family val="3"/>
        <charset val="134"/>
      </rPr>
      <t>米</t>
    </r>
    <r>
      <rPr>
        <sz val="10"/>
        <color indexed="9"/>
        <rFont val="Arial"/>
        <family val="2"/>
      </rPr>
      <t>or</t>
    </r>
    <r>
      <rPr>
        <sz val="10"/>
        <color indexed="9"/>
        <rFont val="宋体"/>
        <family val="3"/>
        <charset val="134"/>
      </rPr>
      <t>个</t>
    </r>
    <r>
      <rPr>
        <sz val="10"/>
        <color indexed="9"/>
        <rFont val="Arial"/>
        <family val="2"/>
      </rPr>
      <t>)</t>
    </r>
    <phoneticPr fontId="23" type="noConversion"/>
  </si>
  <si>
    <t>无</t>
  </si>
  <si>
    <t>辅助材料（拉袢、扣类、织带、松紧带、魔术贴、橡筋绳、卡扣、佛珠、线、标识、吊牌、合格证、包装等）</t>
    <phoneticPr fontId="23" type="noConversion"/>
  </si>
  <si>
    <t>物料名称</t>
    <phoneticPr fontId="23" type="noConversion"/>
  </si>
  <si>
    <t>物料编号</t>
    <phoneticPr fontId="23" type="noConversion"/>
  </si>
  <si>
    <t>供应商</t>
    <phoneticPr fontId="23" type="noConversion"/>
  </si>
  <si>
    <t>帽檐</t>
    <phoneticPr fontId="23" type="noConversion"/>
  </si>
  <si>
    <t>0.7CM</t>
  </si>
  <si>
    <t>顺所在面料色</t>
  </si>
  <si>
    <t>辅助工艺（图案、标志工艺，如印花、刺绣、高周波、成衣洗水等）</t>
    <phoneticPr fontId="23" type="noConversion"/>
  </si>
  <si>
    <t>尺寸</t>
    <phoneticPr fontId="23" type="noConversion"/>
  </si>
  <si>
    <t>加工商</t>
    <phoneticPr fontId="23" type="noConversion"/>
  </si>
  <si>
    <t>刺绣</t>
    <phoneticPr fontId="23" type="noConversion"/>
  </si>
  <si>
    <t>眼睛标</t>
    <phoneticPr fontId="23" type="noConversion"/>
  </si>
  <si>
    <t>2.5CM</t>
    <phoneticPr fontId="23" type="noConversion"/>
  </si>
  <si>
    <r>
      <t>其</t>
    </r>
    <r>
      <rPr>
        <b/>
        <sz val="10"/>
        <color indexed="9"/>
        <rFont val="Arial"/>
        <family val="2"/>
      </rPr>
      <t xml:space="preserve">    </t>
    </r>
    <r>
      <rPr>
        <b/>
        <sz val="10"/>
        <color indexed="9"/>
        <rFont val="宋体"/>
        <family val="3"/>
        <charset val="134"/>
      </rPr>
      <t>他</t>
    </r>
    <r>
      <rPr>
        <b/>
        <sz val="10"/>
        <color indexed="9"/>
        <rFont val="Arial"/>
        <family val="2"/>
      </rPr>
      <t>(</t>
    </r>
    <r>
      <rPr>
        <b/>
        <sz val="10"/>
        <color indexed="9"/>
        <rFont val="宋体"/>
        <family val="3"/>
        <charset val="134"/>
      </rPr>
      <t>加工费、利润、运费、检测费等）</t>
    </r>
    <phoneticPr fontId="23" type="noConversion"/>
  </si>
  <si>
    <t>费用名称</t>
    <phoneticPr fontId="23" type="noConversion"/>
  </si>
  <si>
    <t>直接人工</t>
  </si>
  <si>
    <t>管理费用</t>
  </si>
  <si>
    <t>增值税（17%）</t>
  </si>
  <si>
    <t>利润</t>
  </si>
  <si>
    <t>运费</t>
  </si>
  <si>
    <t>其他费用合计</t>
    <phoneticPr fontId="23" type="noConversion"/>
  </si>
  <si>
    <t>成本总计</t>
    <phoneticPr fontId="23" type="noConversion"/>
  </si>
  <si>
    <t>北京探路者户外用品股份有限公司物料核价表14SS</t>
  </si>
  <si>
    <r>
      <t>面、里料</t>
    </r>
    <r>
      <rPr>
        <b/>
        <sz val="9"/>
        <color indexed="9"/>
        <rFont val="Arial"/>
        <family val="2"/>
      </rPr>
      <t>(</t>
    </r>
    <r>
      <rPr>
        <b/>
        <sz val="9"/>
        <color indexed="9"/>
        <rFont val="幼圆"/>
        <family val="3"/>
        <charset val="134"/>
      </rPr>
      <t>主布面料、配布面料、里料网布、</t>
    </r>
    <r>
      <rPr>
        <b/>
        <sz val="9"/>
        <color indexed="9"/>
        <rFont val="Arial"/>
        <family val="2"/>
      </rPr>
      <t>210T</t>
    </r>
    <r>
      <rPr>
        <b/>
        <sz val="9"/>
        <color indexed="9"/>
        <rFont val="幼圆"/>
        <family val="3"/>
        <charset val="134"/>
      </rPr>
      <t>、天鹅绒、补强、衬、胶膜、压胶带、双面胶、鸭绒、针棉等）</t>
    </r>
  </si>
  <si>
    <t>序号</t>
  </si>
  <si>
    <t>物料名称</t>
  </si>
  <si>
    <t>物料编号</t>
  </si>
  <si>
    <r>
      <t>幅宽</t>
    </r>
    <r>
      <rPr>
        <sz val="9"/>
        <color indexed="9"/>
        <rFont val="Arial"/>
        <family val="2"/>
      </rPr>
      <t>(cm)</t>
    </r>
  </si>
  <si>
    <r>
      <t>克重</t>
    </r>
    <r>
      <rPr>
        <sz val="9"/>
        <color indexed="9"/>
        <rFont val="Arial"/>
        <family val="2"/>
      </rPr>
      <t>(g/m2)</t>
    </r>
  </si>
  <si>
    <r>
      <t>单耗</t>
    </r>
    <r>
      <rPr>
        <sz val="9"/>
        <color indexed="9"/>
        <rFont val="Arial"/>
        <family val="2"/>
      </rPr>
      <t>(</t>
    </r>
    <r>
      <rPr>
        <sz val="9"/>
        <color indexed="9"/>
        <rFont val="幼圆"/>
        <family val="3"/>
        <charset val="134"/>
      </rPr>
      <t>米</t>
    </r>
    <r>
      <rPr>
        <sz val="9"/>
        <color indexed="9"/>
        <rFont val="Arial"/>
        <family val="2"/>
      </rPr>
      <t>)</t>
    </r>
  </si>
  <si>
    <t>领上</t>
  </si>
  <si>
    <t>面、里料合计</t>
  </si>
  <si>
    <t xml:space="preserve">拉链 </t>
    <phoneticPr fontId="23" type="noConversion"/>
  </si>
  <si>
    <t>物料描述（1）</t>
    <phoneticPr fontId="23" type="noConversion"/>
  </si>
  <si>
    <t>物料描述（2）</t>
    <phoneticPr fontId="23" type="noConversion"/>
  </si>
  <si>
    <r>
      <t>型号</t>
    </r>
    <r>
      <rPr>
        <sz val="9"/>
        <color indexed="9"/>
        <rFont val="Arial"/>
        <family val="2"/>
      </rPr>
      <t>(</t>
    </r>
    <r>
      <rPr>
        <sz val="9"/>
        <color indexed="9"/>
        <rFont val="幼圆"/>
        <family val="3"/>
        <charset val="134"/>
      </rPr>
      <t>＃</t>
    </r>
    <r>
      <rPr>
        <sz val="9"/>
        <color indexed="9"/>
        <rFont val="Arial"/>
        <family val="2"/>
      </rPr>
      <t>)</t>
    </r>
  </si>
  <si>
    <r>
      <t>宽度</t>
    </r>
    <r>
      <rPr>
        <sz val="9"/>
        <color indexed="9"/>
        <rFont val="Arial"/>
        <family val="2"/>
      </rPr>
      <t>(cm)</t>
    </r>
  </si>
  <si>
    <r>
      <t>用量</t>
    </r>
    <r>
      <rPr>
        <sz val="9"/>
        <color indexed="9"/>
        <rFont val="Arial"/>
        <family val="2"/>
      </rPr>
      <t>(</t>
    </r>
    <r>
      <rPr>
        <sz val="9"/>
        <color indexed="9"/>
        <rFont val="幼圆"/>
        <family val="3"/>
        <charset val="134"/>
      </rPr>
      <t>米</t>
    </r>
    <r>
      <rPr>
        <sz val="9"/>
        <color indexed="9"/>
        <rFont val="Arial"/>
        <family val="2"/>
      </rPr>
      <t>or</t>
    </r>
    <r>
      <rPr>
        <sz val="9"/>
        <color indexed="9"/>
        <rFont val="幼圆"/>
        <family val="3"/>
        <charset val="134"/>
      </rPr>
      <t>个</t>
    </r>
    <r>
      <rPr>
        <sz val="9"/>
        <color indexed="9"/>
        <rFont val="Arial"/>
        <family val="2"/>
      </rPr>
      <t>)</t>
    </r>
  </si>
  <si>
    <t>上下顶齐使用</t>
    <phoneticPr fontId="23" type="noConversion"/>
  </si>
  <si>
    <t>拉链合计</t>
    <phoneticPr fontId="23" type="noConversion"/>
  </si>
  <si>
    <t>辅助材料（拉袢、扣类、织带、松紧带、魔术贴、橡筋绳、卡扣、佛珠、线、标识、吊牌、合格证、包装等）</t>
    <phoneticPr fontId="23" type="noConversion"/>
  </si>
  <si>
    <t>主唛</t>
  </si>
  <si>
    <t>后领</t>
  </si>
  <si>
    <t>辅料合计</t>
  </si>
  <si>
    <t>辅助工艺（图案、标志工艺，如印花、刺绣、高周波、成衣洗水等）</t>
  </si>
  <si>
    <t>尺寸</t>
  </si>
  <si>
    <t>加工商</t>
  </si>
  <si>
    <t>辅助工艺合计</t>
  </si>
  <si>
    <r>
      <t>其</t>
    </r>
    <r>
      <rPr>
        <b/>
        <sz val="9"/>
        <color indexed="9"/>
        <rFont val="Arial"/>
        <family val="2"/>
      </rPr>
      <t xml:space="preserve">    </t>
    </r>
    <r>
      <rPr>
        <b/>
        <sz val="9"/>
        <color indexed="9"/>
        <rFont val="幼圆"/>
        <family val="3"/>
        <charset val="134"/>
      </rPr>
      <t>他</t>
    </r>
    <r>
      <rPr>
        <b/>
        <sz val="9"/>
        <color indexed="9"/>
        <rFont val="Arial"/>
        <family val="2"/>
      </rPr>
      <t>(</t>
    </r>
    <r>
      <rPr>
        <b/>
        <sz val="9"/>
        <color indexed="9"/>
        <rFont val="幼圆"/>
        <family val="3"/>
        <charset val="134"/>
      </rPr>
      <t>加工费、利润、运费、检测费等）</t>
    </r>
  </si>
  <si>
    <t>费用名称</t>
  </si>
  <si>
    <t>其他费用合计</t>
  </si>
  <si>
    <t>成本总计</t>
  </si>
  <si>
    <t>深灰</t>
    <phoneticPr fontId="23" type="noConversion"/>
  </si>
  <si>
    <t>透明</t>
    <phoneticPr fontId="23" type="noConversion"/>
  </si>
  <si>
    <t>透明灰</t>
    <phoneticPr fontId="23" type="noConversion"/>
  </si>
  <si>
    <t>深克镍</t>
    <phoneticPr fontId="23" type="noConversion"/>
  </si>
  <si>
    <t>黑色</t>
    <phoneticPr fontId="23" type="noConversion"/>
  </si>
  <si>
    <t>双面胶TY224</t>
    <phoneticPr fontId="23" type="noConversion"/>
  </si>
  <si>
    <t>0.2厚双面胶</t>
    <phoneticPr fontId="23" type="noConversion"/>
  </si>
  <si>
    <t>帽檐</t>
    <phoneticPr fontId="23" type="noConversion"/>
  </si>
  <si>
    <t>91cm</t>
    <phoneticPr fontId="23" type="noConversion"/>
  </si>
  <si>
    <t>0.12薄双面胶</t>
    <phoneticPr fontId="23" type="noConversion"/>
  </si>
  <si>
    <t>普通弹力绳</t>
    <phoneticPr fontId="23" type="noConversion"/>
  </si>
  <si>
    <t>TAS14F100</t>
    <phoneticPr fontId="23" type="noConversion"/>
  </si>
  <si>
    <t>0.25cm</t>
    <phoneticPr fontId="23" type="noConversion"/>
  </si>
  <si>
    <t>拉袢</t>
    <phoneticPr fontId="23" type="noConversion"/>
  </si>
  <si>
    <t>门襟上拉头</t>
    <phoneticPr fontId="23" type="noConversion"/>
  </si>
  <si>
    <t>卡扣</t>
    <phoneticPr fontId="23" type="noConversion"/>
  </si>
  <si>
    <t>帽口，下摆</t>
    <phoneticPr fontId="23" type="noConversion"/>
  </si>
  <si>
    <t>佛珠</t>
    <phoneticPr fontId="23" type="noConversion"/>
  </si>
  <si>
    <t>P481</t>
    <phoneticPr fontId="23" type="noConversion"/>
  </si>
  <si>
    <t>帽子，底摆</t>
    <phoneticPr fontId="23" type="noConversion"/>
  </si>
  <si>
    <t>4mm</t>
    <phoneticPr fontId="23" type="noConversion"/>
  </si>
  <si>
    <t>套穿四合扣面扣</t>
    <phoneticPr fontId="23" type="noConversion"/>
  </si>
  <si>
    <t>TAK14F104</t>
    <phoneticPr fontId="23" type="noConversion"/>
  </si>
  <si>
    <t>可套穿袢上</t>
    <phoneticPr fontId="23" type="noConversion"/>
  </si>
  <si>
    <t>1.3CM</t>
    <phoneticPr fontId="23" type="noConversion"/>
  </si>
  <si>
    <t>套穿四合扣底扣</t>
    <phoneticPr fontId="23" type="noConversion"/>
  </si>
  <si>
    <t>B528藏面四合扣面扣</t>
    <phoneticPr fontId="23" type="noConversion"/>
  </si>
  <si>
    <t>TAK14F101</t>
    <phoneticPr fontId="23" type="noConversion"/>
  </si>
  <si>
    <t>B528藏面四合扣底扣</t>
    <phoneticPr fontId="23" type="noConversion"/>
  </si>
  <si>
    <t>射出钩魔术贴勾面</t>
    <phoneticPr fontId="23" type="noConversion"/>
  </si>
  <si>
    <t>射出钩魔术贴毛面</t>
    <phoneticPr fontId="23" type="noConversion"/>
  </si>
  <si>
    <t>TAN14F105</t>
    <phoneticPr fontId="23" type="noConversion"/>
  </si>
  <si>
    <t>袖袢</t>
    <phoneticPr fontId="23" type="noConversion"/>
  </si>
  <si>
    <t>1.6*5.5cm</t>
    <phoneticPr fontId="23" type="noConversion"/>
  </si>
  <si>
    <t>袖口</t>
    <phoneticPr fontId="23" type="noConversion"/>
  </si>
  <si>
    <t>TAN14F101</t>
    <phoneticPr fontId="23" type="noConversion"/>
  </si>
  <si>
    <t>1*3cm</t>
    <phoneticPr fontId="23" type="noConversion"/>
  </si>
  <si>
    <t>TAN14F100</t>
    <phoneticPr fontId="23" type="noConversion"/>
  </si>
  <si>
    <t>定卡织带</t>
    <phoneticPr fontId="23" type="noConversion"/>
  </si>
  <si>
    <t>TAS14F101</t>
    <phoneticPr fontId="23" type="noConversion"/>
  </si>
  <si>
    <t>0.6CM</t>
    <phoneticPr fontId="23" type="noConversion"/>
  </si>
  <si>
    <t>织带</t>
    <phoneticPr fontId="23" type="noConversion"/>
  </si>
  <si>
    <t>TAS14F001</t>
    <phoneticPr fontId="23" type="noConversion"/>
  </si>
  <si>
    <t>后领吊</t>
    <phoneticPr fontId="23" type="noConversion"/>
  </si>
  <si>
    <t>主唛</t>
    <phoneticPr fontId="23" type="noConversion"/>
  </si>
  <si>
    <t>ZZM007</t>
    <phoneticPr fontId="23" type="noConversion"/>
  </si>
  <si>
    <t>后领下</t>
    <phoneticPr fontId="23" type="noConversion"/>
  </si>
  <si>
    <t>自定</t>
    <phoneticPr fontId="23" type="noConversion"/>
  </si>
  <si>
    <t>防水透气标</t>
    <phoneticPr fontId="23" type="noConversion"/>
  </si>
  <si>
    <t>10AWD-23</t>
    <phoneticPr fontId="23" type="noConversion"/>
  </si>
  <si>
    <t>40/2</t>
    <phoneticPr fontId="23" type="noConversion"/>
  </si>
  <si>
    <t>内里合缝、内里包缝</t>
    <phoneticPr fontId="23" type="noConversion"/>
  </si>
  <si>
    <t>面料合缝、明线、结子线</t>
    <phoneticPr fontId="23" type="noConversion"/>
  </si>
  <si>
    <t>侧袋盖上下端结子</t>
    <phoneticPr fontId="23" type="noConversion"/>
  </si>
  <si>
    <t>塑料袋</t>
    <phoneticPr fontId="23" type="noConversion"/>
  </si>
  <si>
    <t>50*70CM</t>
    <phoneticPr fontId="23" type="noConversion"/>
  </si>
  <si>
    <t>纸箱</t>
    <phoneticPr fontId="23" type="noConversion"/>
  </si>
  <si>
    <t>60*40*40CM</t>
    <phoneticPr fontId="23" type="noConversion"/>
  </si>
  <si>
    <t>1.5CM</t>
    <phoneticPr fontId="23" type="noConversion"/>
  </si>
  <si>
    <t>袖肥/2（参考值/推版软件都具有功能：给出袖山高袖山曲线对应袖窿等长自动得出袖肥）</t>
  </si>
  <si>
    <t>TOREAD服装跳档规范</t>
    <phoneticPr fontId="3" type="noConversion"/>
  </si>
  <si>
    <t>袖肥/2（参考值）</t>
    <phoneticPr fontId="3" type="noConversion"/>
  </si>
  <si>
    <t>前领高</t>
    <phoneticPr fontId="1" type="noConversion"/>
  </si>
  <si>
    <t>单位：cm</t>
    <phoneticPr fontId="3" type="noConversion"/>
  </si>
  <si>
    <t>产品代码：</t>
    <phoneticPr fontId="3" type="noConversion"/>
  </si>
  <si>
    <t>款号</t>
    <phoneticPr fontId="3" type="noConversion"/>
  </si>
  <si>
    <t>吊牌</t>
  </si>
  <si>
    <t>客供</t>
  </si>
  <si>
    <t>合格证</t>
  </si>
  <si>
    <t>功能卡</t>
  </si>
  <si>
    <t>条码贴纸</t>
    <phoneticPr fontId="3" type="noConversion"/>
  </si>
  <si>
    <t>美纸</t>
  </si>
  <si>
    <t>厂购</t>
  </si>
  <si>
    <t>透明胶带</t>
  </si>
  <si>
    <t>打包带</t>
  </si>
  <si>
    <t>吊针</t>
  </si>
  <si>
    <t>门襟</t>
    <phoneticPr fontId="23" type="noConversion"/>
  </si>
  <si>
    <t>内主项</t>
    <phoneticPr fontId="23" type="noConversion"/>
  </si>
  <si>
    <t>帽后</t>
    <phoneticPr fontId="23" type="noConversion"/>
  </si>
  <si>
    <t>品牌：</t>
    <phoneticPr fontId="23" type="noConversion"/>
  </si>
  <si>
    <t>TREKKING-线下</t>
    <phoneticPr fontId="23" type="noConversion"/>
  </si>
  <si>
    <t>品类名称：</t>
    <phoneticPr fontId="3" type="noConversion"/>
  </si>
  <si>
    <t>款式编码：</t>
    <phoneticPr fontId="3" type="noConversion"/>
  </si>
  <si>
    <t>季节定位：</t>
    <phoneticPr fontId="3" type="noConversion"/>
  </si>
  <si>
    <t>开发工厂：</t>
    <phoneticPr fontId="3" type="noConversion"/>
  </si>
  <si>
    <t>生产工厂：</t>
    <phoneticPr fontId="3" type="noConversion"/>
  </si>
  <si>
    <t>款式属性：</t>
    <phoneticPr fontId="3" type="noConversion"/>
  </si>
  <si>
    <t>职责</t>
    <phoneticPr fontId="3" type="noConversion"/>
  </si>
  <si>
    <t>担当</t>
    <phoneticPr fontId="3" type="noConversion"/>
  </si>
  <si>
    <t>时间</t>
    <phoneticPr fontId="3" type="noConversion"/>
  </si>
  <si>
    <t>款式设计</t>
    <phoneticPr fontId="3" type="noConversion"/>
  </si>
  <si>
    <t>开发专员</t>
    <phoneticPr fontId="3" type="noConversion"/>
  </si>
  <si>
    <t>QC跟单</t>
    <phoneticPr fontId="3" type="noConversion"/>
  </si>
  <si>
    <t>任务审批</t>
    <phoneticPr fontId="3" type="noConversion"/>
  </si>
  <si>
    <t>开发工厂</t>
    <phoneticPr fontId="1" type="noConversion"/>
  </si>
  <si>
    <t>开发员</t>
    <phoneticPr fontId="1" type="noConversion"/>
  </si>
  <si>
    <t>生产工厂</t>
    <phoneticPr fontId="1" type="noConversion"/>
  </si>
  <si>
    <t>配色一</t>
    <phoneticPr fontId="23" type="noConversion"/>
  </si>
  <si>
    <t>配色二</t>
    <phoneticPr fontId="23" type="noConversion"/>
  </si>
  <si>
    <t>配色三</t>
    <phoneticPr fontId="23" type="noConversion"/>
  </si>
  <si>
    <t>配色四</t>
    <phoneticPr fontId="23" type="noConversion"/>
  </si>
  <si>
    <t>配色五</t>
    <phoneticPr fontId="23" type="noConversion"/>
  </si>
  <si>
    <t>配色六</t>
    <phoneticPr fontId="23" type="noConversion"/>
  </si>
  <si>
    <t>配色七</t>
    <phoneticPr fontId="23" type="noConversion"/>
  </si>
  <si>
    <t>JM001-10</t>
    <phoneticPr fontId="23" type="noConversion"/>
  </si>
  <si>
    <t>里料A</t>
    <phoneticPr fontId="23" type="noConversion"/>
  </si>
  <si>
    <t>大身下半段拼</t>
    <phoneticPr fontId="23" type="noConversion"/>
  </si>
  <si>
    <r>
      <t>09AW--44</t>
    </r>
    <r>
      <rPr>
        <sz val="10"/>
        <rFont val="宋体"/>
        <family val="3"/>
        <charset val="134"/>
      </rPr>
      <t>+</t>
    </r>
    <r>
      <rPr>
        <sz val="10"/>
        <rFont val="宋体"/>
        <family val="3"/>
        <charset val="134"/>
      </rPr>
      <t>T防水</t>
    </r>
    <phoneticPr fontId="23" type="noConversion"/>
  </si>
  <si>
    <t>15AWLP-003</t>
    <phoneticPr fontId="23" type="noConversion"/>
  </si>
  <si>
    <t>15AWLP-004</t>
    <phoneticPr fontId="23" type="noConversion"/>
  </si>
  <si>
    <t>A1150</t>
    <phoneticPr fontId="23" type="noConversion"/>
  </si>
  <si>
    <t>10SSL-02</t>
    <phoneticPr fontId="23" type="noConversion"/>
  </si>
  <si>
    <t>喷漆气眼</t>
    <phoneticPr fontId="23" type="noConversion"/>
  </si>
  <si>
    <t>顺所在面料色</t>
    <phoneticPr fontId="23" type="noConversion"/>
  </si>
  <si>
    <t>40/3</t>
    <phoneticPr fontId="23" type="noConversion"/>
  </si>
  <si>
    <t>TOKK01</t>
    <phoneticPr fontId="23" type="noConversion"/>
  </si>
  <si>
    <t>TREKKING</t>
    <phoneticPr fontId="23" type="noConversion"/>
  </si>
  <si>
    <t>系列标</t>
    <phoneticPr fontId="23" type="noConversion"/>
  </si>
  <si>
    <t>3.5cm*3.67cm</t>
    <phoneticPr fontId="23" type="noConversion"/>
  </si>
  <si>
    <t>3M印花</t>
    <phoneticPr fontId="23" type="noConversion"/>
  </si>
  <si>
    <t>AE线</t>
    <phoneticPr fontId="23" type="noConversion"/>
  </si>
  <si>
    <t>开发属性：</t>
    <phoneticPr fontId="23" type="noConversion"/>
  </si>
  <si>
    <t>领子、门襟、底门襟、小底襟、侧袋盖、袖袢</t>
    <phoneticPr fontId="23" type="noConversion"/>
  </si>
  <si>
    <t>审核日期：</t>
    <phoneticPr fontId="23" type="noConversion"/>
  </si>
  <si>
    <t>里料</t>
    <phoneticPr fontId="23" type="noConversion"/>
  </si>
  <si>
    <t>09AW-41--110g抓毛布</t>
    <phoneticPr fontId="23" type="noConversion"/>
  </si>
  <si>
    <t>148cm</t>
    <phoneticPr fontId="23" type="noConversion"/>
  </si>
  <si>
    <t>衬</t>
    <phoneticPr fontId="23" type="noConversion"/>
  </si>
  <si>
    <t>40g网衬</t>
    <phoneticPr fontId="23" type="noConversion"/>
  </si>
  <si>
    <t>159cm</t>
    <phoneticPr fontId="23" type="noConversion"/>
  </si>
  <si>
    <t>白</t>
    <phoneticPr fontId="23" type="noConversion"/>
  </si>
  <si>
    <t>15AW-108</t>
    <phoneticPr fontId="23" type="noConversion"/>
  </si>
  <si>
    <t>拉链包条、袋布</t>
    <phoneticPr fontId="1" type="noConversion"/>
  </si>
  <si>
    <t>无</t>
    <phoneticPr fontId="23" type="noConversion"/>
  </si>
  <si>
    <t>门襟</t>
    <phoneticPr fontId="1" type="noConversion"/>
  </si>
  <si>
    <t>配色一</t>
    <phoneticPr fontId="1" type="noConversion"/>
  </si>
  <si>
    <t>配色二</t>
    <phoneticPr fontId="1" type="noConversion"/>
  </si>
  <si>
    <t>配色三</t>
    <phoneticPr fontId="1" type="noConversion"/>
  </si>
  <si>
    <t>配色四</t>
    <phoneticPr fontId="1" type="noConversion"/>
  </si>
  <si>
    <t>配色五</t>
    <phoneticPr fontId="1" type="noConversion"/>
  </si>
  <si>
    <t>配色六</t>
    <phoneticPr fontId="1" type="noConversion"/>
  </si>
  <si>
    <t>配色七</t>
    <phoneticPr fontId="1" type="noConversion"/>
  </si>
  <si>
    <t>中文洗标</t>
    <phoneticPr fontId="23" type="noConversion"/>
  </si>
  <si>
    <t>JM001A</t>
    <phoneticPr fontId="23" type="noConversion"/>
  </si>
  <si>
    <t>内左侧里</t>
    <phoneticPr fontId="23" type="noConversion"/>
  </si>
  <si>
    <t>ZZM004</t>
    <phoneticPr fontId="23" type="noConversion"/>
  </si>
  <si>
    <t>卡扣</t>
    <phoneticPr fontId="23" type="noConversion"/>
  </si>
  <si>
    <t>下摆</t>
    <phoneticPr fontId="23" type="noConversion"/>
  </si>
  <si>
    <t>佛珠</t>
    <phoneticPr fontId="23" type="noConversion"/>
  </si>
  <si>
    <t>普通弹力绳</t>
    <phoneticPr fontId="23" type="noConversion"/>
  </si>
  <si>
    <t>TAS14F100</t>
    <phoneticPr fontId="23" type="noConversion"/>
  </si>
  <si>
    <t>0.25CM</t>
    <phoneticPr fontId="23" type="noConversion"/>
  </si>
  <si>
    <t>织带</t>
    <phoneticPr fontId="23" type="noConversion"/>
  </si>
  <si>
    <t>TAS14F101</t>
    <phoneticPr fontId="23" type="noConversion"/>
  </si>
  <si>
    <t>后领挂耳，袖口挂耳、下摆卡扣固定</t>
    <phoneticPr fontId="23" type="noConversion"/>
  </si>
  <si>
    <t>0.6cm</t>
    <phoneticPr fontId="1" type="noConversion"/>
  </si>
  <si>
    <t>弹力织带</t>
    <phoneticPr fontId="23" type="noConversion"/>
  </si>
  <si>
    <t>TAS14F013</t>
    <phoneticPr fontId="1" type="noConversion"/>
  </si>
  <si>
    <t>领圈</t>
    <phoneticPr fontId="23" type="noConversion"/>
  </si>
  <si>
    <t>合缝、明线、包缝、结子</t>
    <phoneticPr fontId="23" type="noConversion"/>
  </si>
  <si>
    <t>1cm</t>
    <phoneticPr fontId="1" type="noConversion"/>
  </si>
  <si>
    <t>AE</t>
    <phoneticPr fontId="23" type="noConversion"/>
  </si>
  <si>
    <t>T-24 WildCat</t>
    <phoneticPr fontId="1" type="noConversion"/>
  </si>
  <si>
    <t>刺绣</t>
    <phoneticPr fontId="23" type="noConversion"/>
  </si>
  <si>
    <t>组合LOGO</t>
    <phoneticPr fontId="1" type="noConversion"/>
  </si>
  <si>
    <t>左前胸（A）</t>
    <phoneticPr fontId="23" type="noConversion"/>
  </si>
  <si>
    <t>宏深</t>
    <phoneticPr fontId="23" type="noConversion"/>
  </si>
  <si>
    <t>5#</t>
    <phoneticPr fontId="23" type="noConversion"/>
  </si>
  <si>
    <t>3#</t>
    <phoneticPr fontId="23" type="noConversion"/>
  </si>
  <si>
    <t>12AWD-14</t>
    <phoneticPr fontId="23" type="noConversion"/>
  </si>
  <si>
    <t>防风裙提花织带</t>
    <phoneticPr fontId="23" type="noConversion"/>
  </si>
  <si>
    <t>内里拼接处</t>
    <phoneticPr fontId="23" type="noConversion"/>
  </si>
  <si>
    <t>图案</t>
    <phoneticPr fontId="23" type="noConversion"/>
  </si>
  <si>
    <t>洗水唛</t>
    <phoneticPr fontId="23" type="noConversion"/>
  </si>
  <si>
    <t>挂面</t>
    <phoneticPr fontId="23" type="noConversion"/>
  </si>
  <si>
    <t>透明灰</t>
    <phoneticPr fontId="23" type="noConversion"/>
  </si>
  <si>
    <t>帽子、底摆、耳机袢</t>
    <phoneticPr fontId="23" type="noConversion"/>
  </si>
  <si>
    <t>3#尼龙开尾正装，DA头，含注塑上止</t>
    <phoneticPr fontId="3" type="noConversion"/>
  </si>
  <si>
    <t>3#尼龙闭尾正装，DA头，含注塑上下止</t>
    <phoneticPr fontId="3" type="noConversion"/>
  </si>
  <si>
    <t>拉袢</t>
    <phoneticPr fontId="3" type="noConversion"/>
  </si>
  <si>
    <t>15AWLP-004</t>
    <phoneticPr fontId="3" type="noConversion"/>
  </si>
  <si>
    <t>门襟、插手袋</t>
    <phoneticPr fontId="3" type="noConversion"/>
  </si>
  <si>
    <t>40/2</t>
    <phoneticPr fontId="23" type="noConversion"/>
  </si>
  <si>
    <t>5#树脂开尾，DU头，含注塑上止</t>
    <phoneticPr fontId="3" type="noConversion"/>
  </si>
  <si>
    <t>3#尼龙闭尾反装，DABLH头，不含上下止</t>
    <phoneticPr fontId="1" type="noConversion"/>
  </si>
  <si>
    <t>侧插袋</t>
    <phoneticPr fontId="1" type="noConversion"/>
  </si>
  <si>
    <t>侧插袋</t>
    <phoneticPr fontId="23" type="noConversion"/>
  </si>
  <si>
    <t>内里袋</t>
    <phoneticPr fontId="23" type="noConversion"/>
  </si>
  <si>
    <t>14FW-110</t>
    <phoneticPr fontId="23" type="noConversion"/>
  </si>
  <si>
    <t>3#尼龙闭尾反装，DABLH头，不含上下止</t>
    <phoneticPr fontId="23" type="noConversion"/>
  </si>
  <si>
    <t>胸袋</t>
    <phoneticPr fontId="23" type="noConversion"/>
  </si>
  <si>
    <t>1.6*11cm</t>
    <phoneticPr fontId="23" type="noConversion"/>
  </si>
  <si>
    <t>TAN14F104</t>
    <phoneticPr fontId="23" type="noConversion"/>
  </si>
  <si>
    <t>TAB14F005</t>
    <phoneticPr fontId="23" type="noConversion"/>
  </si>
  <si>
    <t>组合LOGO</t>
    <phoneticPr fontId="23" type="noConversion"/>
  </si>
  <si>
    <t>橡根</t>
    <phoneticPr fontId="3" type="noConversion"/>
  </si>
  <si>
    <t>TAS14F104</t>
    <phoneticPr fontId="3" type="noConversion"/>
  </si>
  <si>
    <t>整圈袖口</t>
    <phoneticPr fontId="3" type="noConversion"/>
  </si>
  <si>
    <t>2.5CM</t>
    <phoneticPr fontId="3" type="noConversion"/>
  </si>
  <si>
    <t>13AW-158</t>
    <phoneticPr fontId="23" type="noConversion"/>
  </si>
  <si>
    <t>5#树脂开尾左插，DALH头，含注塑上止</t>
    <phoneticPr fontId="23" type="noConversion"/>
  </si>
  <si>
    <t>插手袋，胸袋</t>
    <phoneticPr fontId="23" type="noConversion"/>
  </si>
  <si>
    <t>帽口、下摆</t>
    <phoneticPr fontId="23" type="noConversion"/>
  </si>
  <si>
    <t>耳机标</t>
    <phoneticPr fontId="23" type="noConversion"/>
  </si>
  <si>
    <t>帽下口贴、领藏帽盖</t>
    <phoneticPr fontId="23" type="noConversion"/>
  </si>
  <si>
    <t>帽脱卸拉链拼条上</t>
    <phoneticPr fontId="23" type="noConversion"/>
  </si>
  <si>
    <t>插手袋袋盖、门襟</t>
    <phoneticPr fontId="23" type="noConversion"/>
  </si>
  <si>
    <t>码号</t>
    <phoneticPr fontId="3" type="noConversion"/>
  </si>
  <si>
    <t>S</t>
    <phoneticPr fontId="3" type="noConversion"/>
  </si>
  <si>
    <t>M</t>
    <phoneticPr fontId="3" type="noConversion"/>
  </si>
  <si>
    <t>L</t>
    <phoneticPr fontId="3" type="noConversion"/>
  </si>
  <si>
    <t>XXXL</t>
    <phoneticPr fontId="3" type="noConversion"/>
  </si>
  <si>
    <t>袖肘围/2</t>
    <phoneticPr fontId="3" type="noConversion"/>
  </si>
  <si>
    <t>插手袋长</t>
    <phoneticPr fontId="3" type="noConversion"/>
  </si>
  <si>
    <t>插手袋拉链长</t>
    <phoneticPr fontId="1" type="noConversion"/>
  </si>
  <si>
    <t>后领高</t>
    <phoneticPr fontId="1" type="noConversion"/>
  </si>
  <si>
    <t>注：</t>
    <phoneticPr fontId="3" type="noConversion"/>
  </si>
  <si>
    <t>外套类胸围——腋下侧缝2厘米处横量</t>
    <phoneticPr fontId="3" type="noConversion"/>
  </si>
  <si>
    <t>外套类袖肥——腋下袖底缝2厘米处横量</t>
    <phoneticPr fontId="3" type="noConversion"/>
  </si>
  <si>
    <t>袖口围/2（拉量）</t>
    <phoneticPr fontId="3" type="noConversion"/>
  </si>
  <si>
    <t xml:space="preserve"> 男内件衬衫T恤类</t>
    <phoneticPr fontId="3" type="noConversion"/>
  </si>
  <si>
    <t>系列标</t>
    <phoneticPr fontId="23" type="noConversion"/>
  </si>
  <si>
    <t>右手臂</t>
    <phoneticPr fontId="23" type="noConversion"/>
  </si>
  <si>
    <t>15AWKJ-003</t>
    <phoneticPr fontId="23" type="noConversion"/>
  </si>
  <si>
    <t>3.5*3.67cm</t>
    <phoneticPr fontId="23" type="noConversion"/>
  </si>
  <si>
    <t>三针五线</t>
    <phoneticPr fontId="1" type="noConversion"/>
  </si>
  <si>
    <t>3#尼龙闭尾反装，DABLH头，含上下止</t>
    <phoneticPr fontId="23" type="noConversion"/>
  </si>
  <si>
    <t>左前胸</t>
    <phoneticPr fontId="23" type="noConversion"/>
  </si>
  <si>
    <t>前后中拼、袖上拼、袖底下拼</t>
    <phoneticPr fontId="23" type="noConversion"/>
  </si>
  <si>
    <t>前后侧拼、袖底上拼</t>
    <phoneticPr fontId="1" type="noConversion"/>
  </si>
  <si>
    <t>7.1cm</t>
    <phoneticPr fontId="1" type="noConversion"/>
  </si>
  <si>
    <t>XS</t>
    <phoneticPr fontId="3" type="noConversion"/>
  </si>
  <si>
    <t>XL</t>
    <phoneticPr fontId="3" type="noConversion"/>
  </si>
  <si>
    <t>XXL</t>
    <phoneticPr fontId="3" type="noConversion"/>
  </si>
  <si>
    <t>号型</t>
    <phoneticPr fontId="3" type="noConversion"/>
  </si>
  <si>
    <t>150/80B</t>
    <phoneticPr fontId="3" type="noConversion"/>
  </si>
  <si>
    <t>155/84B</t>
    <phoneticPr fontId="3" type="noConversion"/>
  </si>
  <si>
    <t>160/88B</t>
    <phoneticPr fontId="3" type="noConversion"/>
  </si>
  <si>
    <t>165/92B</t>
    <phoneticPr fontId="3" type="noConversion"/>
  </si>
  <si>
    <t>170/96B</t>
    <phoneticPr fontId="3" type="noConversion"/>
  </si>
  <si>
    <t>175/100B</t>
    <phoneticPr fontId="3" type="noConversion"/>
  </si>
  <si>
    <t>180/104B</t>
    <phoneticPr fontId="3" type="noConversion"/>
  </si>
  <si>
    <t>后中长</t>
    <phoneticPr fontId="3" type="noConversion"/>
  </si>
  <si>
    <t>前中长</t>
    <phoneticPr fontId="3" type="noConversion"/>
  </si>
  <si>
    <t>前中拉链长</t>
    <phoneticPr fontId="1" type="noConversion"/>
  </si>
  <si>
    <t>胸围</t>
    <phoneticPr fontId="3" type="noConversion"/>
  </si>
  <si>
    <t>腰围</t>
    <phoneticPr fontId="3" type="noConversion"/>
  </si>
  <si>
    <t>摆围</t>
    <phoneticPr fontId="3" type="noConversion"/>
  </si>
  <si>
    <t>肩宽</t>
    <phoneticPr fontId="3" type="noConversion"/>
  </si>
  <si>
    <t>上领围</t>
    <phoneticPr fontId="3" type="noConversion"/>
  </si>
  <si>
    <t>后中袖长</t>
    <phoneticPr fontId="3" type="noConversion"/>
  </si>
  <si>
    <t>腰围：XXL以上尺寸以缩小前腰省为前提。后片后背宽腰省要保持，侧线腰省和前胸宽腰省可减少。</t>
    <phoneticPr fontId="3" type="noConversion"/>
  </si>
  <si>
    <t>袖口围/2(平量)</t>
    <phoneticPr fontId="3" type="noConversion"/>
  </si>
  <si>
    <t>前后落差</t>
    <phoneticPr fontId="1" type="noConversion"/>
  </si>
  <si>
    <t>后中袖长——四点量，从后中经肩点、袖肘点量至水平袖口处</t>
    <phoneticPr fontId="3" type="noConversion"/>
  </si>
  <si>
    <t>腰围：XXL以上尺寸以缩小腰省为前提。后片后背宽腰省要保持，侧线腰省和前胸宽腰省可减少。</t>
    <phoneticPr fontId="3" type="noConversion"/>
  </si>
  <si>
    <t>TREKKING-电商</t>
    <phoneticPr fontId="23" type="noConversion"/>
  </si>
  <si>
    <t>杨勇</t>
    <phoneticPr fontId="23" type="noConversion"/>
  </si>
  <si>
    <t>前下中拼，前侧拼，前胸垫布，前胸拼接，前袖下拼，后中拼，后中侧拼，后袖上拼，门襟下拼</t>
    <phoneticPr fontId="23" type="noConversion"/>
  </si>
  <si>
    <t>帽侧，帽中，前上拼，门襟上拼，前领盖片，袖中上拼，袖中下拼，前下侧拼，袖袢，过面，领里，领面，内主项盖片，袖袢</t>
    <phoneticPr fontId="23" type="noConversion"/>
  </si>
  <si>
    <t>5#树脂双开尾右插正装非防水拉链，DALH/DAG含注塑上止尾对尾</t>
  </si>
  <si>
    <t>帽口  门襟</t>
    <phoneticPr fontId="23" type="noConversion"/>
  </si>
  <si>
    <t>灰色</t>
    <phoneticPr fontId="23" type="noConversion"/>
  </si>
  <si>
    <t>左袖上</t>
    <phoneticPr fontId="23" type="noConversion"/>
  </si>
  <si>
    <t>插手袋</t>
    <phoneticPr fontId="23" type="noConversion"/>
  </si>
  <si>
    <t>7.5*1.45cm</t>
    <phoneticPr fontId="23" type="noConversion"/>
  </si>
  <si>
    <t>里料C</t>
    <phoneticPr fontId="23" type="noConversion"/>
  </si>
  <si>
    <t>里料D</t>
    <phoneticPr fontId="23" type="noConversion"/>
  </si>
  <si>
    <t>设计师</t>
    <phoneticPr fontId="1" type="noConversion"/>
  </si>
  <si>
    <t>开发员</t>
    <phoneticPr fontId="67" type="noConversion"/>
  </si>
  <si>
    <t>生产工厂</t>
    <phoneticPr fontId="67" type="noConversion"/>
  </si>
  <si>
    <t>编号</t>
    <phoneticPr fontId="3" type="noConversion"/>
  </si>
  <si>
    <t>部位</t>
    <phoneticPr fontId="3" type="noConversion"/>
  </si>
  <si>
    <t>度量方法</t>
    <phoneticPr fontId="3" type="noConversion"/>
  </si>
  <si>
    <t>±差</t>
    <phoneticPr fontId="1" type="noConversion"/>
  </si>
  <si>
    <t>基码(CM)</t>
    <phoneticPr fontId="3" type="noConversion"/>
  </si>
  <si>
    <t>2ND</t>
    <phoneticPr fontId="3" type="noConversion"/>
  </si>
  <si>
    <t>2ND 样</t>
    <phoneticPr fontId="3" type="noConversion"/>
  </si>
  <si>
    <t>3RD版</t>
    <phoneticPr fontId="3" type="noConversion"/>
  </si>
  <si>
    <t>3RD版</t>
    <phoneticPr fontId="1" type="noConversion"/>
  </si>
  <si>
    <t>3RD 样</t>
    <phoneticPr fontId="3" type="noConversion"/>
  </si>
  <si>
    <t>大货确认规格</t>
    <phoneticPr fontId="1" type="noConversion"/>
  </si>
  <si>
    <t>版偏差</t>
    <phoneticPr fontId="3" type="noConversion"/>
  </si>
  <si>
    <t>要求尺寸</t>
    <phoneticPr fontId="3" type="noConversion"/>
  </si>
  <si>
    <t>领拼、底襟上拼、插手袋手背袋布</t>
    <phoneticPr fontId="23" type="noConversion"/>
  </si>
  <si>
    <t>射出勾毛面</t>
  </si>
  <si>
    <t>TAN14F102</t>
  </si>
  <si>
    <t>门襟</t>
  </si>
  <si>
    <t>1.25x5.5cm</t>
  </si>
  <si>
    <t>射出勾勾面</t>
  </si>
  <si>
    <t>TAN14F103</t>
  </si>
  <si>
    <t>大身上</t>
  </si>
  <si>
    <t>产品代码：</t>
  </si>
  <si>
    <t>款号</t>
  </si>
  <si>
    <t>码号</t>
  </si>
  <si>
    <t>S</t>
  </si>
  <si>
    <t>XL</t>
  </si>
  <si>
    <t>号型</t>
  </si>
  <si>
    <t>后中长</t>
  </si>
  <si>
    <t>胸围</t>
  </si>
  <si>
    <t>肩宽</t>
  </si>
  <si>
    <t>袖肘围/2</t>
  </si>
  <si>
    <t>插手袋长</t>
  </si>
  <si>
    <t>L</t>
  </si>
  <si>
    <t>+1</t>
    <phoneticPr fontId="1" type="noConversion"/>
  </si>
  <si>
    <t>-1</t>
    <phoneticPr fontId="1" type="noConversion"/>
  </si>
  <si>
    <t>+2</t>
    <phoneticPr fontId="1" type="noConversion"/>
  </si>
  <si>
    <t>事 业 部：</t>
    <phoneticPr fontId="1" type="noConversion"/>
  </si>
  <si>
    <t>2、水洗后测量洗后规格，将洗前及洗后规格误差标注出来。</t>
    <phoneticPr fontId="1" type="noConversion"/>
  </si>
  <si>
    <t>1、产前样制作两件，其中一件水洗，水洗前测量规格，水洗3次，水温40度。水洗时间40分钟</t>
    <phoneticPr fontId="1" type="noConversion"/>
  </si>
  <si>
    <t>牛牛</t>
    <phoneticPr fontId="1" type="noConversion"/>
  </si>
  <si>
    <t>ODM</t>
    <phoneticPr fontId="3" type="noConversion"/>
  </si>
  <si>
    <t>1ST 样</t>
    <phoneticPr fontId="3" type="noConversion"/>
  </si>
  <si>
    <t>王其娟</t>
    <phoneticPr fontId="1" type="noConversion"/>
  </si>
  <si>
    <t>M</t>
  </si>
  <si>
    <t>XXL</t>
  </si>
  <si>
    <t>XXXL</t>
  </si>
  <si>
    <t>男式皮肤衣</t>
    <phoneticPr fontId="1" type="noConversion"/>
  </si>
  <si>
    <t>DX</t>
    <phoneticPr fontId="1" type="noConversion"/>
  </si>
  <si>
    <t>L#</t>
    <phoneticPr fontId="1" type="noConversion"/>
  </si>
  <si>
    <t>175/96A</t>
  </si>
  <si>
    <t>165/88A</t>
  </si>
  <si>
    <t>170/92A</t>
  </si>
  <si>
    <t>180/100A</t>
  </si>
  <si>
    <t>185/104A</t>
  </si>
  <si>
    <t>190/108A</t>
  </si>
  <si>
    <r>
      <rPr>
        <sz val="10"/>
        <color indexed="8"/>
        <rFont val="宋体"/>
        <family val="3"/>
        <charset val="134"/>
      </rPr>
      <t>后中到后下摆</t>
    </r>
    <phoneticPr fontId="1" type="noConversion"/>
  </si>
  <si>
    <r>
      <rPr>
        <sz val="10"/>
        <rFont val="宋体"/>
        <family val="3"/>
        <charset val="134"/>
      </rPr>
      <t>腋下十字缝下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厘米</t>
    </r>
    <phoneticPr fontId="1" type="noConversion"/>
  </si>
  <si>
    <r>
      <rPr>
        <b/>
        <sz val="11"/>
        <rFont val="宋体"/>
        <family val="3"/>
        <charset val="134"/>
      </rPr>
      <t>单位：</t>
    </r>
    <r>
      <rPr>
        <b/>
        <sz val="11"/>
        <rFont val="Arial"/>
        <family val="2"/>
      </rPr>
      <t>CM</t>
    </r>
  </si>
  <si>
    <r>
      <rPr>
        <b/>
        <sz val="11"/>
        <rFont val="宋体"/>
        <family val="3"/>
        <charset val="134"/>
      </rPr>
      <t>日期：</t>
    </r>
  </si>
  <si>
    <r>
      <rPr>
        <b/>
        <sz val="11"/>
        <rFont val="宋体"/>
        <family val="3"/>
        <charset val="134"/>
      </rPr>
      <t>款式名称</t>
    </r>
  </si>
  <si>
    <r>
      <rPr>
        <b/>
        <sz val="11"/>
        <rFont val="宋体"/>
        <family val="3"/>
        <charset val="134"/>
      </rPr>
      <t>款号：</t>
    </r>
  </si>
  <si>
    <r>
      <rPr>
        <b/>
        <sz val="12"/>
        <rFont val="宋体"/>
        <family val="3"/>
        <charset val="134"/>
      </rPr>
      <t>规格表</t>
    </r>
  </si>
  <si>
    <t>18SS</t>
    <phoneticPr fontId="1" type="noConversion"/>
  </si>
  <si>
    <t xml:space="preserve"> </t>
    <phoneticPr fontId="1" type="noConversion"/>
  </si>
  <si>
    <t>腰位左至右平量</t>
    <phoneticPr fontId="1" type="noConversion"/>
  </si>
  <si>
    <r>
      <rPr>
        <sz val="10"/>
        <rFont val="宋体"/>
        <family val="3"/>
        <charset val="134"/>
      </rPr>
      <t>平下摆左到右</t>
    </r>
    <phoneticPr fontId="1" type="noConversion"/>
  </si>
  <si>
    <r>
      <rPr>
        <sz val="10"/>
        <rFont val="宋体"/>
        <family val="3"/>
        <charset val="134"/>
      </rPr>
      <t>左肩点到右肩点</t>
    </r>
    <phoneticPr fontId="1" type="noConversion"/>
  </si>
  <si>
    <r>
      <rPr>
        <sz val="10"/>
        <rFont val="宋体"/>
        <family val="3"/>
        <charset val="134"/>
      </rPr>
      <t>袖底缝</t>
    </r>
    <r>
      <rPr>
        <sz val="10"/>
        <rFont val="Arial"/>
        <family val="2"/>
      </rPr>
      <t>1/2</t>
    </r>
    <r>
      <rPr>
        <sz val="10"/>
        <rFont val="宋体"/>
        <family val="3"/>
        <charset val="134"/>
      </rPr>
      <t>处量</t>
    </r>
    <phoneticPr fontId="1" type="noConversion"/>
  </si>
  <si>
    <r>
      <rPr>
        <sz val="10"/>
        <rFont val="宋体"/>
        <family val="3"/>
        <charset val="134"/>
      </rPr>
      <t>成品量</t>
    </r>
    <phoneticPr fontId="134" type="noConversion"/>
  </si>
  <si>
    <r>
      <rPr>
        <sz val="10"/>
        <rFont val="宋体"/>
        <family val="3"/>
        <charset val="134"/>
      </rPr>
      <t>领缝处含拉链</t>
    </r>
    <phoneticPr fontId="1" type="noConversion"/>
  </si>
  <si>
    <r>
      <rPr>
        <sz val="10"/>
        <rFont val="宋体"/>
        <family val="3"/>
        <charset val="134"/>
      </rPr>
      <t>颈点直量帽高</t>
    </r>
    <phoneticPr fontId="1" type="noConversion"/>
  </si>
  <si>
    <r>
      <rPr>
        <sz val="10"/>
        <rFont val="宋体"/>
        <family val="3"/>
        <charset val="134"/>
      </rPr>
      <t>帽高</t>
    </r>
    <r>
      <rPr>
        <sz val="10"/>
        <rFont val="Arial"/>
        <family val="2"/>
      </rPr>
      <t>1/2</t>
    </r>
    <r>
      <rPr>
        <sz val="10"/>
        <rFont val="宋体"/>
        <family val="3"/>
        <charset val="134"/>
      </rPr>
      <t>处量</t>
    </r>
    <phoneticPr fontId="1" type="noConversion"/>
  </si>
  <si>
    <r>
      <rPr>
        <sz val="10"/>
        <rFont val="宋体"/>
        <family val="3"/>
        <charset val="134"/>
      </rPr>
      <t>净高度</t>
    </r>
    <phoneticPr fontId="1" type="noConversion"/>
  </si>
  <si>
    <t>前中长</t>
  </si>
  <si>
    <t>腰围</t>
  </si>
  <si>
    <t>领围</t>
  </si>
  <si>
    <t>帽高</t>
  </si>
  <si>
    <t>帽宽</t>
  </si>
  <si>
    <t>±1</t>
  </si>
  <si>
    <t>±0.5</t>
  </si>
  <si>
    <t>领高</t>
  </si>
  <si>
    <t>袖口围/2松量</t>
  </si>
  <si>
    <t>袖口围/2平量</t>
  </si>
  <si>
    <t>摆围平量</t>
    <phoneticPr fontId="67" type="noConversion"/>
  </si>
  <si>
    <t>摆围拉量</t>
    <phoneticPr fontId="67" type="noConversion"/>
  </si>
  <si>
    <t>误差</t>
    <phoneticPr fontId="1" type="noConversion"/>
  </si>
  <si>
    <t>袋口净长</t>
    <phoneticPr fontId="134" type="noConversion"/>
  </si>
  <si>
    <t>前中到前下摆</t>
    <phoneticPr fontId="1" type="noConversion"/>
  </si>
  <si>
    <t xml:space="preserve">      头版评审意见                                                        评审时间2017-8-23</t>
    <phoneticPr fontId="3" type="noConversion"/>
  </si>
  <si>
    <t>里襟宽度改为2.5cm，上口卷口2.5cm。</t>
    <phoneticPr fontId="1" type="noConversion"/>
  </si>
  <si>
    <t>插布袋反面不可以做毛口，需做全光，袋口上下需加0.8cm宽套结加固。</t>
    <phoneticPr fontId="1" type="noConversion"/>
  </si>
  <si>
    <t>袖后破缝需做立体，肘部需符合人体，需调整版型。</t>
    <phoneticPr fontId="1" type="noConversion"/>
  </si>
  <si>
    <t>帽面印图案错误，所有图案及位置按照新资料做。</t>
    <phoneticPr fontId="1" type="noConversion"/>
  </si>
  <si>
    <t>所有拼缝位置线缩很大，表面严重起皱，后期样品和大货建议采用包芯抗皱线，所有半成品需整烫。</t>
    <phoneticPr fontId="1" type="noConversion"/>
  </si>
  <si>
    <t>-2</t>
    <phoneticPr fontId="134" type="noConversion"/>
  </si>
  <si>
    <t>∕</t>
    <phoneticPr fontId="134" type="noConversion"/>
  </si>
  <si>
    <t>-1</t>
    <phoneticPr fontId="134" type="noConversion"/>
  </si>
  <si>
    <t>后中袖长</t>
    <phoneticPr fontId="134" type="noConversion"/>
  </si>
  <si>
    <t>后中至肩点、袖肘到袖口</t>
    <phoneticPr fontId="1" type="noConversion"/>
  </si>
  <si>
    <t>±1</t>
    <phoneticPr fontId="134" type="noConversion"/>
  </si>
  <si>
    <t>+0.5</t>
    <phoneticPr fontId="134" type="noConversion"/>
  </si>
  <si>
    <t>-1</t>
    <phoneticPr fontId="134" type="noConversion"/>
  </si>
  <si>
    <t>-0.8</t>
    <phoneticPr fontId="134" type="noConversion"/>
  </si>
  <si>
    <t>+1</t>
    <phoneticPr fontId="134" type="noConversion"/>
  </si>
  <si>
    <t>2017-8-23</t>
    <phoneticPr fontId="134" type="noConversion"/>
  </si>
  <si>
    <t>后领中上下不对中，帽有歪斜，需改。</t>
    <phoneticPr fontId="1" type="noConversion"/>
  </si>
  <si>
    <t xml:space="preserve"> </t>
    <phoneticPr fontId="1" type="noConversion"/>
  </si>
  <si>
    <t>2017-10-20</t>
    <phoneticPr fontId="134" type="noConversion"/>
  </si>
  <si>
    <t>袖肥/2</t>
    <phoneticPr fontId="134" type="noConversion"/>
  </si>
  <si>
    <t>+4</t>
    <phoneticPr fontId="134" type="noConversion"/>
  </si>
  <si>
    <t>+3.5</t>
    <phoneticPr fontId="134" type="noConversion"/>
  </si>
  <si>
    <t>+0.5</t>
    <phoneticPr fontId="134" type="noConversion"/>
  </si>
  <si>
    <t>前胸印花边距肩颈点</t>
    <phoneticPr fontId="134" type="noConversion"/>
  </si>
  <si>
    <t>前胸镂空LOGO距前中</t>
    <phoneticPr fontId="134" type="noConversion"/>
  </si>
  <si>
    <t>腋下网纱开口改前片，不要在缝上开口。</t>
    <phoneticPr fontId="1" type="noConversion"/>
  </si>
  <si>
    <t>腋下网纱开口长度</t>
    <phoneticPr fontId="134" type="noConversion"/>
  </si>
  <si>
    <t>底边加贴边，侧缝加气眼卡扣固定。</t>
    <phoneticPr fontId="1" type="noConversion"/>
  </si>
  <si>
    <t>印花位置按照图稿，放码按照纸样比例放码。</t>
    <phoneticPr fontId="1" type="noConversion"/>
  </si>
  <si>
    <t>-9</t>
    <phoneticPr fontId="134" type="noConversion"/>
  </si>
  <si>
    <r>
      <t>DX</t>
    </r>
    <r>
      <rPr>
        <b/>
        <sz val="20"/>
        <rFont val="宋体"/>
        <family val="3"/>
        <charset val="134"/>
      </rPr>
      <t>产品规格表</t>
    </r>
    <phoneticPr fontId="1" type="noConversion"/>
  </si>
  <si>
    <r>
      <rPr>
        <b/>
        <sz val="11"/>
        <rFont val="宋体"/>
        <family val="3"/>
        <charset val="134"/>
      </rPr>
      <t>码号</t>
    </r>
    <phoneticPr fontId="1" type="noConversion"/>
  </si>
  <si>
    <r>
      <rPr>
        <b/>
        <sz val="11"/>
        <rFont val="黑体"/>
        <family val="3"/>
        <charset val="134"/>
      </rPr>
      <t>度量方法</t>
    </r>
    <phoneticPr fontId="3" type="noConversion"/>
  </si>
  <si>
    <r>
      <t>±</t>
    </r>
    <r>
      <rPr>
        <b/>
        <sz val="11"/>
        <rFont val="黑体"/>
        <family val="3"/>
        <charset val="134"/>
      </rPr>
      <t>差</t>
    </r>
    <phoneticPr fontId="1" type="noConversion"/>
  </si>
  <si>
    <r>
      <rPr>
        <b/>
        <sz val="11"/>
        <rFont val="宋体"/>
        <family val="3"/>
        <charset val="134"/>
      </rPr>
      <t>号型</t>
    </r>
    <phoneticPr fontId="1" type="noConversion"/>
  </si>
  <si>
    <r>
      <rPr>
        <sz val="10"/>
        <color indexed="8"/>
        <rFont val="宋体"/>
        <family val="3"/>
        <charset val="134"/>
      </rPr>
      <t>后中到后下摆</t>
    </r>
    <phoneticPr fontId="1" type="noConversion"/>
  </si>
  <si>
    <r>
      <rPr>
        <sz val="10"/>
        <color indexed="8"/>
        <rFont val="宋体"/>
        <family val="3"/>
        <charset val="134"/>
      </rPr>
      <t>前中到前下摆</t>
    </r>
    <phoneticPr fontId="1" type="noConversion"/>
  </si>
  <si>
    <r>
      <rPr>
        <sz val="10"/>
        <rFont val="宋体"/>
        <family val="3"/>
        <charset val="134"/>
      </rPr>
      <t>腋下十字缝下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厘米</t>
    </r>
    <phoneticPr fontId="1" type="noConversion"/>
  </si>
  <si>
    <t>±2</t>
    <phoneticPr fontId="134" type="noConversion"/>
  </si>
  <si>
    <r>
      <rPr>
        <sz val="10"/>
        <rFont val="宋体"/>
        <family val="3"/>
        <charset val="134"/>
      </rPr>
      <t>腰位左至右平量</t>
    </r>
    <phoneticPr fontId="1" type="noConversion"/>
  </si>
  <si>
    <r>
      <rPr>
        <sz val="10"/>
        <rFont val="宋体"/>
        <family val="3"/>
        <charset val="134"/>
      </rPr>
      <t>平下摆左到右</t>
    </r>
    <phoneticPr fontId="1" type="noConversion"/>
  </si>
  <si>
    <r>
      <rPr>
        <sz val="10"/>
        <rFont val="宋体"/>
        <family val="3"/>
        <charset val="134"/>
      </rPr>
      <t>左肩点到右肩点</t>
    </r>
    <phoneticPr fontId="1" type="noConversion"/>
  </si>
  <si>
    <r>
      <rPr>
        <sz val="10"/>
        <rFont val="宋体"/>
        <family val="3"/>
        <charset val="134"/>
      </rPr>
      <t>领缝处含拉链</t>
    </r>
    <phoneticPr fontId="1" type="noConversion"/>
  </si>
  <si>
    <r>
      <rPr>
        <sz val="10"/>
        <rFont val="宋体"/>
        <family val="3"/>
        <charset val="134"/>
      </rPr>
      <t>净高度</t>
    </r>
    <phoneticPr fontId="1" type="noConversion"/>
  </si>
  <si>
    <r>
      <rPr>
        <sz val="11"/>
        <rFont val="宋体"/>
        <family val="3"/>
        <charset val="134"/>
      </rPr>
      <t>后中至肩点、袖肘到袖口</t>
    </r>
    <phoneticPr fontId="1" type="noConversion"/>
  </si>
  <si>
    <t>±1</t>
    <phoneticPr fontId="134" type="noConversion"/>
  </si>
  <si>
    <r>
      <rPr>
        <sz val="10"/>
        <rFont val="宋体"/>
        <family val="3"/>
        <charset val="134"/>
      </rPr>
      <t>袖底缝</t>
    </r>
    <r>
      <rPr>
        <sz val="10"/>
        <rFont val="Arial"/>
        <family val="2"/>
      </rPr>
      <t>1/2</t>
    </r>
    <r>
      <rPr>
        <sz val="10"/>
        <rFont val="宋体"/>
        <family val="3"/>
        <charset val="134"/>
      </rPr>
      <t>处量</t>
    </r>
    <phoneticPr fontId="1" type="noConversion"/>
  </si>
  <si>
    <r>
      <rPr>
        <sz val="10"/>
        <rFont val="宋体"/>
        <family val="3"/>
        <charset val="134"/>
      </rPr>
      <t>成品量</t>
    </r>
    <phoneticPr fontId="134" type="noConversion"/>
  </si>
  <si>
    <r>
      <rPr>
        <sz val="10"/>
        <rFont val="宋体"/>
        <family val="3"/>
        <charset val="134"/>
      </rPr>
      <t>颈点直量帽高</t>
    </r>
    <phoneticPr fontId="1" type="noConversion"/>
  </si>
  <si>
    <r>
      <rPr>
        <sz val="10"/>
        <rFont val="宋体"/>
        <family val="3"/>
        <charset val="134"/>
      </rPr>
      <t>帽高</t>
    </r>
    <r>
      <rPr>
        <sz val="10"/>
        <rFont val="Arial"/>
        <family val="2"/>
      </rPr>
      <t>1/2</t>
    </r>
    <r>
      <rPr>
        <sz val="10"/>
        <rFont val="宋体"/>
        <family val="3"/>
        <charset val="134"/>
      </rPr>
      <t>处量</t>
    </r>
    <phoneticPr fontId="1" type="noConversion"/>
  </si>
  <si>
    <r>
      <rPr>
        <sz val="10"/>
        <rFont val="宋体"/>
        <family val="3"/>
        <charset val="134"/>
      </rPr>
      <t>袋口净长</t>
    </r>
    <phoneticPr fontId="134" type="noConversion"/>
  </si>
  <si>
    <r>
      <rPr>
        <b/>
        <sz val="11"/>
        <rFont val="宋体"/>
        <family val="3"/>
        <charset val="134"/>
      </rPr>
      <t>后中长</t>
    </r>
  </si>
  <si>
    <r>
      <rPr>
        <b/>
        <sz val="11"/>
        <rFont val="宋体"/>
        <family val="3"/>
        <charset val="134"/>
      </rPr>
      <t>前中长</t>
    </r>
  </si>
  <si>
    <r>
      <rPr>
        <b/>
        <sz val="11"/>
        <rFont val="宋体"/>
        <family val="3"/>
        <charset val="134"/>
      </rPr>
      <t>胸围</t>
    </r>
  </si>
  <si>
    <r>
      <rPr>
        <b/>
        <sz val="11"/>
        <rFont val="宋体"/>
        <family val="3"/>
        <charset val="134"/>
      </rPr>
      <t>腰围</t>
    </r>
  </si>
  <si>
    <r>
      <rPr>
        <b/>
        <sz val="11"/>
        <rFont val="宋体"/>
        <family val="3"/>
        <charset val="134"/>
      </rPr>
      <t>摆围拉量</t>
    </r>
    <phoneticPr fontId="67" type="noConversion"/>
  </si>
  <si>
    <r>
      <rPr>
        <b/>
        <sz val="11"/>
        <rFont val="宋体"/>
        <family val="3"/>
        <charset val="134"/>
      </rPr>
      <t>肩宽</t>
    </r>
  </si>
  <si>
    <r>
      <rPr>
        <b/>
        <sz val="11"/>
        <rFont val="宋体"/>
        <family val="3"/>
        <charset val="134"/>
      </rPr>
      <t>领围</t>
    </r>
  </si>
  <si>
    <r>
      <rPr>
        <b/>
        <sz val="11"/>
        <rFont val="宋体"/>
        <family val="3"/>
        <charset val="134"/>
      </rPr>
      <t>领高</t>
    </r>
  </si>
  <si>
    <r>
      <rPr>
        <b/>
        <sz val="11"/>
        <rFont val="宋体"/>
        <family val="3"/>
        <charset val="134"/>
      </rPr>
      <t>后中袖长</t>
    </r>
    <phoneticPr fontId="134" type="noConversion"/>
  </si>
  <si>
    <r>
      <rPr>
        <b/>
        <sz val="9"/>
        <rFont val="宋体"/>
        <family val="3"/>
        <charset val="134"/>
      </rPr>
      <t>袖肥</t>
    </r>
    <r>
      <rPr>
        <b/>
        <sz val="9"/>
        <rFont val="Arial"/>
        <family val="2"/>
      </rPr>
      <t>/2</t>
    </r>
    <r>
      <rPr>
        <b/>
        <sz val="9"/>
        <rFont val="宋体"/>
        <family val="3"/>
        <charset val="134"/>
      </rPr>
      <t>（袖山高</t>
    </r>
    <r>
      <rPr>
        <b/>
        <sz val="9"/>
        <rFont val="Arial"/>
        <family val="2"/>
      </rPr>
      <t>0.3</t>
    </r>
    <r>
      <rPr>
        <b/>
        <sz val="9"/>
        <rFont val="宋体"/>
        <family val="3"/>
        <charset val="134"/>
      </rPr>
      <t>时）</t>
    </r>
  </si>
  <si>
    <r>
      <rPr>
        <b/>
        <sz val="11"/>
        <rFont val="宋体"/>
        <family val="3"/>
        <charset val="134"/>
      </rPr>
      <t>袖肘围</t>
    </r>
    <r>
      <rPr>
        <b/>
        <sz val="11"/>
        <rFont val="Arial"/>
        <family val="2"/>
      </rPr>
      <t>/2</t>
    </r>
  </si>
  <si>
    <r>
      <rPr>
        <b/>
        <sz val="11"/>
        <rFont val="宋体"/>
        <family val="3"/>
        <charset val="134"/>
      </rPr>
      <t>袖口围</t>
    </r>
    <r>
      <rPr>
        <b/>
        <sz val="11"/>
        <rFont val="Arial"/>
        <family val="2"/>
      </rPr>
      <t>/2</t>
    </r>
    <r>
      <rPr>
        <b/>
        <sz val="11"/>
        <rFont val="宋体"/>
        <family val="3"/>
        <charset val="134"/>
      </rPr>
      <t>松量</t>
    </r>
  </si>
  <si>
    <r>
      <rPr>
        <b/>
        <sz val="11"/>
        <rFont val="宋体"/>
        <family val="3"/>
        <charset val="134"/>
      </rPr>
      <t>袖口围</t>
    </r>
    <r>
      <rPr>
        <b/>
        <sz val="11"/>
        <rFont val="Arial"/>
        <family val="2"/>
      </rPr>
      <t>/2</t>
    </r>
    <r>
      <rPr>
        <b/>
        <sz val="11"/>
        <rFont val="宋体"/>
        <family val="3"/>
        <charset val="134"/>
      </rPr>
      <t>平量</t>
    </r>
  </si>
  <si>
    <r>
      <rPr>
        <b/>
        <sz val="11"/>
        <rFont val="宋体"/>
        <family val="3"/>
        <charset val="134"/>
      </rPr>
      <t>帽高</t>
    </r>
  </si>
  <si>
    <r>
      <rPr>
        <b/>
        <sz val="11"/>
        <rFont val="宋体"/>
        <family val="3"/>
        <charset val="134"/>
      </rPr>
      <t>帽宽</t>
    </r>
  </si>
  <si>
    <r>
      <rPr>
        <b/>
        <sz val="11"/>
        <rFont val="宋体"/>
        <family val="3"/>
        <charset val="134"/>
      </rPr>
      <t>插手袋长</t>
    </r>
  </si>
  <si>
    <r>
      <rPr>
        <b/>
        <sz val="11"/>
        <rFont val="宋体"/>
        <family val="3"/>
        <charset val="134"/>
      </rPr>
      <t>前胸镂空</t>
    </r>
    <r>
      <rPr>
        <b/>
        <sz val="11"/>
        <rFont val="Arial"/>
        <family val="2"/>
      </rPr>
      <t>LOGO</t>
    </r>
    <r>
      <rPr>
        <b/>
        <sz val="11"/>
        <rFont val="宋体"/>
        <family val="3"/>
        <charset val="134"/>
      </rPr>
      <t>距前中</t>
    </r>
    <phoneticPr fontId="134" type="noConversion"/>
  </si>
  <si>
    <t>2017-10-27</t>
    <phoneticPr fontId="134" type="noConversion"/>
  </si>
  <si>
    <t>-5</t>
    <phoneticPr fontId="134" type="noConversion"/>
  </si>
  <si>
    <t>-1.2</t>
    <phoneticPr fontId="134" type="noConversion"/>
  </si>
  <si>
    <t>-1</t>
    <phoneticPr fontId="134" type="noConversion"/>
  </si>
  <si>
    <t>前中拉链</t>
    <phoneticPr fontId="134" type="noConversion"/>
  </si>
  <si>
    <t>拉链净长度</t>
    <phoneticPr fontId="1" type="noConversion"/>
  </si>
  <si>
    <t>-2</t>
    <phoneticPr fontId="134" type="noConversion"/>
  </si>
  <si>
    <t>-1</t>
    <phoneticPr fontId="134" type="noConversion"/>
  </si>
  <si>
    <r>
      <t xml:space="preserve">      第二版评审意见                                                 </t>
    </r>
    <r>
      <rPr>
        <sz val="11"/>
        <rFont val="黑体"/>
        <family val="3"/>
        <charset val="134"/>
      </rPr>
      <t>评审时间      2017-10-20</t>
    </r>
    <phoneticPr fontId="3" type="noConversion"/>
  </si>
  <si>
    <t xml:space="preserve">     确认样修改意见                                           评审时间      2017-10-27</t>
    <phoneticPr fontId="3" type="noConversion"/>
  </si>
  <si>
    <t>-0.5</t>
    <phoneticPr fontId="134" type="noConversion"/>
  </si>
  <si>
    <t>+0.5</t>
    <phoneticPr fontId="134" type="noConversion"/>
  </si>
  <si>
    <t>所有尺寸偏差较大，请对照尺寸表调整版型，见规格表内颜色标注的尺寸误差！</t>
    <phoneticPr fontId="1" type="noConversion"/>
  </si>
  <si>
    <t>印花位置见样衣划线调整，需参照设计图稿；跳码样按照比例放码。</t>
    <phoneticPr fontId="1" type="noConversion"/>
  </si>
  <si>
    <t>里襟距拉链边0.7cm跑一道防夹线，里襟下口边缘版型上提0.4cm，防止下角外露，车缝注意要盖住拉链。</t>
    <phoneticPr fontId="1" type="noConversion"/>
  </si>
  <si>
    <t>客户要求所有尺寸需做正公差！！</t>
    <phoneticPr fontId="1" type="noConversion"/>
  </si>
  <si>
    <t>帽中宽度改为12cm宽，帽中分割线调整见样衣划线。</t>
    <phoneticPr fontId="1" type="noConversion"/>
  </si>
  <si>
    <t>DAEG81370</t>
    <phoneticPr fontId="1" type="noConversion"/>
  </si>
  <si>
    <t>DAEG81370</t>
    <phoneticPr fontId="1" type="noConversion"/>
  </si>
  <si>
    <r>
      <rPr>
        <b/>
        <sz val="11"/>
        <rFont val="宋体"/>
        <family val="3"/>
        <charset val="134"/>
      </rPr>
      <t>腋下网纱开口长度</t>
    </r>
    <phoneticPr fontId="134" type="noConversion"/>
  </si>
  <si>
    <t>2、里襟上口卷口2.5cm，里襟0.7cm防夹线不要越过卷口。</t>
    <phoneticPr fontId="1" type="noConversion"/>
  </si>
  <si>
    <t>腋下网纱四周加0.1cm压线。尺寸需做回尺寸表，长度在袖底缝上放出。</t>
    <phoneticPr fontId="1" type="noConversion"/>
  </si>
  <si>
    <t>1、腋下网纱四周加0.1cm压线。尺寸需做回尺寸表，长度在袖底缝上放出。</t>
    <phoneticPr fontId="1" type="noConversion"/>
  </si>
  <si>
    <t>底边气眼芯到芯间距4cm，卡扣加本布袢固定在侧缝包边内，位置距底边贴边线3cm高度，见样衣划线。</t>
    <phoneticPr fontId="1" type="noConversion"/>
  </si>
  <si>
    <t>3、底边锁眼芯到芯间距4cm，气眼改为锁眼。</t>
    <phoneticPr fontId="1" type="noConversion"/>
  </si>
  <si>
    <t>插袋口宽度改1.5cm，样衣太宽。上下需加套结封口。</t>
    <phoneticPr fontId="1" type="noConversion"/>
  </si>
  <si>
    <t>袋盖内加纸衬，不可用粘合衬；袋布内部不可有毛口，可包边做光。见图示</t>
    <phoneticPr fontId="1" type="noConversion"/>
  </si>
  <si>
    <r>
      <t>5、袋盖内加纸衬，不可用粘合衬；袋布内部不可有毛口，可包边做光。见图示</t>
    </r>
    <r>
      <rPr>
        <b/>
        <sz val="11"/>
        <color theme="1"/>
        <rFont val="DengXian"/>
        <family val="3"/>
        <charset val="134"/>
        <scheme val="minor"/>
      </rPr>
      <t>（之前修改样意见未改）</t>
    </r>
    <phoneticPr fontId="1" type="noConversion"/>
  </si>
  <si>
    <t>帽口松紧拉伸不均匀，自招口改为贴边，领口两边包松紧处有凹进，拉链凸起，需做水平。</t>
    <phoneticPr fontId="1" type="noConversion"/>
  </si>
  <si>
    <r>
      <t>6、帽口松紧拉伸不均匀，自招口改为贴边，领口两边包松紧处有凹进。</t>
    </r>
    <r>
      <rPr>
        <b/>
        <sz val="11"/>
        <color theme="1"/>
        <rFont val="DengXian"/>
        <family val="3"/>
        <charset val="134"/>
        <scheme val="minor"/>
      </rPr>
      <t>（之前修改样意见未改）</t>
    </r>
    <phoneticPr fontId="1" type="noConversion"/>
  </si>
  <si>
    <t>前中logo镂空距前门中</t>
    <phoneticPr fontId="134" type="noConversion"/>
  </si>
  <si>
    <t>前胸印花边距前领口</t>
    <phoneticPr fontId="134" type="noConversion"/>
  </si>
  <si>
    <t>前领口垂直向下</t>
    <phoneticPr fontId="134" type="noConversion"/>
  </si>
  <si>
    <t>净长度</t>
    <phoneticPr fontId="1" type="noConversion"/>
  </si>
  <si>
    <t>D X 产品规格表</t>
    <phoneticPr fontId="1" type="noConversion"/>
  </si>
  <si>
    <t>7、所有来回缝工艺的内缝需修净，缝内毛口有外露不予接受。</t>
    <phoneticPr fontId="1" type="noConversion"/>
  </si>
  <si>
    <t>∕</t>
    <phoneticPr fontId="1" type="noConversion"/>
  </si>
  <si>
    <t>-0.7</t>
    <phoneticPr fontId="1" type="noConversion"/>
  </si>
  <si>
    <t>+1.5</t>
    <phoneticPr fontId="1" type="noConversion"/>
  </si>
  <si>
    <t>+1.7</t>
    <phoneticPr fontId="1" type="noConversion"/>
  </si>
  <si>
    <t>-0.5</t>
    <phoneticPr fontId="1" type="noConversion"/>
  </si>
  <si>
    <t>-2.1</t>
    <phoneticPr fontId="1" type="noConversion"/>
  </si>
  <si>
    <t>-1.2</t>
    <phoneticPr fontId="1" type="noConversion"/>
  </si>
  <si>
    <t>帽口长</t>
    <phoneticPr fontId="134" type="noConversion"/>
  </si>
  <si>
    <t>帽口收缩后净尺寸</t>
    <phoneticPr fontId="1" type="noConversion"/>
  </si>
  <si>
    <t>8、门襟拉链码带外露1.3cm；所有拉链需平服,不可起拱。</t>
    <phoneticPr fontId="1" type="noConversion"/>
  </si>
  <si>
    <t>-1.5</t>
    <phoneticPr fontId="1" type="noConversion"/>
  </si>
  <si>
    <t>-0.5</t>
    <phoneticPr fontId="1" type="noConversion"/>
  </si>
  <si>
    <t>-2</t>
    <phoneticPr fontId="1" type="noConversion"/>
  </si>
  <si>
    <t>9、尺寸误差较大，需做回尺寸表。</t>
    <phoneticPr fontId="1" type="noConversion"/>
  </si>
  <si>
    <t>10.以上意见要在产前样中修改好，产前样要做为大货的依据，所以必须是正确工艺，正确面辅料。</t>
    <phoneticPr fontId="1" type="noConversion"/>
  </si>
  <si>
    <t xml:space="preserve">   可以制作L码产前样两件。</t>
    <phoneticPr fontId="1" type="noConversion"/>
  </si>
  <si>
    <r>
      <t>4、插袋口宽度改1.5cm，样衣太宽</t>
    </r>
    <r>
      <rPr>
        <b/>
        <sz val="11"/>
        <color theme="1"/>
        <rFont val="DengXian"/>
        <family val="3"/>
        <charset val="134"/>
        <scheme val="minor"/>
      </rPr>
      <t>（之前修改样意见未改），袋口两端套结要同袋口宽度一致。</t>
    </r>
    <phoneticPr fontId="1" type="noConversion"/>
  </si>
  <si>
    <t>D X 产前样意见</t>
    <phoneticPr fontId="1" type="noConversion"/>
  </si>
  <si>
    <t>L</t>
    <phoneticPr fontId="3" type="noConversion"/>
  </si>
  <si>
    <t>洗水前</t>
    <phoneticPr fontId="1" type="noConversion"/>
  </si>
  <si>
    <t>175/96B</t>
    <phoneticPr fontId="3" type="noConversion"/>
  </si>
  <si>
    <t>洗水后</t>
    <phoneticPr fontId="1" type="noConversion"/>
  </si>
  <si>
    <r>
      <rPr>
        <b/>
        <sz val="11"/>
        <rFont val="宋体"/>
        <family val="3"/>
        <charset val="134"/>
      </rPr>
      <t>腋下网纱开口长度</t>
    </r>
    <phoneticPr fontId="134" type="noConversion"/>
  </si>
  <si>
    <t>-0.5</t>
    <phoneticPr fontId="134" type="noConversion"/>
  </si>
  <si>
    <t>+3</t>
    <phoneticPr fontId="134" type="noConversion"/>
  </si>
  <si>
    <t>+2</t>
    <phoneticPr fontId="134" type="noConversion"/>
  </si>
  <si>
    <t>+0.5</t>
    <phoneticPr fontId="134" type="noConversion"/>
  </si>
  <si>
    <t>-0.6</t>
    <phoneticPr fontId="134" type="noConversion"/>
  </si>
  <si>
    <t>修改意见：</t>
    <phoneticPr fontId="1" type="noConversion"/>
  </si>
  <si>
    <t>修改意见：</t>
    <phoneticPr fontId="134" type="noConversion"/>
  </si>
  <si>
    <t>王其娟 2017-12-11</t>
    <phoneticPr fontId="134" type="noConversion"/>
  </si>
  <si>
    <r>
      <t>2</t>
    </r>
    <r>
      <rPr>
        <sz val="11"/>
        <rFont val="宋体"/>
        <family val="3"/>
        <charset val="134"/>
      </rPr>
      <t>、印花位置需按照尺寸表调整，样衣偏高。</t>
    </r>
    <phoneticPr fontId="134" type="noConversion"/>
  </si>
  <si>
    <r>
      <t>3</t>
    </r>
    <r>
      <rPr>
        <sz val="11"/>
        <rFont val="宋体"/>
        <family val="3"/>
        <charset val="134"/>
      </rPr>
      <t>、水洗标方向做反，需放后身，字母</t>
    </r>
    <r>
      <rPr>
        <sz val="11"/>
        <rFont val="Arial"/>
        <family val="2"/>
      </rPr>
      <t>"D"</t>
    </r>
    <r>
      <rPr>
        <sz val="11"/>
        <rFont val="宋体"/>
        <family val="3"/>
        <charset val="134"/>
      </rPr>
      <t>在上口，见图示。</t>
    </r>
    <phoneticPr fontId="134" type="noConversion"/>
  </si>
  <si>
    <r>
      <t>5</t>
    </r>
    <r>
      <rPr>
        <sz val="11"/>
        <rFont val="宋体"/>
        <family val="3"/>
        <charset val="134"/>
      </rPr>
      <t>、底边橡筋偏长，需放平后平服，不可松，侧缝固定橡筋布袢外露</t>
    </r>
    <r>
      <rPr>
        <sz val="11"/>
        <rFont val="Arial"/>
        <family val="2"/>
      </rPr>
      <t>1cm</t>
    </r>
    <r>
      <rPr>
        <sz val="11"/>
        <rFont val="宋体"/>
        <family val="3"/>
        <charset val="134"/>
      </rPr>
      <t>长即可。</t>
    </r>
    <phoneticPr fontId="134" type="noConversion"/>
  </si>
  <si>
    <r>
      <t>6</t>
    </r>
    <r>
      <rPr>
        <sz val="11"/>
        <rFont val="宋体"/>
        <family val="3"/>
        <charset val="134"/>
      </rPr>
      <t>、帽口松紧包边松紧不一致，需包均匀。</t>
    </r>
    <phoneticPr fontId="134" type="noConversion"/>
  </si>
  <si>
    <r>
      <t>7</t>
    </r>
    <r>
      <rPr>
        <sz val="11"/>
        <rFont val="宋体"/>
        <family val="3"/>
        <charset val="134"/>
      </rPr>
      <t>、样衣侧缝包边倒向不一致，需倒顺，左右对称。</t>
    </r>
    <phoneticPr fontId="134" type="noConversion"/>
  </si>
  <si>
    <r>
      <t>8</t>
    </r>
    <r>
      <rPr>
        <sz val="11"/>
        <rFont val="宋体"/>
        <family val="3"/>
        <charset val="134"/>
      </rPr>
      <t>、插袋口嵌条偏松，需做平服。</t>
    </r>
    <phoneticPr fontId="134" type="noConversion"/>
  </si>
  <si>
    <t>∕</t>
    <phoneticPr fontId="134" type="noConversion"/>
  </si>
  <si>
    <t>∕</t>
    <phoneticPr fontId="134" type="noConversion"/>
  </si>
  <si>
    <t>-0.5</t>
    <phoneticPr fontId="134" type="noConversion"/>
  </si>
  <si>
    <t>+3</t>
    <phoneticPr fontId="134" type="noConversion"/>
  </si>
  <si>
    <t>+2</t>
    <phoneticPr fontId="134" type="noConversion"/>
  </si>
  <si>
    <t>-2</t>
    <phoneticPr fontId="134" type="noConversion"/>
  </si>
  <si>
    <t>+1</t>
    <phoneticPr fontId="134" type="noConversion"/>
  </si>
  <si>
    <t>+0.5</t>
    <phoneticPr fontId="134" type="noConversion"/>
  </si>
  <si>
    <t>+1.5</t>
    <phoneticPr fontId="134" type="noConversion"/>
  </si>
  <si>
    <t>-1</t>
    <phoneticPr fontId="134" type="noConversion"/>
  </si>
  <si>
    <t>-0.7</t>
    <phoneticPr fontId="134" type="noConversion"/>
  </si>
  <si>
    <r>
      <t>1</t>
    </r>
    <r>
      <rPr>
        <sz val="11"/>
        <rFont val="宋体"/>
        <family val="3"/>
        <charset val="134"/>
      </rPr>
      <t>、所有尺寸做回尺寸表，样衣各别部位尺寸偏差太大，大货请严格参照规格表尺寸调整。</t>
    </r>
    <phoneticPr fontId="134" type="noConversion"/>
  </si>
  <si>
    <r>
      <t>4</t>
    </r>
    <r>
      <rPr>
        <sz val="11"/>
        <rFont val="宋体"/>
        <family val="3"/>
        <charset val="134"/>
      </rPr>
      <t>、底边贴条做</t>
    </r>
    <r>
      <rPr>
        <sz val="11"/>
        <rFont val="Arial"/>
        <family val="2"/>
      </rPr>
      <t>2.5cm</t>
    </r>
    <r>
      <rPr>
        <sz val="11"/>
        <rFont val="宋体"/>
        <family val="3"/>
        <charset val="134"/>
      </rPr>
      <t>宽，</t>
    </r>
    <r>
      <rPr>
        <b/>
        <sz val="11"/>
        <rFont val="宋体"/>
        <family val="3"/>
        <charset val="134"/>
      </rPr>
      <t>锁眼品质太差，锁眼下口需垫布加固。</t>
    </r>
    <phoneticPr fontId="134" type="noConversion"/>
  </si>
  <si>
    <r>
      <t>9</t>
    </r>
    <r>
      <rPr>
        <sz val="11"/>
        <rFont val="宋体"/>
        <family val="3"/>
        <charset val="134"/>
      </rPr>
      <t>、前中及插袋轻微起波浪，请注意绱拉链时的吃量，保证前中及插袋平服。</t>
    </r>
    <phoneticPr fontId="134" type="noConversion"/>
  </si>
  <si>
    <t>在保证面辅料卡确认、印花刺绣确认、保证成品尺寸的前提下方可开裁大货。</t>
    <phoneticPr fontId="134" type="noConversion"/>
  </si>
  <si>
    <r>
      <t>10.</t>
    </r>
    <r>
      <rPr>
        <sz val="11"/>
        <rFont val="宋体"/>
        <family val="3"/>
        <charset val="134"/>
      </rPr>
      <t>其他参照样衣。</t>
    </r>
    <phoneticPr fontId="134" type="noConversion"/>
  </si>
  <si>
    <t>源峰天瑞产品开发需求书</t>
    <rPh sb="0" eb="1">
      <t>yuan'feng</t>
    </rPh>
    <rPh sb="2" eb="3">
      <t>tian'rui</t>
    </rPh>
    <phoneticPr fontId="3" type="noConversion"/>
  </si>
  <si>
    <t>天瑞工 艺 说 明</t>
    <rPh sb="0" eb="1">
      <t>tian'rui</t>
    </rPh>
    <phoneticPr fontId="3" type="noConversion"/>
  </si>
  <si>
    <t xml:space="preserve"> 天瑞开 发 规 格 表</t>
    <rPh sb="1" eb="2">
      <t>tia'rui</t>
    </rPh>
    <phoneticPr fontId="3" type="noConversion"/>
  </si>
  <si>
    <t>天瑞批 版 报 告</t>
    <rPh sb="0" eb="1">
      <t>tia'rui</t>
    </rPh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</si>
</sst>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¥&quot;#,##0.00_);[Red]\(&quot;¥&quot;#,##0.00\)"/>
    <numFmt numFmtId="176" formatCode="&quot;¥&quot;#,##0;[Red]&quot;¥&quot;\-#,##0"/>
    <numFmt numFmtId="177" formatCode="&quot;¥&quot;#,##0.00;[Red]&quot;¥&quot;\-#,##0.00"/>
    <numFmt numFmtId="178" formatCode="_ * #,##0_ ;_ * \-#,##0_ ;_ * &quot;-&quot;_ ;_ @_ "/>
    <numFmt numFmtId="179" formatCode="_ * #,##0.00_ ;_ * \-#,##0.00_ ;_ * &quot;-&quot;??_ ;_ @_ "/>
    <numFmt numFmtId="180" formatCode="0_);[Red]\(0\)"/>
    <numFmt numFmtId="181" formatCode="0.00_);[Red]\(0.00\)"/>
    <numFmt numFmtId="182" formatCode="&quot;￥&quot;#,##0.00"/>
    <numFmt numFmtId="183" formatCode="&quot;￥&quot;#,##0.00_);[Red]\(&quot;￥&quot;#,##0.00\)"/>
    <numFmt numFmtId="184" formatCode="0.00_)"/>
    <numFmt numFmtId="185" formatCode="0.0000"/>
    <numFmt numFmtId="186" formatCode="0.0_ "/>
  </numFmts>
  <fonts count="162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name val="Arial"/>
      <family val="2"/>
    </font>
    <font>
      <b/>
      <sz val="11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b/>
      <sz val="24"/>
      <color theme="0"/>
      <name val="黑体"/>
      <family val="3"/>
      <charset val="134"/>
    </font>
    <font>
      <b/>
      <sz val="11"/>
      <name val="黑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</font>
    <font>
      <sz val="12"/>
      <name val="Arial"/>
      <family val="2"/>
    </font>
    <font>
      <sz val="12"/>
      <name val="黑体"/>
      <family val="3"/>
      <charset val="134"/>
    </font>
    <font>
      <b/>
      <sz val="10"/>
      <name val="宋体"/>
      <family val="3"/>
      <charset val="134"/>
    </font>
    <font>
      <b/>
      <sz val="12"/>
      <name val="黑体"/>
      <family val="3"/>
      <charset val="134"/>
    </font>
    <font>
      <b/>
      <sz val="18"/>
      <name val="华文新魏"/>
      <family val="3"/>
      <charset val="134"/>
    </font>
    <font>
      <sz val="36"/>
      <name val="华文新魏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name val="돋움"/>
      <family val="2"/>
    </font>
    <font>
      <sz val="12"/>
      <name val="宋体"/>
      <family val="3"/>
      <charset val="134"/>
    </font>
    <font>
      <b/>
      <sz val="10"/>
      <color indexed="9"/>
      <name val="幼圆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10"/>
      <color indexed="9"/>
      <name val="Arial"/>
      <family val="2"/>
    </font>
    <font>
      <sz val="10"/>
      <color indexed="9"/>
      <name val="宋体"/>
      <family val="3"/>
      <charset val="134"/>
    </font>
    <font>
      <sz val="10"/>
      <color indexed="9"/>
      <name val="Arial"/>
      <family val="2"/>
    </font>
    <font>
      <sz val="10"/>
      <color indexed="8"/>
      <name val="宋体"/>
      <family val="3"/>
      <charset val="134"/>
    </font>
    <font>
      <b/>
      <sz val="10"/>
      <color indexed="8"/>
      <name val="Arial"/>
      <family val="2"/>
    </font>
    <font>
      <sz val="10"/>
      <name val="Times New Roman"/>
      <family val="1"/>
    </font>
    <font>
      <sz val="10"/>
      <name val="微软雅黑"/>
      <family val="2"/>
      <charset val="134"/>
    </font>
    <font>
      <b/>
      <sz val="14"/>
      <color indexed="9"/>
      <name val="幼圆"/>
      <family val="3"/>
      <charset val="134"/>
    </font>
    <font>
      <b/>
      <sz val="14"/>
      <color indexed="9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幼圆"/>
      <family val="3"/>
      <charset val="134"/>
    </font>
    <font>
      <b/>
      <sz val="9"/>
      <color indexed="9"/>
      <name val="Arial"/>
      <family val="2"/>
    </font>
    <font>
      <b/>
      <sz val="9"/>
      <name val="幼圆"/>
      <family val="3"/>
      <charset val="134"/>
    </font>
    <font>
      <b/>
      <sz val="9"/>
      <name val="Arial"/>
      <family val="2"/>
    </font>
    <font>
      <sz val="9"/>
      <color indexed="9"/>
      <name val="幼圆"/>
      <family val="3"/>
      <charset val="134"/>
    </font>
    <font>
      <sz val="9"/>
      <color indexed="9"/>
      <name val="Arial"/>
      <family val="2"/>
    </font>
    <font>
      <b/>
      <sz val="9"/>
      <color indexed="8"/>
      <name val="Arial"/>
      <family val="2"/>
    </font>
    <font>
      <sz val="12"/>
      <color indexed="8"/>
      <name val="宋体"/>
      <family val="3"/>
      <charset val="134"/>
    </font>
    <font>
      <sz val="9"/>
      <name val="Arial"/>
      <family val="2"/>
    </font>
    <font>
      <sz val="9"/>
      <color indexed="8"/>
      <name val="ＭＳ Ｐゴシック"/>
      <family val="2"/>
    </font>
    <font>
      <b/>
      <sz val="9"/>
      <color indexed="9"/>
      <name val="宋体"/>
      <family val="3"/>
      <charset val="134"/>
    </font>
    <font>
      <sz val="11"/>
      <name val="DengXian"/>
      <family val="2"/>
      <charset val="134"/>
      <scheme val="minor"/>
    </font>
    <font>
      <sz val="10.5"/>
      <name val="宋体"/>
      <family val="3"/>
      <charset val="134"/>
    </font>
    <font>
      <b/>
      <sz val="22"/>
      <name val="黑体"/>
      <family val="3"/>
      <charset val="134"/>
    </font>
    <font>
      <b/>
      <sz val="22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0.5"/>
      <name val="Calibri"/>
      <family val="2"/>
    </font>
    <font>
      <sz val="9"/>
      <name val="Tahoma"/>
      <family val="2"/>
    </font>
    <font>
      <sz val="14"/>
      <name val="仿宋_GB2312"/>
      <family val="3"/>
      <charset val="134"/>
    </font>
    <font>
      <sz val="9"/>
      <name val="DengXian Light"/>
      <family val="3"/>
      <charset val="134"/>
      <scheme val="major"/>
    </font>
    <font>
      <sz val="10"/>
      <name val="DengXian"/>
      <family val="3"/>
      <charset val="134"/>
      <scheme val="minor"/>
    </font>
    <font>
      <sz val="10"/>
      <color theme="1"/>
      <name val="DengXian"/>
      <family val="3"/>
      <charset val="134"/>
      <scheme val="minor"/>
    </font>
    <font>
      <sz val="10"/>
      <color rgb="FF000000"/>
      <name val="DengXian"/>
      <family val="3"/>
      <charset val="134"/>
      <scheme val="minor"/>
    </font>
    <font>
      <sz val="10"/>
      <color indexed="8"/>
      <name val="DengXian"/>
      <family val="3"/>
      <charset val="134"/>
      <scheme val="minor"/>
    </font>
    <font>
      <sz val="11"/>
      <color theme="1"/>
      <name val="DengXian"/>
      <family val="3"/>
      <charset val="134"/>
      <scheme val="minor"/>
    </font>
    <font>
      <sz val="9"/>
      <name val="DengXian"/>
      <family val="3"/>
      <charset val="134"/>
      <scheme val="minor"/>
    </font>
    <font>
      <sz val="10"/>
      <name val="Helv"/>
      <family val="2"/>
    </font>
    <font>
      <sz val="11"/>
      <color indexed="8"/>
      <name val="ＭＳ Ｐゴシック"/>
      <family val="2"/>
    </font>
    <font>
      <sz val="12"/>
      <color indexed="8"/>
      <name val="新細明體"/>
      <family val="1"/>
    </font>
    <font>
      <sz val="11"/>
      <color indexed="9"/>
      <name val="宋体"/>
      <family val="3"/>
      <charset val="134"/>
    </font>
    <font>
      <sz val="11"/>
      <color indexed="9"/>
      <name val="ＭＳ Ｐゴシック"/>
      <family val="2"/>
    </font>
    <font>
      <sz val="12"/>
      <color indexed="9"/>
      <name val="新細明體"/>
      <family val="1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8"/>
      <color rgb="FF000000"/>
      <name val="Arial"/>
      <family val="2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sz val="11"/>
      <color indexed="8"/>
      <name val="新細明體"/>
      <family val="1"/>
    </font>
    <font>
      <b/>
      <sz val="18"/>
      <color indexed="56"/>
      <name val="新細明體"/>
      <family val="1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</font>
    <font>
      <sz val="11"/>
      <name val="ＭＳ Ｐゴシック"/>
      <family val="2"/>
    </font>
    <font>
      <u/>
      <sz val="11"/>
      <color indexed="61"/>
      <name val="ＭＳ Ｐゴシック"/>
      <family val="2"/>
    </font>
    <font>
      <sz val="12"/>
      <name val="新細明體"/>
      <family val="1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sz val="12"/>
      <color indexed="17"/>
      <name val="新細明體"/>
      <family val="1"/>
    </font>
    <font>
      <b/>
      <sz val="12"/>
      <color indexed="8"/>
      <name val="新細明體"/>
      <family val="1"/>
    </font>
    <font>
      <sz val="12"/>
      <color indexed="20"/>
      <name val="新細明體"/>
      <family val="1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2"/>
      <color indexed="52"/>
      <name val="新細明體"/>
      <family val="1"/>
    </font>
    <font>
      <b/>
      <sz val="12"/>
      <color indexed="9"/>
      <name val="新細明體"/>
      <family val="1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2"/>
      <color indexed="10"/>
      <name val="新細明體"/>
      <family val="1"/>
    </font>
    <font>
      <sz val="12"/>
      <color indexed="52"/>
      <name val="新細明體"/>
      <family val="1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b/>
      <sz val="12"/>
      <color indexed="63"/>
      <name val="新細明體"/>
      <family val="1"/>
    </font>
    <font>
      <sz val="12"/>
      <color indexed="62"/>
      <name val="新細明體"/>
      <family val="1"/>
    </font>
    <font>
      <i/>
      <sz val="12"/>
      <color indexed="23"/>
      <name val="新細明體"/>
      <family val="1"/>
    </font>
    <font>
      <i/>
      <sz val="11"/>
      <color indexed="23"/>
      <name val="ＭＳ Ｐゴシック"/>
      <family val="2"/>
    </font>
    <font>
      <sz val="12"/>
      <color indexed="60"/>
      <name val="新細明體"/>
      <family val="1"/>
    </font>
    <font>
      <sz val="11"/>
      <name val="DengXian"/>
      <family val="3"/>
      <charset val="134"/>
      <scheme val="minor"/>
    </font>
    <font>
      <sz val="11"/>
      <color rgb="FFFF0000"/>
      <name val="DengXian"/>
      <family val="3"/>
      <charset val="134"/>
      <scheme val="minor"/>
    </font>
    <font>
      <b/>
      <sz val="10"/>
      <name val="黑体"/>
      <family val="3"/>
      <charset val="134"/>
    </font>
    <font>
      <b/>
      <sz val="11"/>
      <color indexed="8"/>
      <name val="黑体"/>
      <family val="3"/>
      <charset val="134"/>
    </font>
    <font>
      <sz val="12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  <font>
      <sz val="8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DengXian"/>
      <family val="3"/>
      <charset val="134"/>
      <scheme val="minor"/>
    </font>
    <font>
      <b/>
      <sz val="12"/>
      <name val="宋体"/>
      <family val="3"/>
      <charset val="134"/>
    </font>
    <font>
      <b/>
      <sz val="20"/>
      <name val="Arial"/>
      <family val="2"/>
    </font>
    <font>
      <b/>
      <sz val="12"/>
      <name val="Arial"/>
      <family val="2"/>
    </font>
    <font>
      <b/>
      <sz val="20"/>
      <name val="宋体"/>
      <family val="3"/>
      <charset val="134"/>
    </font>
    <font>
      <sz val="11"/>
      <name val="宋体"/>
      <family val="2"/>
      <charset val="134"/>
    </font>
    <font>
      <b/>
      <sz val="11"/>
      <color theme="1"/>
      <name val="DengXian"/>
      <family val="2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name val="DengXian"/>
      <family val="3"/>
      <charset val="134"/>
      <scheme val="minor"/>
    </font>
    <font>
      <b/>
      <sz val="16"/>
      <color theme="1"/>
      <name val="DengXian"/>
      <family val="2"/>
      <charset val="134"/>
      <scheme val="minor"/>
    </font>
    <font>
      <b/>
      <sz val="11"/>
      <color rgb="FFFF0000"/>
      <name val="Arial"/>
      <family val="2"/>
    </font>
    <font>
      <b/>
      <sz val="6"/>
      <color rgb="FFFF0000"/>
      <name val="宋体"/>
      <family val="3"/>
      <charset val="134"/>
    </font>
    <font>
      <b/>
      <sz val="9"/>
      <name val="宋体"/>
      <family val="3"/>
      <charset val="134"/>
    </font>
    <font>
      <b/>
      <sz val="10"/>
      <color rgb="FFFF0000"/>
      <name val="DengXian"/>
      <family val="3"/>
      <charset val="134"/>
      <scheme val="minor"/>
    </font>
    <font>
      <b/>
      <sz val="10"/>
      <color theme="1"/>
      <name val="DengXian"/>
      <family val="3"/>
      <charset val="134"/>
      <scheme val="minor"/>
    </font>
    <font>
      <b/>
      <sz val="12"/>
      <color rgb="FFFF0000"/>
      <name val="黑体"/>
      <family val="3"/>
      <charset val="134"/>
    </font>
    <font>
      <sz val="12"/>
      <color theme="1"/>
      <name val="DengXian"/>
      <family val="2"/>
      <charset val="134"/>
      <scheme val="minor"/>
    </font>
    <font>
      <sz val="12"/>
      <color theme="1"/>
      <name val="宋体"/>
      <family val="2"/>
      <charset val="134"/>
    </font>
    <font>
      <b/>
      <sz val="18"/>
      <color theme="1"/>
      <name val="DengXian"/>
      <family val="3"/>
      <charset val="134"/>
      <scheme val="minor"/>
    </font>
    <font>
      <b/>
      <sz val="12"/>
      <color theme="1"/>
      <name val="DengXian"/>
      <family val="2"/>
      <charset val="134"/>
      <scheme val="minor"/>
    </font>
    <font>
      <b/>
      <sz val="12"/>
      <color theme="1"/>
      <name val="DengXian"/>
      <family val="3"/>
      <charset val="134"/>
      <scheme val="minor"/>
    </font>
    <font>
      <b/>
      <sz val="12"/>
      <color rgb="FFFF0000"/>
      <name val="宋体"/>
      <family val="3"/>
      <charset val="134"/>
    </font>
    <font>
      <b/>
      <sz val="11"/>
      <color rgb="FFFF0000"/>
      <name val="DengXian"/>
      <family val="3"/>
      <charset val="134"/>
      <scheme val="minor"/>
    </font>
    <font>
      <b/>
      <sz val="12"/>
      <color rgb="FFFF0000"/>
      <name val="DengXian"/>
      <family val="3"/>
      <charset val="134"/>
      <scheme val="minor"/>
    </font>
    <font>
      <sz val="11"/>
      <color theme="1"/>
      <name val="宋体"/>
      <family val="2"/>
      <charset val="134"/>
    </font>
  </fonts>
  <fills count="59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</fills>
  <borders count="8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469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top"/>
    </xf>
    <xf numFmtId="0" fontId="6" fillId="0" borderId="0"/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24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3" fillId="0" borderId="0"/>
    <xf numFmtId="0" fontId="24" fillId="0" borderId="0" applyProtection="0">
      <alignment vertical="center"/>
    </xf>
    <xf numFmtId="0" fontId="24" fillId="0" borderId="0"/>
    <xf numFmtId="0" fontId="21" fillId="0" borderId="0" applyProtection="0">
      <alignment vertical="center"/>
    </xf>
    <xf numFmtId="0" fontId="24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66" fillId="0" borderId="0">
      <alignment vertical="center"/>
    </xf>
    <xf numFmtId="0" fontId="25" fillId="0" borderId="0">
      <alignment vertical="top"/>
    </xf>
    <xf numFmtId="0" fontId="68" fillId="0" borderId="0"/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3" fillId="39" borderId="0" applyNumberFormat="0" applyBorder="0" applyAlignment="0" applyProtection="0">
      <alignment vertical="center"/>
    </xf>
    <xf numFmtId="0" fontId="73" fillId="39" borderId="0" applyNumberFormat="0" applyBorder="0" applyAlignment="0" applyProtection="0">
      <alignment vertical="center"/>
    </xf>
    <xf numFmtId="0" fontId="73" fillId="39" borderId="0" applyNumberFormat="0" applyBorder="0" applyAlignment="0" applyProtection="0">
      <alignment vertical="center"/>
    </xf>
    <xf numFmtId="0" fontId="73" fillId="39" borderId="0" applyNumberFormat="0" applyBorder="0" applyAlignment="0" applyProtection="0">
      <alignment vertical="center"/>
    </xf>
    <xf numFmtId="0" fontId="73" fillId="39" borderId="0" applyNumberFormat="0" applyBorder="0" applyAlignment="0" applyProtection="0">
      <alignment vertical="center"/>
    </xf>
    <xf numFmtId="0" fontId="73" fillId="39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3" fillId="40" borderId="0" applyNumberFormat="0" applyBorder="0" applyAlignment="0" applyProtection="0">
      <alignment vertical="center"/>
    </xf>
    <xf numFmtId="0" fontId="73" fillId="40" borderId="0" applyNumberFormat="0" applyBorder="0" applyAlignment="0" applyProtection="0">
      <alignment vertical="center"/>
    </xf>
    <xf numFmtId="0" fontId="73" fillId="40" borderId="0" applyNumberFormat="0" applyBorder="0" applyAlignment="0" applyProtection="0">
      <alignment vertical="center"/>
    </xf>
    <xf numFmtId="0" fontId="73" fillId="40" borderId="0" applyNumberFormat="0" applyBorder="0" applyAlignment="0" applyProtection="0">
      <alignment vertical="center"/>
    </xf>
    <xf numFmtId="0" fontId="73" fillId="40" borderId="0" applyNumberFormat="0" applyBorder="0" applyAlignment="0" applyProtection="0">
      <alignment vertical="center"/>
    </xf>
    <xf numFmtId="0" fontId="73" fillId="40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41" borderId="0" applyNumberFormat="0" applyBorder="0" applyAlignment="0" applyProtection="0">
      <alignment vertical="center"/>
    </xf>
    <xf numFmtId="0" fontId="73" fillId="41" borderId="0" applyNumberFormat="0" applyBorder="0" applyAlignment="0" applyProtection="0">
      <alignment vertical="center"/>
    </xf>
    <xf numFmtId="0" fontId="73" fillId="41" borderId="0" applyNumberFormat="0" applyBorder="0" applyAlignment="0" applyProtection="0">
      <alignment vertical="center"/>
    </xf>
    <xf numFmtId="0" fontId="73" fillId="41" borderId="0" applyNumberFormat="0" applyBorder="0" applyAlignment="0" applyProtection="0">
      <alignment vertical="center"/>
    </xf>
    <xf numFmtId="0" fontId="73" fillId="41" borderId="0" applyNumberFormat="0" applyBorder="0" applyAlignment="0" applyProtection="0">
      <alignment vertical="center"/>
    </xf>
    <xf numFmtId="0" fontId="73" fillId="41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71" fillId="41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71" fillId="44" borderId="0" applyNumberFormat="0" applyBorder="0" applyAlignment="0" applyProtection="0">
      <alignment vertical="center"/>
    </xf>
    <xf numFmtId="0" fontId="71" fillId="4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4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5" fillId="47" borderId="55" applyNumberFormat="0" applyAlignment="0" applyProtection="0">
      <alignment vertical="center"/>
    </xf>
    <xf numFmtId="0" fontId="76" fillId="48" borderId="56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9" fillId="0" borderId="57" applyNumberFormat="0" applyFill="0" applyAlignment="0" applyProtection="0">
      <alignment vertical="center"/>
    </xf>
    <xf numFmtId="0" fontId="80" fillId="0" borderId="58" applyNumberFormat="0" applyFill="0" applyAlignment="0" applyProtection="0">
      <alignment vertical="center"/>
    </xf>
    <xf numFmtId="0" fontId="81" fillId="0" borderId="59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20" borderId="55" applyNumberFormat="0" applyAlignment="0" applyProtection="0">
      <alignment vertical="center"/>
    </xf>
    <xf numFmtId="0" fontId="83" fillId="0" borderId="60" applyNumberFormat="0" applyFill="0" applyAlignment="0" applyProtection="0">
      <alignment vertical="center"/>
    </xf>
    <xf numFmtId="0" fontId="84" fillId="49" borderId="0" applyNumberFormat="0" applyBorder="0" applyAlignment="0" applyProtection="0">
      <alignment vertical="center"/>
    </xf>
    <xf numFmtId="184" fontId="68" fillId="0" borderId="0"/>
    <xf numFmtId="0" fontId="24" fillId="50" borderId="61" applyNumberFormat="0" applyFont="0" applyAlignment="0" applyProtection="0">
      <alignment vertical="center"/>
    </xf>
    <xf numFmtId="0" fontId="85" fillId="47" borderId="62" applyNumberFormat="0" applyAlignment="0" applyProtection="0">
      <alignment vertical="center"/>
    </xf>
    <xf numFmtId="0" fontId="86" fillId="0" borderId="0">
      <alignment horizontal="center" vertical="center"/>
    </xf>
    <xf numFmtId="0" fontId="87" fillId="0" borderId="0" applyNumberFormat="0" applyFill="0" applyBorder="0" applyAlignment="0" applyProtection="0">
      <alignment vertical="center"/>
    </xf>
    <xf numFmtId="0" fontId="88" fillId="0" borderId="63" applyNumberFormat="0" applyFill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4" borderId="0" applyNumberFormat="0" applyBorder="0" applyAlignment="0" applyProtection="0">
      <alignment vertical="center"/>
    </xf>
    <xf numFmtId="0" fontId="72" fillId="4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2" fillId="46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48" borderId="56" applyNumberFormat="0" applyAlignment="0" applyProtection="0">
      <alignment vertical="center"/>
    </xf>
    <xf numFmtId="0" fontId="92" fillId="49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20" fillId="50" borderId="61" applyNumberFormat="0" applyFont="0" applyAlignment="0" applyProtection="0">
      <alignment vertical="center"/>
    </xf>
    <xf numFmtId="0" fontId="94" fillId="0" borderId="60" applyNumberFormat="0" applyFill="0" applyAlignment="0" applyProtection="0">
      <alignment vertical="center"/>
    </xf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0" fontId="95" fillId="50" borderId="61" applyNumberFormat="0" applyFont="0" applyAlignment="0" applyProtection="0">
      <alignment vertical="center"/>
    </xf>
    <xf numFmtId="0" fontId="24" fillId="51" borderId="61" applyNumberFormat="0" applyFont="0" applyAlignment="0" applyProtection="0">
      <alignment vertical="center"/>
    </xf>
    <xf numFmtId="0" fontId="79" fillId="0" borderId="57" applyNumberFormat="0" applyFill="0" applyAlignment="0" applyProtection="0">
      <alignment vertical="center"/>
    </xf>
    <xf numFmtId="0" fontId="80" fillId="0" borderId="58" applyNumberFormat="0" applyFill="0" applyAlignment="0" applyProtection="0">
      <alignment vertical="center"/>
    </xf>
    <xf numFmtId="0" fontId="81" fillId="0" borderId="59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0" borderId="57" applyNumberFormat="0" applyFill="0" applyAlignment="0" applyProtection="0">
      <alignment vertical="center"/>
    </xf>
    <xf numFmtId="0" fontId="97" fillId="0" borderId="57" applyNumberFormat="0" applyFill="0" applyAlignment="0" applyProtection="0">
      <alignment vertical="center"/>
    </xf>
    <xf numFmtId="0" fontId="97" fillId="0" borderId="57" applyNumberFormat="0" applyFill="0" applyAlignment="0" applyProtection="0">
      <alignment vertical="center"/>
    </xf>
    <xf numFmtId="0" fontId="97" fillId="0" borderId="57" applyNumberFormat="0" applyFill="0" applyAlignment="0" applyProtection="0">
      <alignment vertical="center"/>
    </xf>
    <xf numFmtId="0" fontId="97" fillId="0" borderId="57" applyNumberFormat="0" applyFill="0" applyAlignment="0" applyProtection="0">
      <alignment vertical="center"/>
    </xf>
    <xf numFmtId="0" fontId="97" fillId="0" borderId="57" applyNumberFormat="0" applyFill="0" applyAlignment="0" applyProtection="0">
      <alignment vertical="center"/>
    </xf>
    <xf numFmtId="0" fontId="97" fillId="0" borderId="57" applyNumberFormat="0" applyFill="0" applyAlignment="0" applyProtection="0">
      <alignment vertical="center"/>
    </xf>
    <xf numFmtId="0" fontId="98" fillId="0" borderId="58" applyNumberFormat="0" applyFill="0" applyAlignment="0" applyProtection="0">
      <alignment vertical="center"/>
    </xf>
    <xf numFmtId="0" fontId="98" fillId="0" borderId="58" applyNumberFormat="0" applyFill="0" applyAlignment="0" applyProtection="0">
      <alignment vertical="center"/>
    </xf>
    <xf numFmtId="0" fontId="98" fillId="0" borderId="58" applyNumberFormat="0" applyFill="0" applyAlignment="0" applyProtection="0">
      <alignment vertical="center"/>
    </xf>
    <xf numFmtId="0" fontId="98" fillId="0" borderId="58" applyNumberFormat="0" applyFill="0" applyAlignment="0" applyProtection="0">
      <alignment vertical="center"/>
    </xf>
    <xf numFmtId="0" fontId="98" fillId="0" borderId="58" applyNumberFormat="0" applyFill="0" applyAlignment="0" applyProtection="0">
      <alignment vertical="center"/>
    </xf>
    <xf numFmtId="0" fontId="98" fillId="0" borderId="58" applyNumberFormat="0" applyFill="0" applyAlignment="0" applyProtection="0">
      <alignment vertical="center"/>
    </xf>
    <xf numFmtId="0" fontId="98" fillId="0" borderId="58" applyNumberFormat="0" applyFill="0" applyAlignment="0" applyProtection="0">
      <alignment vertical="center"/>
    </xf>
    <xf numFmtId="0" fontId="99" fillId="0" borderId="59" applyNumberFormat="0" applyFill="0" applyAlignment="0" applyProtection="0">
      <alignment vertical="center"/>
    </xf>
    <xf numFmtId="0" fontId="99" fillId="0" borderId="59" applyNumberFormat="0" applyFill="0" applyAlignment="0" applyProtection="0">
      <alignment vertical="center"/>
    </xf>
    <xf numFmtId="0" fontId="99" fillId="0" borderId="59" applyNumberFormat="0" applyFill="0" applyAlignment="0" applyProtection="0">
      <alignment vertical="center"/>
    </xf>
    <xf numFmtId="0" fontId="99" fillId="0" borderId="59" applyNumberFormat="0" applyFill="0" applyAlignment="0" applyProtection="0">
      <alignment vertical="center"/>
    </xf>
    <xf numFmtId="0" fontId="99" fillId="0" borderId="59" applyNumberFormat="0" applyFill="0" applyAlignment="0" applyProtection="0">
      <alignment vertical="center"/>
    </xf>
    <xf numFmtId="0" fontId="99" fillId="0" borderId="59" applyNumberFormat="0" applyFill="0" applyAlignment="0" applyProtection="0">
      <alignment vertical="center"/>
    </xf>
    <xf numFmtId="0" fontId="99" fillId="0" borderId="59" applyNumberFormat="0" applyFill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100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74" fillId="22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22" borderId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66" fillId="0" borderId="0">
      <alignment vertical="center"/>
    </xf>
    <xf numFmtId="0" fontId="6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" fillId="0" borderId="0">
      <alignment vertical="center"/>
    </xf>
    <xf numFmtId="0" fontId="66" fillId="0" borderId="0">
      <alignment vertical="center"/>
    </xf>
    <xf numFmtId="0" fontId="2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6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66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0" borderId="0">
      <alignment vertical="top"/>
    </xf>
    <xf numFmtId="0" fontId="2" fillId="0" borderId="0">
      <alignment vertical="center"/>
    </xf>
    <xf numFmtId="0" fontId="2" fillId="0" borderId="0">
      <alignment vertical="top"/>
    </xf>
    <xf numFmtId="0" fontId="24" fillId="0" borderId="0">
      <alignment vertical="top"/>
    </xf>
    <xf numFmtId="0" fontId="2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4" fillId="0" borderId="0" applyProtection="0">
      <alignment vertical="center"/>
    </xf>
    <xf numFmtId="0" fontId="2" fillId="0" borderId="0" applyProtection="0">
      <alignment vertical="center"/>
    </xf>
    <xf numFmtId="0" fontId="6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6" fillId="0" borderId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4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6" fillId="0" borderId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" fillId="0" borderId="0"/>
    <xf numFmtId="0" fontId="2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6" fillId="0" borderId="0">
      <alignment vertical="center"/>
    </xf>
    <xf numFmtId="0" fontId="24" fillId="0" borderId="0">
      <alignment vertical="center"/>
    </xf>
    <xf numFmtId="0" fontId="66" fillId="0" borderId="0">
      <alignment vertical="center"/>
    </xf>
    <xf numFmtId="0" fontId="2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 applyProtection="0">
      <alignment vertical="top"/>
    </xf>
    <xf numFmtId="0" fontId="24" fillId="0" borderId="0">
      <alignment vertical="center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4" fillId="0" borderId="0">
      <alignment vertical="center"/>
    </xf>
    <xf numFmtId="0" fontId="2" fillId="0" borderId="0"/>
    <xf numFmtId="0" fontId="24" fillId="0" borderId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66" fillId="0" borderId="0">
      <alignment vertic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6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66" fillId="0" borderId="0">
      <alignment vertical="center"/>
    </xf>
    <xf numFmtId="0" fontId="2" fillId="0" borderId="0">
      <alignment vertical="center"/>
    </xf>
    <xf numFmtId="0" fontId="6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2" fillId="0" borderId="0"/>
    <xf numFmtId="0" fontId="102" fillId="0" borderId="0"/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6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6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6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4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4" fillId="0" borderId="0">
      <alignment vertical="center"/>
    </xf>
    <xf numFmtId="0" fontId="2" fillId="0" borderId="0"/>
    <xf numFmtId="0" fontId="66" fillId="0" borderId="0">
      <alignment vertical="center"/>
    </xf>
    <xf numFmtId="0" fontId="2" fillId="0" borderId="0"/>
    <xf numFmtId="0" fontId="2" fillId="0" borderId="0"/>
    <xf numFmtId="0" fontId="66" fillId="0" borderId="0">
      <alignment vertical="center"/>
    </xf>
    <xf numFmtId="0" fontId="2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4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6" fillId="0" borderId="0">
      <alignment vertical="center"/>
    </xf>
    <xf numFmtId="0" fontId="6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3" fillId="0" borderId="0" applyNumberFormat="0" applyFill="0" applyBorder="0" applyAlignment="0" applyProtection="0">
      <alignment vertical="top"/>
      <protection locked="0"/>
    </xf>
    <xf numFmtId="0" fontId="103" fillId="0" borderId="0">
      <alignment vertical="center"/>
    </xf>
    <xf numFmtId="0" fontId="104" fillId="0" borderId="0">
      <alignment vertical="center"/>
    </xf>
    <xf numFmtId="0" fontId="105" fillId="47" borderId="62" applyNumberFormat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73" fillId="43" borderId="0" applyNumberFormat="0" applyBorder="0" applyAlignment="0" applyProtection="0">
      <alignment vertical="center"/>
    </xf>
    <xf numFmtId="0" fontId="73" fillId="52" borderId="0" applyNumberFormat="0" applyBorder="0" applyAlignment="0" applyProtection="0">
      <alignment vertical="center"/>
    </xf>
    <xf numFmtId="0" fontId="73" fillId="52" borderId="0" applyNumberFormat="0" applyBorder="0" applyAlignment="0" applyProtection="0">
      <alignment vertical="center"/>
    </xf>
    <xf numFmtId="0" fontId="66" fillId="0" borderId="0">
      <alignment vertical="center"/>
    </xf>
    <xf numFmtId="0" fontId="73" fillId="52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3" fillId="52" borderId="0" applyNumberFormat="0" applyBorder="0" applyAlignment="0" applyProtection="0">
      <alignment vertical="center"/>
    </xf>
    <xf numFmtId="0" fontId="73" fillId="52" borderId="0" applyNumberFormat="0" applyBorder="0" applyAlignment="0" applyProtection="0">
      <alignment vertical="center"/>
    </xf>
    <xf numFmtId="0" fontId="66" fillId="0" borderId="0">
      <alignment vertical="center"/>
    </xf>
    <xf numFmtId="0" fontId="73" fillId="52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3" fillId="43" borderId="0" applyNumberFormat="0" applyBorder="0" applyAlignment="0" applyProtection="0">
      <alignment vertical="center"/>
    </xf>
    <xf numFmtId="0" fontId="73" fillId="44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66" fillId="0" borderId="0">
      <alignment vertical="center"/>
    </xf>
    <xf numFmtId="0" fontId="73" fillId="5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3" fillId="53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66" fillId="0" borderId="0">
      <alignment vertical="center"/>
    </xf>
    <xf numFmtId="0" fontId="73" fillId="5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3" fillId="44" borderId="0" applyNumberFormat="0" applyBorder="0" applyAlignment="0" applyProtection="0">
      <alignment vertical="center"/>
    </xf>
    <xf numFmtId="0" fontId="73" fillId="45" borderId="0" applyNumberFormat="0" applyBorder="0" applyAlignment="0" applyProtection="0">
      <alignment vertical="center"/>
    </xf>
    <xf numFmtId="0" fontId="73" fillId="54" borderId="0" applyNumberFormat="0" applyBorder="0" applyAlignment="0" applyProtection="0">
      <alignment vertical="center"/>
    </xf>
    <xf numFmtId="0" fontId="73" fillId="54" borderId="0" applyNumberFormat="0" applyBorder="0" applyAlignment="0" applyProtection="0">
      <alignment vertical="center"/>
    </xf>
    <xf numFmtId="0" fontId="66" fillId="0" borderId="0">
      <alignment vertical="center"/>
    </xf>
    <xf numFmtId="0" fontId="73" fillId="54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3" fillId="54" borderId="0" applyNumberFormat="0" applyBorder="0" applyAlignment="0" applyProtection="0">
      <alignment vertical="center"/>
    </xf>
    <xf numFmtId="0" fontId="73" fillId="54" borderId="0" applyNumberFormat="0" applyBorder="0" applyAlignment="0" applyProtection="0">
      <alignment vertical="center"/>
    </xf>
    <xf numFmtId="0" fontId="66" fillId="0" borderId="0">
      <alignment vertical="center"/>
    </xf>
    <xf numFmtId="0" fontId="73" fillId="54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3" fillId="4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3" fillId="40" borderId="0" applyNumberFormat="0" applyBorder="0" applyAlignment="0" applyProtection="0">
      <alignment vertical="center"/>
    </xf>
    <xf numFmtId="0" fontId="73" fillId="40" borderId="0" applyNumberFormat="0" applyBorder="0" applyAlignment="0" applyProtection="0">
      <alignment vertical="center"/>
    </xf>
    <xf numFmtId="0" fontId="66" fillId="0" borderId="0">
      <alignment vertical="center"/>
    </xf>
    <xf numFmtId="0" fontId="73" fillId="40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3" fillId="40" borderId="0" applyNumberFormat="0" applyBorder="0" applyAlignment="0" applyProtection="0">
      <alignment vertical="center"/>
    </xf>
    <xf numFmtId="0" fontId="73" fillId="40" borderId="0" applyNumberFormat="0" applyBorder="0" applyAlignment="0" applyProtection="0">
      <alignment vertical="center"/>
    </xf>
    <xf numFmtId="0" fontId="66" fillId="0" borderId="0">
      <alignment vertical="center"/>
    </xf>
    <xf numFmtId="0" fontId="73" fillId="40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3" fillId="36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41" borderId="0" applyNumberFormat="0" applyBorder="0" applyAlignment="0" applyProtection="0">
      <alignment vertical="center"/>
    </xf>
    <xf numFmtId="0" fontId="73" fillId="41" borderId="0" applyNumberFormat="0" applyBorder="0" applyAlignment="0" applyProtection="0">
      <alignment vertical="center"/>
    </xf>
    <xf numFmtId="0" fontId="66" fillId="0" borderId="0">
      <alignment vertical="center"/>
    </xf>
    <xf numFmtId="0" fontId="73" fillId="41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3" fillId="41" borderId="0" applyNumberFormat="0" applyBorder="0" applyAlignment="0" applyProtection="0">
      <alignment vertical="center"/>
    </xf>
    <xf numFmtId="0" fontId="73" fillId="41" borderId="0" applyNumberFormat="0" applyBorder="0" applyAlignment="0" applyProtection="0">
      <alignment vertical="center"/>
    </xf>
    <xf numFmtId="0" fontId="66" fillId="0" borderId="0">
      <alignment vertical="center"/>
    </xf>
    <xf numFmtId="0" fontId="73" fillId="41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3" fillId="37" borderId="0" applyNumberFormat="0" applyBorder="0" applyAlignment="0" applyProtection="0">
      <alignment vertical="center"/>
    </xf>
    <xf numFmtId="0" fontId="73" fillId="46" borderId="0" applyNumberFormat="0" applyBorder="0" applyAlignment="0" applyProtection="0">
      <alignment vertical="center"/>
    </xf>
    <xf numFmtId="0" fontId="73" fillId="55" borderId="0" applyNumberFormat="0" applyBorder="0" applyAlignment="0" applyProtection="0">
      <alignment vertical="center"/>
    </xf>
    <xf numFmtId="0" fontId="73" fillId="55" borderId="0" applyNumberFormat="0" applyBorder="0" applyAlignment="0" applyProtection="0">
      <alignment vertical="center"/>
    </xf>
    <xf numFmtId="0" fontId="66" fillId="0" borderId="0">
      <alignment vertical="center"/>
    </xf>
    <xf numFmtId="0" fontId="73" fillId="55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3" fillId="55" borderId="0" applyNumberFormat="0" applyBorder="0" applyAlignment="0" applyProtection="0">
      <alignment vertical="center"/>
    </xf>
    <xf numFmtId="0" fontId="73" fillId="55" borderId="0" applyNumberFormat="0" applyBorder="0" applyAlignment="0" applyProtection="0">
      <alignment vertical="center"/>
    </xf>
    <xf numFmtId="0" fontId="66" fillId="0" borderId="0">
      <alignment vertical="center"/>
    </xf>
    <xf numFmtId="0" fontId="73" fillId="55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3" fillId="46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8" fillId="23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8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8" fillId="23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8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8" fillId="23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7" fillId="23" borderId="0" applyNumberFormat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7" fillId="17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7" fillId="23" borderId="0" applyNumberFormat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7" fillId="17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7" fillId="23" borderId="0" applyNumberFormat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7" fillId="17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7" fillId="23" borderId="0" applyNumberFormat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7" fillId="17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7" fillId="23" borderId="0" applyNumberFormat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7" fillId="17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7" fillId="23" borderId="0" applyNumberFormat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7" fillId="17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7" fillId="23" borderId="0" applyNumberFormat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107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7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8" fillId="23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8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78" fillId="23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8" fillId="23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8" fillId="23" borderId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108" fillId="0" borderId="63" applyNumberFormat="0" applyFill="0" applyAlignment="0" applyProtection="0">
      <alignment vertical="center"/>
    </xf>
    <xf numFmtId="0" fontId="108" fillId="0" borderId="63" applyNumberFormat="0" applyFill="0" applyAlignment="0" applyProtection="0">
      <alignment vertical="center"/>
    </xf>
    <xf numFmtId="0" fontId="108" fillId="0" borderId="63" applyNumberFormat="0" applyFill="0" applyAlignment="0" applyProtection="0">
      <alignment vertical="center"/>
    </xf>
    <xf numFmtId="0" fontId="66" fillId="0" borderId="0">
      <alignment vertical="center"/>
    </xf>
    <xf numFmtId="0" fontId="108" fillId="0" borderId="63" applyNumberFormat="0" applyFill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8" fillId="0" borderId="63" applyNumberFormat="0" applyFill="0" applyAlignment="0" applyProtection="0">
      <alignment vertical="center"/>
    </xf>
    <xf numFmtId="0" fontId="108" fillId="0" borderId="63" applyNumberFormat="0" applyFill="0" applyAlignment="0" applyProtection="0">
      <alignment vertical="center"/>
    </xf>
    <xf numFmtId="0" fontId="66" fillId="0" borderId="0">
      <alignment vertical="center"/>
    </xf>
    <xf numFmtId="0" fontId="108" fillId="0" borderId="63" applyNumberFormat="0" applyFill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8" fillId="0" borderId="63" applyNumberFormat="0" applyFill="0" applyAlignment="0" applyProtection="0">
      <alignment vertical="center"/>
    </xf>
    <xf numFmtId="40" fontId="100" fillId="0" borderId="0" applyFont="0" applyFill="0" applyBorder="0" applyAlignment="0" applyProtection="0"/>
    <xf numFmtId="38" fontId="100" fillId="0" borderId="0" applyFont="0" applyFill="0" applyBorder="0" applyAlignment="0" applyProtection="0"/>
    <xf numFmtId="0" fontId="109" fillId="16" borderId="0" applyNumberFormat="0" applyBorder="0" applyAlignment="0" applyProtection="0">
      <alignment vertical="center"/>
    </xf>
    <xf numFmtId="0" fontId="109" fillId="22" borderId="0" applyNumberFormat="0" applyBorder="0" applyAlignment="0" applyProtection="0">
      <alignment vertical="center"/>
    </xf>
    <xf numFmtId="0" fontId="109" fillId="22" borderId="0" applyNumberFormat="0" applyBorder="0" applyAlignment="0" applyProtection="0">
      <alignment vertical="center"/>
    </xf>
    <xf numFmtId="0" fontId="66" fillId="0" borderId="0">
      <alignment vertical="center"/>
    </xf>
    <xf numFmtId="0" fontId="109" fillId="22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9" fillId="22" borderId="0" applyNumberFormat="0" applyBorder="0" applyAlignment="0" applyProtection="0">
      <alignment vertical="center"/>
    </xf>
    <xf numFmtId="0" fontId="109" fillId="22" borderId="0" applyNumberFormat="0" applyBorder="0" applyAlignment="0" applyProtection="0">
      <alignment vertical="center"/>
    </xf>
    <xf numFmtId="0" fontId="66" fillId="0" borderId="0">
      <alignment vertical="center"/>
    </xf>
    <xf numFmtId="0" fontId="109" fillId="22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9" fillId="16" borderId="0" applyNumberFormat="0" applyBorder="0" applyAlignment="0" applyProtection="0">
      <alignment vertical="center"/>
    </xf>
    <xf numFmtId="0" fontId="88" fillId="0" borderId="63" applyNumberFormat="0" applyFill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10" fillId="0" borderId="63" applyNumberFormat="0" applyFill="0" applyAlignment="0" applyProtection="0">
      <alignment vertical="center"/>
    </xf>
    <xf numFmtId="0" fontId="75" fillId="4" borderId="55" applyNumberFormat="0" applyAlignment="0" applyProtection="0">
      <alignment vertical="center"/>
    </xf>
    <xf numFmtId="0" fontId="66" fillId="0" borderId="0">
      <alignment vertical="center"/>
    </xf>
    <xf numFmtId="0" fontId="111" fillId="47" borderId="55" applyNumberFormat="0" applyAlignment="0" applyProtection="0">
      <alignment vertical="center"/>
    </xf>
    <xf numFmtId="0" fontId="112" fillId="47" borderId="55" applyNumberFormat="0" applyAlignment="0" applyProtection="0">
      <alignment vertical="center"/>
    </xf>
    <xf numFmtId="0" fontId="112" fillId="4" borderId="55" applyNumberFormat="0" applyAlignment="0" applyProtection="0">
      <alignment vertical="center"/>
    </xf>
    <xf numFmtId="0" fontId="112" fillId="4" borderId="55" applyNumberFormat="0" applyAlignment="0" applyProtection="0">
      <alignment vertical="center"/>
    </xf>
    <xf numFmtId="0" fontId="66" fillId="0" borderId="0">
      <alignment vertical="center"/>
    </xf>
    <xf numFmtId="0" fontId="112" fillId="4" borderId="55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12" fillId="4" borderId="55" applyNumberFormat="0" applyAlignment="0" applyProtection="0">
      <alignment vertical="center"/>
    </xf>
    <xf numFmtId="0" fontId="112" fillId="4" borderId="55" applyNumberFormat="0" applyAlignment="0" applyProtection="0">
      <alignment vertical="center"/>
    </xf>
    <xf numFmtId="0" fontId="66" fillId="0" borderId="0">
      <alignment vertical="center"/>
    </xf>
    <xf numFmtId="0" fontId="112" fillId="4" borderId="55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12" fillId="47" borderId="55" applyNumberFormat="0" applyAlignment="0" applyProtection="0">
      <alignment vertical="center"/>
    </xf>
    <xf numFmtId="0" fontId="76" fillId="12" borderId="56" applyNumberFormat="0" applyAlignment="0" applyProtection="0">
      <alignment vertical="center"/>
    </xf>
    <xf numFmtId="0" fontId="66" fillId="0" borderId="0">
      <alignment vertical="center"/>
    </xf>
    <xf numFmtId="0" fontId="113" fillId="48" borderId="56" applyNumberFormat="0" applyAlignment="0" applyProtection="0">
      <alignment vertical="center"/>
    </xf>
    <xf numFmtId="0" fontId="113" fillId="12" borderId="56" applyNumberFormat="0" applyAlignment="0" applyProtection="0">
      <alignment vertical="center"/>
    </xf>
    <xf numFmtId="0" fontId="113" fillId="12" borderId="56" applyNumberFormat="0" applyAlignment="0" applyProtection="0">
      <alignment vertical="center"/>
    </xf>
    <xf numFmtId="0" fontId="66" fillId="0" borderId="0">
      <alignment vertical="center"/>
    </xf>
    <xf numFmtId="0" fontId="113" fillId="12" borderId="56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13" fillId="12" borderId="56" applyNumberFormat="0" applyAlignment="0" applyProtection="0">
      <alignment vertical="center"/>
    </xf>
    <xf numFmtId="0" fontId="113" fillId="12" borderId="56" applyNumberFormat="0" applyAlignment="0" applyProtection="0">
      <alignment vertical="center"/>
    </xf>
    <xf numFmtId="0" fontId="66" fillId="0" borderId="0">
      <alignment vertical="center"/>
    </xf>
    <xf numFmtId="0" fontId="113" fillId="12" borderId="56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13" fillId="48" borderId="56" applyNumberFormat="0" applyAlignment="0" applyProtection="0">
      <alignment vertical="center"/>
    </xf>
    <xf numFmtId="0" fontId="114" fillId="0" borderId="57" applyNumberFormat="0" applyFill="0" applyAlignment="0" applyProtection="0">
      <alignment vertical="center"/>
    </xf>
    <xf numFmtId="0" fontId="115" fillId="0" borderId="58" applyNumberFormat="0" applyFill="0" applyAlignment="0" applyProtection="0">
      <alignment vertical="center"/>
    </xf>
    <xf numFmtId="0" fontId="116" fillId="0" borderId="59" applyNumberFormat="0" applyFill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66" fillId="0" borderId="0">
      <alignment vertical="center"/>
    </xf>
    <xf numFmtId="0" fontId="117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66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66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66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60" applyNumberFormat="0" applyFill="0" applyAlignment="0" applyProtection="0">
      <alignment vertical="center"/>
    </xf>
    <xf numFmtId="0" fontId="119" fillId="0" borderId="60" applyNumberFormat="0" applyFill="0" applyAlignment="0" applyProtection="0">
      <alignment vertical="center"/>
    </xf>
    <xf numFmtId="0" fontId="119" fillId="0" borderId="60" applyNumberFormat="0" applyFill="0" applyAlignment="0" applyProtection="0">
      <alignment vertical="center"/>
    </xf>
    <xf numFmtId="0" fontId="66" fillId="0" borderId="0">
      <alignment vertical="center"/>
    </xf>
    <xf numFmtId="0" fontId="119" fillId="0" borderId="60" applyNumberFormat="0" applyFill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19" fillId="0" borderId="60" applyNumberFormat="0" applyFill="0" applyAlignment="0" applyProtection="0">
      <alignment vertical="center"/>
    </xf>
    <xf numFmtId="0" fontId="119" fillId="0" borderId="60" applyNumberFormat="0" applyFill="0" applyAlignment="0" applyProtection="0">
      <alignment vertical="center"/>
    </xf>
    <xf numFmtId="0" fontId="66" fillId="0" borderId="0">
      <alignment vertical="center"/>
    </xf>
    <xf numFmtId="0" fontId="119" fillId="0" borderId="60" applyNumberFormat="0" applyFill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19" fillId="0" borderId="60" applyNumberFormat="0" applyFill="0" applyAlignment="0" applyProtection="0">
      <alignment vertical="center"/>
    </xf>
    <xf numFmtId="0" fontId="83" fillId="0" borderId="60" applyNumberFormat="0" applyFill="0" applyAlignment="0" applyProtection="0">
      <alignment vertical="center"/>
    </xf>
    <xf numFmtId="0" fontId="66" fillId="0" borderId="0">
      <alignment vertical="center"/>
    </xf>
    <xf numFmtId="0" fontId="120" fillId="17" borderId="0" applyNumberFormat="0" applyBorder="0" applyAlignment="0" applyProtection="0">
      <alignment vertical="center"/>
    </xf>
    <xf numFmtId="179" fontId="2" fillId="0" borderId="0" applyFont="0" applyFill="0" applyBorder="0" applyAlignment="0" applyProtection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178" fontId="2" fillId="0" borderId="0" applyFont="0" applyFill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66" fillId="0" borderId="0">
      <alignment vertical="center"/>
    </xf>
    <xf numFmtId="0" fontId="71" fillId="53" borderId="0" applyNumberFormat="0" applyBorder="0" applyAlignment="0" applyProtection="0">
      <alignment vertical="center"/>
    </xf>
    <xf numFmtId="0" fontId="66" fillId="0" borderId="0">
      <alignment vertical="center"/>
    </xf>
    <xf numFmtId="0" fontId="71" fillId="54" borderId="0" applyNumberFormat="0" applyBorder="0" applyAlignment="0" applyProtection="0">
      <alignment vertical="center"/>
    </xf>
    <xf numFmtId="0" fontId="66" fillId="0" borderId="0">
      <alignment vertical="center"/>
    </xf>
    <xf numFmtId="0" fontId="71" fillId="40" borderId="0" applyNumberFormat="0" applyBorder="0" applyAlignment="0" applyProtection="0">
      <alignment vertical="center"/>
    </xf>
    <xf numFmtId="0" fontId="66" fillId="0" borderId="0">
      <alignment vertical="center"/>
    </xf>
    <xf numFmtId="0" fontId="71" fillId="41" borderId="0" applyNumberFormat="0" applyBorder="0" applyAlignment="0" applyProtection="0">
      <alignment vertical="center"/>
    </xf>
    <xf numFmtId="0" fontId="66" fillId="0" borderId="0">
      <alignment vertical="center"/>
    </xf>
    <xf numFmtId="0" fontId="71" fillId="55" borderId="0" applyNumberFormat="0" applyBorder="0" applyAlignment="0" applyProtection="0">
      <alignment vertical="center"/>
    </xf>
    <xf numFmtId="0" fontId="66" fillId="0" borderId="0">
      <alignment vertical="center"/>
    </xf>
    <xf numFmtId="0" fontId="121" fillId="20" borderId="55" applyNumberFormat="0" applyAlignment="0" applyProtection="0">
      <alignment vertical="center"/>
    </xf>
    <xf numFmtId="0" fontId="84" fillId="56" borderId="0" applyNumberFormat="0" applyBorder="0" applyAlignment="0" applyProtection="0">
      <alignment vertical="center"/>
    </xf>
    <xf numFmtId="0" fontId="66" fillId="0" borderId="0">
      <alignment vertical="center"/>
    </xf>
    <xf numFmtId="0" fontId="84" fillId="56" borderId="0" applyNumberFormat="0" applyBorder="0" applyAlignment="0" applyProtection="0">
      <alignment vertical="center"/>
    </xf>
    <xf numFmtId="0" fontId="84" fillId="56" borderId="0" applyNumberFormat="0" applyBorder="0" applyAlignment="0" applyProtection="0">
      <alignment vertical="center"/>
    </xf>
    <xf numFmtId="0" fontId="85" fillId="4" borderId="62" applyNumberFormat="0" applyAlignment="0" applyProtection="0">
      <alignment vertical="center"/>
    </xf>
    <xf numFmtId="0" fontId="66" fillId="0" borderId="0">
      <alignment vertical="center"/>
    </xf>
    <xf numFmtId="0" fontId="82" fillId="26" borderId="55" applyNumberFormat="0" applyAlignment="0" applyProtection="0">
      <alignment vertical="center"/>
    </xf>
    <xf numFmtId="0" fontId="66" fillId="0" borderId="0">
      <alignment vertical="center"/>
    </xf>
    <xf numFmtId="0" fontId="122" fillId="47" borderId="62" applyNumberFormat="0" applyAlignment="0" applyProtection="0">
      <alignment vertical="center"/>
    </xf>
    <xf numFmtId="0" fontId="122" fillId="4" borderId="62" applyNumberFormat="0" applyAlignment="0" applyProtection="0">
      <alignment vertical="center"/>
    </xf>
    <xf numFmtId="0" fontId="122" fillId="4" borderId="62" applyNumberFormat="0" applyAlignment="0" applyProtection="0">
      <alignment vertical="center"/>
    </xf>
    <xf numFmtId="0" fontId="66" fillId="0" borderId="0">
      <alignment vertical="center"/>
    </xf>
    <xf numFmtId="0" fontId="122" fillId="4" borderId="62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22" fillId="4" borderId="62" applyNumberFormat="0" applyAlignment="0" applyProtection="0">
      <alignment vertical="center"/>
    </xf>
    <xf numFmtId="0" fontId="122" fillId="4" borderId="62" applyNumberFormat="0" applyAlignment="0" applyProtection="0">
      <alignment vertical="center"/>
    </xf>
    <xf numFmtId="0" fontId="66" fillId="0" borderId="0">
      <alignment vertical="center"/>
    </xf>
    <xf numFmtId="0" fontId="122" fillId="4" borderId="62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22" fillId="47" borderId="62" applyNumberFormat="0" applyAlignment="0" applyProtection="0">
      <alignment vertical="center"/>
    </xf>
    <xf numFmtId="0" fontId="123" fillId="20" borderId="55" applyNumberFormat="0" applyAlignment="0" applyProtection="0">
      <alignment vertical="center"/>
    </xf>
    <xf numFmtId="0" fontId="123" fillId="26" borderId="55" applyNumberFormat="0" applyAlignment="0" applyProtection="0">
      <alignment vertical="center"/>
    </xf>
    <xf numFmtId="0" fontId="123" fillId="26" borderId="55" applyNumberFormat="0" applyAlignment="0" applyProtection="0">
      <alignment vertical="center"/>
    </xf>
    <xf numFmtId="0" fontId="66" fillId="0" borderId="0">
      <alignment vertical="center"/>
    </xf>
    <xf numFmtId="0" fontId="123" fillId="26" borderId="55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23" fillId="26" borderId="55" applyNumberFormat="0" applyAlignment="0" applyProtection="0">
      <alignment vertical="center"/>
    </xf>
    <xf numFmtId="0" fontId="123" fillId="26" borderId="55" applyNumberFormat="0" applyAlignment="0" applyProtection="0">
      <alignment vertical="center"/>
    </xf>
    <xf numFmtId="0" fontId="66" fillId="0" borderId="0">
      <alignment vertical="center"/>
    </xf>
    <xf numFmtId="0" fontId="123" fillId="26" borderId="55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23" fillId="20" borderId="55" applyNumberFormat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66" fillId="0" borderId="0">
      <alignment vertical="center"/>
    </xf>
    <xf numFmtId="0" fontId="124" fillId="0" borderId="0" applyNumberForma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66" fillId="0" borderId="0">
      <alignment vertical="center"/>
    </xf>
    <xf numFmtId="0" fontId="124" fillId="0" borderId="0" applyNumberFormat="0" applyFill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177" fontId="100" fillId="0" borderId="0" applyFont="0" applyFill="0" applyBorder="0" applyAlignment="0" applyProtection="0"/>
    <xf numFmtId="176" fontId="100" fillId="0" borderId="0" applyFont="0" applyFill="0" applyBorder="0" applyAlignment="0" applyProtection="0"/>
    <xf numFmtId="0" fontId="68" fillId="0" borderId="0"/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66" fillId="0" borderId="0">
      <alignment vertical="center"/>
    </xf>
    <xf numFmtId="0" fontId="25" fillId="0" borderId="0">
      <alignment vertical="top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66" fillId="0" borderId="0">
      <alignment vertical="center"/>
    </xf>
    <xf numFmtId="0" fontId="25" fillId="0" borderId="0">
      <alignment vertical="top"/>
    </xf>
    <xf numFmtId="0" fontId="66" fillId="0" borderId="0">
      <alignment vertical="center"/>
    </xf>
    <xf numFmtId="0" fontId="66" fillId="0" borderId="0">
      <alignment vertical="center"/>
    </xf>
    <xf numFmtId="0" fontId="25" fillId="0" borderId="0">
      <alignment vertical="top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/>
    <xf numFmtId="0" fontId="66" fillId="0" borderId="0">
      <alignment vertical="center"/>
    </xf>
    <xf numFmtId="0" fontId="66" fillId="0" borderId="0">
      <alignment vertical="center"/>
    </xf>
    <xf numFmtId="0" fontId="25" fillId="0" borderId="0">
      <alignment vertical="top"/>
    </xf>
    <xf numFmtId="0" fontId="68" fillId="0" borderId="0"/>
    <xf numFmtId="0" fontId="2" fillId="0" borderId="0"/>
    <xf numFmtId="0" fontId="126" fillId="49" borderId="0" applyNumberFormat="0" applyBorder="0" applyAlignment="0" applyProtection="0">
      <alignment vertical="center"/>
    </xf>
    <xf numFmtId="0" fontId="126" fillId="56" borderId="0" applyNumberFormat="0" applyBorder="0" applyAlignment="0" applyProtection="0">
      <alignment vertical="center"/>
    </xf>
    <xf numFmtId="0" fontId="126" fillId="56" borderId="0" applyNumberFormat="0" applyBorder="0" applyAlignment="0" applyProtection="0">
      <alignment vertical="center"/>
    </xf>
    <xf numFmtId="0" fontId="66" fillId="0" borderId="0">
      <alignment vertical="center"/>
    </xf>
    <xf numFmtId="0" fontId="126" fillId="56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26" fillId="56" borderId="0" applyNumberFormat="0" applyBorder="0" applyAlignment="0" applyProtection="0">
      <alignment vertical="center"/>
    </xf>
    <xf numFmtId="0" fontId="126" fillId="56" borderId="0" applyNumberFormat="0" applyBorder="0" applyAlignment="0" applyProtection="0">
      <alignment vertical="center"/>
    </xf>
    <xf numFmtId="0" fontId="66" fillId="0" borderId="0">
      <alignment vertical="center"/>
    </xf>
    <xf numFmtId="0" fontId="126" fillId="56" borderId="0" applyNumberFormat="0" applyBorder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26" fillId="49" borderId="0" applyNumberFormat="0" applyBorder="0" applyAlignment="0" applyProtection="0">
      <alignment vertical="center"/>
    </xf>
    <xf numFmtId="0" fontId="24" fillId="51" borderId="61" applyNumberFormat="0" applyFont="0" applyAlignment="0" applyProtection="0">
      <alignment vertical="center"/>
    </xf>
    <xf numFmtId="0" fontId="2" fillId="51" borderId="61" applyNumberFormat="0" applyFon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3" fillId="0" borderId="0" applyProtection="0"/>
    <xf numFmtId="0" fontId="2" fillId="0" borderId="0" applyProtection="0">
      <alignment vertical="center"/>
    </xf>
    <xf numFmtId="0" fontId="6" fillId="0" borderId="0" applyProtection="0"/>
    <xf numFmtId="0" fontId="2" fillId="0" borderId="0"/>
    <xf numFmtId="0" fontId="2" fillId="0" borderId="0"/>
    <xf numFmtId="0" fontId="19" fillId="0" borderId="0">
      <alignment vertical="center"/>
    </xf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2" fillId="0" borderId="0"/>
    <xf numFmtId="0" fontId="2" fillId="0" borderId="0"/>
    <xf numFmtId="0" fontId="131" fillId="0" borderId="0">
      <alignment vertical="center"/>
    </xf>
    <xf numFmtId="0" fontId="132" fillId="0" borderId="0">
      <alignment vertical="center"/>
    </xf>
    <xf numFmtId="0" fontId="137" fillId="0" borderId="0">
      <alignment vertical="center"/>
    </xf>
    <xf numFmtId="0" fontId="2" fillId="0" borderId="0"/>
    <xf numFmtId="0" fontId="24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</cellStyleXfs>
  <cellXfs count="682">
    <xf numFmtId="0" fontId="0" fillId="0" borderId="0" xfId="0">
      <alignment vertical="center"/>
    </xf>
    <xf numFmtId="0" fontId="0" fillId="0" borderId="0" xfId="0" applyAlignment="1"/>
    <xf numFmtId="0" fontId="5" fillId="5" borderId="7" xfId="2" applyFont="1" applyFill="1" applyBorder="1" applyAlignment="1">
      <alignment horizontal="center" vertical="center" wrapText="1"/>
    </xf>
    <xf numFmtId="0" fontId="4" fillId="5" borderId="7" xfId="2" applyFont="1" applyFill="1" applyBorder="1" applyAlignment="1">
      <alignment horizontal="center" vertical="center" wrapText="1"/>
    </xf>
    <xf numFmtId="0" fontId="4" fillId="5" borderId="19" xfId="2" applyFont="1" applyFill="1" applyBorder="1" applyAlignment="1">
      <alignment horizontal="center" vertical="center" wrapText="1"/>
    </xf>
    <xf numFmtId="0" fontId="5" fillId="5" borderId="29" xfId="2" applyFont="1" applyFill="1" applyBorder="1" applyAlignment="1">
      <alignment horizontal="center" vertical="center" wrapText="1"/>
    </xf>
    <xf numFmtId="0" fontId="9" fillId="6" borderId="22" xfId="2" applyFont="1" applyFill="1" applyBorder="1" applyAlignment="1">
      <alignment horizontal="center" vertical="center" wrapText="1"/>
    </xf>
    <xf numFmtId="0" fontId="9" fillId="5" borderId="16" xfId="2" applyFont="1" applyFill="1" applyBorder="1" applyAlignment="1">
      <alignment horizontal="center" vertical="center" wrapText="1"/>
    </xf>
    <xf numFmtId="0" fontId="9" fillId="5" borderId="12" xfId="2" applyFont="1" applyFill="1" applyBorder="1" applyAlignment="1">
      <alignment horizontal="center" vertical="center" wrapText="1"/>
    </xf>
    <xf numFmtId="0" fontId="9" fillId="3" borderId="22" xfId="2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 vertical="center" wrapText="1"/>
    </xf>
    <xf numFmtId="0" fontId="9" fillId="3" borderId="26" xfId="2" applyFont="1" applyFill="1" applyBorder="1" applyAlignment="1">
      <alignment horizontal="center" vertical="center" wrapText="1"/>
    </xf>
    <xf numFmtId="0" fontId="9" fillId="3" borderId="27" xfId="2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9" fillId="6" borderId="14" xfId="2" applyFont="1" applyFill="1" applyBorder="1" applyAlignment="1">
      <alignment horizontal="center" vertical="center" wrapText="1"/>
    </xf>
    <xf numFmtId="0" fontId="9" fillId="6" borderId="8" xfId="2" applyFont="1" applyFill="1" applyBorder="1" applyAlignment="1">
      <alignment horizontal="center" vertical="center" wrapText="1"/>
    </xf>
    <xf numFmtId="0" fontId="9" fillId="6" borderId="8" xfId="2" applyFont="1" applyFill="1" applyBorder="1" applyAlignment="1">
      <alignment vertical="center" wrapText="1"/>
    </xf>
    <xf numFmtId="0" fontId="9" fillId="6" borderId="8" xfId="2" applyFont="1" applyFill="1" applyBorder="1" applyAlignment="1">
      <alignment horizontal="center" vertical="center" wrapText="1"/>
    </xf>
    <xf numFmtId="0" fontId="9" fillId="6" borderId="8" xfId="2" applyFont="1" applyFill="1" applyBorder="1" applyAlignment="1">
      <alignment horizontal="center" vertical="center" wrapText="1"/>
    </xf>
    <xf numFmtId="0" fontId="25" fillId="0" borderId="0" xfId="9" applyFont="1" applyAlignment="1">
      <alignment horizontal="left" vertical="center"/>
    </xf>
    <xf numFmtId="0" fontId="26" fillId="0" borderId="8" xfId="1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11" borderId="7" xfId="1" applyFont="1" applyFill="1" applyBorder="1" applyAlignment="1">
      <alignment horizontal="left" vertical="center"/>
    </xf>
    <xf numFmtId="0" fontId="30" fillId="11" borderId="7" xfId="1" applyFont="1" applyFill="1" applyBorder="1" applyAlignment="1">
      <alignment horizontal="left" vertical="center"/>
    </xf>
    <xf numFmtId="0" fontId="31" fillId="9" borderId="8" xfId="1" applyFont="1" applyFill="1" applyBorder="1" applyAlignment="1">
      <alignment horizontal="left" vertical="center"/>
    </xf>
    <xf numFmtId="0" fontId="28" fillId="0" borderId="8" xfId="10" applyFont="1" applyFill="1" applyBorder="1" applyAlignment="1">
      <alignment horizontal="left" vertical="center"/>
    </xf>
    <xf numFmtId="0" fontId="6" fillId="0" borderId="8" xfId="1" applyFont="1" applyFill="1" applyBorder="1" applyAlignment="1">
      <alignment horizontal="left" vertical="center"/>
    </xf>
    <xf numFmtId="0" fontId="33" fillId="0" borderId="8" xfId="10" applyFont="1" applyFill="1" applyBorder="1" applyAlignment="1">
      <alignment horizontal="left" vertical="center" wrapText="1" shrinkToFit="1"/>
    </xf>
    <xf numFmtId="0" fontId="33" fillId="0" borderId="8" xfId="10" applyFont="1" applyFill="1" applyBorder="1" applyAlignment="1">
      <alignment horizontal="left" vertical="center" shrinkToFit="1"/>
    </xf>
    <xf numFmtId="0" fontId="28" fillId="0" borderId="8" xfId="1" applyFont="1" applyFill="1" applyBorder="1" applyAlignment="1">
      <alignment horizontal="left" vertical="center" wrapText="1" shrinkToFit="1"/>
    </xf>
    <xf numFmtId="0" fontId="28" fillId="0" borderId="8" xfId="11" applyFont="1" applyFill="1" applyBorder="1" applyAlignment="1">
      <alignment horizontal="left" vertical="center" wrapText="1" shrinkToFit="1"/>
    </xf>
    <xf numFmtId="0" fontId="6" fillId="0" borderId="8" xfId="1" applyFont="1" applyFill="1" applyBorder="1" applyAlignment="1">
      <alignment horizontal="left" vertical="center" shrinkToFit="1"/>
    </xf>
    <xf numFmtId="0" fontId="30" fillId="9" borderId="37" xfId="1" applyFont="1" applyFill="1" applyBorder="1" applyAlignment="1">
      <alignment horizontal="left" vertical="center"/>
    </xf>
    <xf numFmtId="0" fontId="29" fillId="10" borderId="14" xfId="1" applyFont="1" applyFill="1" applyBorder="1" applyAlignment="1">
      <alignment horizontal="left" vertical="center"/>
    </xf>
    <xf numFmtId="0" fontId="30" fillId="10" borderId="14" xfId="1" applyFont="1" applyFill="1" applyBorder="1" applyAlignment="1">
      <alignment horizontal="left" vertical="center"/>
    </xf>
    <xf numFmtId="0" fontId="31" fillId="9" borderId="8" xfId="1" applyFont="1" applyFill="1" applyBorder="1" applyAlignment="1">
      <alignment horizontal="left" vertical="center" shrinkToFit="1"/>
    </xf>
    <xf numFmtId="181" fontId="6" fillId="0" borderId="8" xfId="1" applyNumberFormat="1" applyFont="1" applyFill="1" applyBorder="1" applyAlignment="1">
      <alignment horizontal="left" vertical="center"/>
    </xf>
    <xf numFmtId="0" fontId="29" fillId="11" borderId="14" xfId="1" applyFont="1" applyFill="1" applyBorder="1" applyAlignment="1">
      <alignment horizontal="left" vertical="center"/>
    </xf>
    <xf numFmtId="0" fontId="30" fillId="11" borderId="14" xfId="1" applyFont="1" applyFill="1" applyBorder="1" applyAlignment="1">
      <alignment horizontal="left" vertical="center"/>
    </xf>
    <xf numFmtId="0" fontId="31" fillId="14" borderId="8" xfId="1" applyFont="1" applyFill="1" applyBorder="1" applyAlignment="1">
      <alignment horizontal="left" vertical="center" shrinkToFit="1"/>
    </xf>
    <xf numFmtId="0" fontId="0" fillId="0" borderId="8" xfId="0" applyFill="1" applyBorder="1" applyAlignment="1">
      <alignment horizontal="center" vertical="center"/>
    </xf>
    <xf numFmtId="0" fontId="28" fillId="0" borderId="8" xfId="0" applyFont="1" applyFill="1" applyBorder="1" applyAlignment="1">
      <alignment horizontal="left" vertical="center"/>
    </xf>
    <xf numFmtId="0" fontId="28" fillId="0" borderId="8" xfId="1" applyFont="1" applyFill="1" applyBorder="1" applyAlignment="1">
      <alignment horizontal="left" vertical="center"/>
    </xf>
    <xf numFmtId="0" fontId="6" fillId="0" borderId="8" xfId="1" applyFont="1" applyFill="1" applyBorder="1" applyAlignment="1">
      <alignment horizontal="left" vertical="center" wrapText="1"/>
    </xf>
    <xf numFmtId="0" fontId="26" fillId="0" borderId="21" xfId="1" applyFont="1" applyFill="1" applyBorder="1" applyAlignment="1">
      <alignment horizontal="left" vertical="center"/>
    </xf>
    <xf numFmtId="0" fontId="30" fillId="0" borderId="37" xfId="1" applyFont="1" applyFill="1" applyBorder="1" applyAlignment="1">
      <alignment horizontal="left" vertical="center"/>
    </xf>
    <xf numFmtId="0" fontId="32" fillId="0" borderId="37" xfId="1" applyFont="1" applyFill="1" applyBorder="1" applyAlignment="1">
      <alignment horizontal="left" vertical="center"/>
    </xf>
    <xf numFmtId="0" fontId="39" fillId="0" borderId="0" xfId="9" applyNumberFormat="1" applyFont="1" applyFill="1" applyBorder="1" applyAlignment="1">
      <alignment vertical="center"/>
    </xf>
    <xf numFmtId="0" fontId="0" fillId="0" borderId="0" xfId="3" applyNumberFormat="1" applyFont="1" applyFill="1" applyBorder="1" applyAlignment="1">
      <alignment vertical="center"/>
    </xf>
    <xf numFmtId="180" fontId="40" fillId="10" borderId="42" xfId="9" applyNumberFormat="1" applyFont="1" applyFill="1" applyBorder="1" applyAlignment="1">
      <alignment horizontal="center" vertical="center"/>
    </xf>
    <xf numFmtId="0" fontId="41" fillId="10" borderId="7" xfId="1" applyNumberFormat="1" applyFont="1" applyFill="1" applyBorder="1" applyAlignment="1">
      <alignment vertical="center"/>
    </xf>
    <xf numFmtId="0" fontId="42" fillId="10" borderId="7" xfId="1" applyNumberFormat="1" applyFont="1" applyFill="1" applyBorder="1" applyAlignment="1">
      <alignment horizontal="center" vertical="center"/>
    </xf>
    <xf numFmtId="0" fontId="42" fillId="10" borderId="7" xfId="1" applyNumberFormat="1" applyFont="1" applyFill="1" applyBorder="1" applyAlignment="1">
      <alignment horizontal="left" vertical="center"/>
    </xf>
    <xf numFmtId="0" fontId="42" fillId="10" borderId="19" xfId="1" applyNumberFormat="1" applyFont="1" applyFill="1" applyBorder="1" applyAlignment="1">
      <alignment horizontal="center" vertical="center"/>
    </xf>
    <xf numFmtId="0" fontId="40" fillId="0" borderId="0" xfId="9" applyNumberFormat="1" applyFont="1" applyFill="1" applyBorder="1" applyAlignment="1">
      <alignment vertical="center"/>
    </xf>
    <xf numFmtId="0" fontId="43" fillId="12" borderId="14" xfId="1" applyNumberFormat="1" applyFont="1" applyFill="1" applyBorder="1" applyAlignment="1">
      <alignment horizontal="center" vertical="center"/>
    </xf>
    <xf numFmtId="0" fontId="45" fillId="9" borderId="46" xfId="1" applyNumberFormat="1" applyFont="1" applyFill="1" applyBorder="1" applyAlignment="1">
      <alignment horizontal="center" vertical="center" wrapText="1"/>
    </xf>
    <xf numFmtId="0" fontId="45" fillId="9" borderId="47" xfId="1" applyNumberFormat="1" applyFont="1" applyFill="1" applyBorder="1" applyAlignment="1">
      <alignment horizontal="center" vertical="center"/>
    </xf>
    <xf numFmtId="0" fontId="45" fillId="9" borderId="48" xfId="1" applyNumberFormat="1" applyFont="1" applyFill="1" applyBorder="1" applyAlignment="1">
      <alignment horizontal="center" vertical="center"/>
    </xf>
    <xf numFmtId="181" fontId="42" fillId="9" borderId="14" xfId="1" applyNumberFormat="1" applyFont="1" applyFill="1" applyBorder="1" applyAlignment="1">
      <alignment horizontal="left" vertical="center"/>
    </xf>
    <xf numFmtId="181" fontId="42" fillId="9" borderId="15" xfId="1" applyNumberFormat="1" applyFont="1" applyFill="1" applyBorder="1" applyAlignment="1">
      <alignment horizontal="center" vertical="center"/>
    </xf>
    <xf numFmtId="0" fontId="47" fillId="0" borderId="0" xfId="9" applyNumberFormat="1" applyFont="1" applyFill="1" applyBorder="1" applyAlignment="1">
      <alignment vertical="center"/>
    </xf>
    <xf numFmtId="0" fontId="47" fillId="10" borderId="42" xfId="9" applyNumberFormat="1" applyFont="1" applyFill="1" applyBorder="1" applyAlignment="1">
      <alignment vertical="center"/>
    </xf>
    <xf numFmtId="0" fontId="41" fillId="10" borderId="14" xfId="1" applyNumberFormat="1" applyFont="1" applyFill="1" applyBorder="1" applyAlignment="1">
      <alignment vertical="center"/>
    </xf>
    <xf numFmtId="0" fontId="42" fillId="10" borderId="14" xfId="1" applyNumberFormat="1" applyFont="1" applyFill="1" applyBorder="1" applyAlignment="1">
      <alignment horizontal="center" vertical="center"/>
    </xf>
    <xf numFmtId="0" fontId="42" fillId="10" borderId="14" xfId="1" applyNumberFormat="1" applyFont="1" applyFill="1" applyBorder="1" applyAlignment="1">
      <alignment horizontal="left" vertical="center"/>
    </xf>
    <xf numFmtId="0" fontId="42" fillId="10" borderId="15" xfId="1" applyNumberFormat="1" applyFont="1" applyFill="1" applyBorder="1" applyAlignment="1">
      <alignment horizontal="center" vertical="center"/>
    </xf>
    <xf numFmtId="0" fontId="45" fillId="9" borderId="47" xfId="1" applyNumberFormat="1" applyFont="1" applyFill="1" applyBorder="1" applyAlignment="1">
      <alignment horizontal="center" vertical="center" wrapText="1"/>
    </xf>
    <xf numFmtId="49" fontId="28" fillId="0" borderId="8" xfId="1" applyNumberFormat="1" applyFont="1" applyFill="1" applyBorder="1" applyAlignment="1">
      <alignment horizontal="left" vertical="center" wrapText="1"/>
    </xf>
    <xf numFmtId="0" fontId="42" fillId="9" borderId="14" xfId="1" applyNumberFormat="1" applyFont="1" applyFill="1" applyBorder="1" applyAlignment="1">
      <alignment horizontal="left" vertical="center"/>
    </xf>
    <xf numFmtId="180" fontId="40" fillId="10" borderId="42" xfId="9" applyNumberFormat="1" applyFont="1" applyFill="1" applyBorder="1" applyAlignment="1">
      <alignment horizontal="left" vertical="center"/>
    </xf>
    <xf numFmtId="0" fontId="41" fillId="10" borderId="14" xfId="1" applyNumberFormat="1" applyFont="1" applyFill="1" applyBorder="1" applyAlignment="1">
      <alignment horizontal="left" vertical="center"/>
    </xf>
    <xf numFmtId="0" fontId="45" fillId="9" borderId="52" xfId="1" applyNumberFormat="1" applyFont="1" applyFill="1" applyBorder="1" applyAlignment="1">
      <alignment horizontal="center" vertical="center"/>
    </xf>
    <xf numFmtId="180" fontId="43" fillId="12" borderId="53" xfId="1" applyNumberFormat="1" applyFont="1" applyFill="1" applyBorder="1" applyAlignment="1">
      <alignment horizontal="center" vertical="center"/>
    </xf>
    <xf numFmtId="0" fontId="43" fillId="12" borderId="44" xfId="1" applyNumberFormat="1" applyFont="1" applyFill="1" applyBorder="1" applyAlignment="1">
      <alignment horizontal="center" vertical="center"/>
    </xf>
    <xf numFmtId="0" fontId="43" fillId="12" borderId="54" xfId="1" applyNumberFormat="1" applyFont="1" applyFill="1" applyBorder="1" applyAlignment="1">
      <alignment horizontal="center" vertical="center"/>
    </xf>
    <xf numFmtId="0" fontId="42" fillId="9" borderId="46" xfId="1" applyNumberFormat="1" applyFont="1" applyFill="1" applyBorder="1" applyAlignment="1">
      <alignment horizontal="center" vertical="center"/>
    </xf>
    <xf numFmtId="0" fontId="46" fillId="9" borderId="46" xfId="1" applyNumberFormat="1" applyFont="1" applyFill="1" applyBorder="1" applyAlignment="1">
      <alignment horizontal="center" vertical="center"/>
    </xf>
    <xf numFmtId="0" fontId="46" fillId="9" borderId="52" xfId="1" applyNumberFormat="1" applyFont="1" applyFill="1" applyBorder="1" applyAlignment="1">
      <alignment horizontal="center" vertical="center"/>
    </xf>
    <xf numFmtId="0" fontId="40" fillId="0" borderId="0" xfId="9" applyNumberFormat="1" applyFont="1" applyFill="1" applyBorder="1" applyAlignment="1">
      <alignment horizontal="center" vertical="center"/>
    </xf>
    <xf numFmtId="0" fontId="49" fillId="0" borderId="10" xfId="1" applyNumberFormat="1" applyFont="1" applyFill="1" applyBorder="1" applyAlignment="1">
      <alignment horizontal="center" vertical="center"/>
    </xf>
    <xf numFmtId="0" fontId="49" fillId="0" borderId="10" xfId="1" applyNumberFormat="1" applyFont="1" applyFill="1" applyBorder="1" applyAlignment="1">
      <alignment horizontal="left" vertical="center"/>
    </xf>
    <xf numFmtId="0" fontId="49" fillId="0" borderId="8" xfId="1" applyNumberFormat="1" applyFont="1" applyFill="1" applyBorder="1" applyAlignment="1">
      <alignment horizontal="center" vertical="center"/>
    </xf>
    <xf numFmtId="0" fontId="50" fillId="0" borderId="0" xfId="3" applyNumberFormat="1" applyFont="1" applyFill="1" applyBorder="1" applyAlignment="1">
      <alignment vertical="center"/>
    </xf>
    <xf numFmtId="0" fontId="42" fillId="9" borderId="38" xfId="1" applyNumberFormat="1" applyFont="1" applyFill="1" applyBorder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 wrapText="1"/>
    </xf>
    <xf numFmtId="0" fontId="12" fillId="0" borderId="8" xfId="1" applyFont="1" applyFill="1" applyBorder="1" applyAlignment="1">
      <alignment horizontal="left" vertical="center" shrinkToFit="1"/>
    </xf>
    <xf numFmtId="0" fontId="12" fillId="0" borderId="8" xfId="11" applyFont="1" applyFill="1" applyBorder="1" applyAlignment="1">
      <alignment horizontal="left" vertical="center" shrinkToFit="1"/>
    </xf>
    <xf numFmtId="0" fontId="12" fillId="0" borderId="8" xfId="10" applyFont="1" applyFill="1" applyBorder="1" applyAlignment="1">
      <alignment horizontal="left" vertical="center" shrinkToFit="1"/>
    </xf>
    <xf numFmtId="49" fontId="12" fillId="0" borderId="8" xfId="1" applyNumberFormat="1" applyFont="1" applyFill="1" applyBorder="1" applyAlignment="1">
      <alignment horizontal="left" vertical="center" shrinkToFit="1"/>
    </xf>
    <xf numFmtId="0" fontId="52" fillId="0" borderId="8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left" vertical="center" shrinkToFit="1"/>
    </xf>
    <xf numFmtId="0" fontId="12" fillId="0" borderId="8" xfId="0" applyFont="1" applyFill="1" applyBorder="1" applyAlignment="1">
      <alignment horizontal="left" vertical="center" shrinkToFit="1"/>
    </xf>
    <xf numFmtId="49" fontId="6" fillId="0" borderId="8" xfId="1" applyNumberFormat="1" applyFont="1" applyFill="1" applyBorder="1" applyAlignment="1" applyProtection="1">
      <alignment horizontal="left" vertical="center" shrinkToFit="1"/>
    </xf>
    <xf numFmtId="181" fontId="6" fillId="0" borderId="8" xfId="1" applyNumberFormat="1" applyFont="1" applyFill="1" applyBorder="1" applyAlignment="1">
      <alignment horizontal="left" vertical="center" shrinkToFit="1"/>
    </xf>
    <xf numFmtId="0" fontId="35" fillId="0" borderId="8" xfId="0" applyFont="1" applyFill="1" applyBorder="1" applyAlignment="1">
      <alignment horizontal="left" vertical="center" shrinkToFit="1"/>
    </xf>
    <xf numFmtId="0" fontId="12" fillId="0" borderId="8" xfId="3" applyFont="1" applyFill="1" applyBorder="1" applyAlignment="1">
      <alignment horizontal="left" vertical="center" shrinkToFit="1"/>
    </xf>
    <xf numFmtId="49" fontId="36" fillId="0" borderId="8" xfId="0" applyNumberFormat="1" applyFont="1" applyFill="1" applyBorder="1" applyAlignment="1">
      <alignment horizontal="left" vertical="center" shrinkToFit="1"/>
    </xf>
    <xf numFmtId="0" fontId="12" fillId="0" borderId="8" xfId="4" applyFont="1" applyFill="1" applyBorder="1" applyAlignment="1" applyProtection="1">
      <alignment horizontal="left" vertical="center" shrinkToFit="1"/>
    </xf>
    <xf numFmtId="0" fontId="12" fillId="0" borderId="8" xfId="13" applyFont="1" applyFill="1" applyBorder="1" applyAlignment="1" applyProtection="1">
      <alignment horizontal="left" vertical="center" shrinkToFit="1"/>
    </xf>
    <xf numFmtId="0" fontId="3" fillId="0" borderId="8" xfId="1" applyFont="1" applyFill="1" applyBorder="1" applyAlignment="1">
      <alignment horizontal="left" vertical="center" shrinkToFit="1"/>
    </xf>
    <xf numFmtId="0" fontId="28" fillId="0" borderId="8" xfId="10" applyFont="1" applyFill="1" applyBorder="1" applyAlignment="1">
      <alignment horizontal="left" vertical="center" wrapText="1"/>
    </xf>
    <xf numFmtId="0" fontId="6" fillId="0" borderId="8" xfId="1" applyFont="1" applyFill="1" applyBorder="1" applyAlignment="1">
      <alignment horizontal="left" vertical="center" wrapText="1" shrinkToFit="1"/>
    </xf>
    <xf numFmtId="0" fontId="0" fillId="0" borderId="8" xfId="0" applyFill="1" applyBorder="1" applyAlignment="1">
      <alignment horizontal="center" vertical="center" wrapText="1"/>
    </xf>
    <xf numFmtId="180" fontId="12" fillId="0" borderId="8" xfId="0" applyNumberFormat="1" applyFont="1" applyFill="1" applyBorder="1" applyAlignment="1">
      <alignment horizontal="left" vertical="center" wrapText="1"/>
    </xf>
    <xf numFmtId="0" fontId="6" fillId="7" borderId="8" xfId="1" applyFont="1" applyFill="1" applyBorder="1" applyAlignment="1">
      <alignment horizontal="left" vertical="center" shrinkToFit="1"/>
    </xf>
    <xf numFmtId="0" fontId="21" fillId="0" borderId="0" xfId="3" applyNumberFormat="1" applyFont="1" applyFill="1" applyBorder="1" applyAlignment="1">
      <alignment vertical="center"/>
    </xf>
    <xf numFmtId="0" fontId="55" fillId="0" borderId="0" xfId="18" applyFont="1" applyAlignment="1">
      <alignment horizontal="center"/>
    </xf>
    <xf numFmtId="0" fontId="56" fillId="0" borderId="0" xfId="18" applyFont="1"/>
    <xf numFmtId="0" fontId="56" fillId="0" borderId="0" xfId="18" applyFont="1" applyAlignment="1">
      <alignment horizontal="center"/>
    </xf>
    <xf numFmtId="0" fontId="56" fillId="8" borderId="0" xfId="18" applyFont="1" applyFill="1" applyAlignment="1">
      <alignment horizontal="center"/>
    </xf>
    <xf numFmtId="0" fontId="58" fillId="0" borderId="0" xfId="18" applyFont="1" applyAlignment="1">
      <alignment horizontal="center" wrapText="1"/>
    </xf>
    <xf numFmtId="0" fontId="56" fillId="0" borderId="8" xfId="18" applyNumberFormat="1" applyFont="1" applyBorder="1" applyAlignment="1">
      <alignment horizontal="center"/>
    </xf>
    <xf numFmtId="0" fontId="61" fillId="0" borderId="8" xfId="1" applyFont="1" applyFill="1" applyBorder="1" applyAlignment="1">
      <alignment horizontal="left" vertical="center"/>
    </xf>
    <xf numFmtId="0" fontId="61" fillId="0" borderId="8" xfId="1" applyFont="1" applyFill="1" applyBorder="1" applyAlignment="1">
      <alignment horizontal="left" vertical="center" wrapText="1"/>
    </xf>
    <xf numFmtId="9" fontId="12" fillId="0" borderId="8" xfId="1" applyNumberFormat="1" applyFont="1" applyFill="1" applyBorder="1" applyAlignment="1">
      <alignment horizontal="left" vertical="center"/>
    </xf>
    <xf numFmtId="10" fontId="61" fillId="0" borderId="8" xfId="1" applyNumberFormat="1" applyFont="1" applyFill="1" applyBorder="1" applyAlignment="1">
      <alignment horizontal="left" vertical="center" wrapText="1"/>
    </xf>
    <xf numFmtId="182" fontId="61" fillId="0" borderId="8" xfId="1" applyNumberFormat="1" applyFont="1" applyFill="1" applyBorder="1" applyAlignment="1">
      <alignment horizontal="left" vertical="center"/>
    </xf>
    <xf numFmtId="0" fontId="61" fillId="0" borderId="0" xfId="1" applyFont="1" applyFill="1" applyAlignment="1">
      <alignment horizontal="left" vertical="center"/>
    </xf>
    <xf numFmtId="0" fontId="62" fillId="0" borderId="8" xfId="10" applyFont="1" applyFill="1" applyBorder="1" applyAlignment="1">
      <alignment horizontal="left" vertical="center"/>
    </xf>
    <xf numFmtId="0" fontId="62" fillId="0" borderId="8" xfId="1" applyFont="1" applyFill="1" applyBorder="1" applyAlignment="1">
      <alignment horizontal="left" vertical="center"/>
    </xf>
    <xf numFmtId="0" fontId="62" fillId="0" borderId="8" xfId="1" applyFont="1" applyFill="1" applyBorder="1" applyAlignment="1">
      <alignment horizontal="left" vertical="center" wrapText="1"/>
    </xf>
    <xf numFmtId="181" fontId="62" fillId="0" borderId="8" xfId="1" applyNumberFormat="1" applyFont="1" applyFill="1" applyBorder="1" applyAlignment="1">
      <alignment horizontal="left" vertical="center"/>
    </xf>
    <xf numFmtId="9" fontId="62" fillId="0" borderId="8" xfId="1" applyNumberFormat="1" applyFont="1" applyFill="1" applyBorder="1" applyAlignment="1">
      <alignment horizontal="left" vertical="center" wrapText="1"/>
    </xf>
    <xf numFmtId="8" fontId="62" fillId="0" borderId="8" xfId="1" applyNumberFormat="1" applyFont="1" applyFill="1" applyBorder="1" applyAlignment="1">
      <alignment horizontal="left" vertical="center"/>
    </xf>
    <xf numFmtId="8" fontId="62" fillId="0" borderId="8" xfId="1" applyNumberFormat="1" applyFont="1" applyFill="1" applyBorder="1" applyAlignment="1">
      <alignment horizontal="left" vertical="center" wrapText="1"/>
    </xf>
    <xf numFmtId="0" fontId="62" fillId="0" borderId="0" xfId="0" applyFont="1" applyFill="1" applyAlignment="1">
      <alignment horizontal="left" vertical="center"/>
    </xf>
    <xf numFmtId="49" fontId="61" fillId="0" borderId="8" xfId="19" applyNumberFormat="1" applyFont="1" applyFill="1" applyBorder="1" applyAlignment="1" applyProtection="1">
      <alignment horizontal="left" vertical="center" wrapText="1"/>
    </xf>
    <xf numFmtId="0" fontId="61" fillId="0" borderId="8" xfId="19" applyFont="1" applyFill="1" applyBorder="1" applyAlignment="1">
      <alignment horizontal="left" vertical="center"/>
    </xf>
    <xf numFmtId="180" fontId="61" fillId="0" borderId="8" xfId="19" applyNumberFormat="1" applyFont="1" applyFill="1" applyBorder="1" applyAlignment="1">
      <alignment horizontal="left" vertical="center"/>
    </xf>
    <xf numFmtId="183" fontId="61" fillId="0" borderId="8" xfId="1" applyNumberFormat="1" applyFont="1" applyFill="1" applyBorder="1" applyAlignment="1">
      <alignment horizontal="left" vertical="center" wrapText="1"/>
    </xf>
    <xf numFmtId="0" fontId="61" fillId="0" borderId="8" xfId="2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shrinkToFit="1"/>
    </xf>
    <xf numFmtId="0" fontId="53" fillId="0" borderId="8" xfId="0" applyFont="1" applyFill="1" applyBorder="1" applyAlignment="1">
      <alignment horizontal="left" vertical="center" shrinkToFit="1"/>
    </xf>
    <xf numFmtId="0" fontId="63" fillId="0" borderId="8" xfId="0" applyFont="1" applyFill="1" applyBorder="1" applyAlignment="1" applyProtection="1">
      <alignment vertical="center" wrapText="1"/>
      <protection locked="0"/>
    </xf>
    <xf numFmtId="49" fontId="63" fillId="0" borderId="8" xfId="0" applyNumberFormat="1" applyFont="1" applyFill="1" applyBorder="1" applyAlignment="1" applyProtection="1">
      <alignment vertical="center" shrinkToFit="1"/>
      <protection locked="0"/>
    </xf>
    <xf numFmtId="0" fontId="62" fillId="5" borderId="8" xfId="1" applyFont="1" applyFill="1" applyBorder="1" applyAlignment="1">
      <alignment vertical="center" shrinkToFit="1"/>
    </xf>
    <xf numFmtId="0" fontId="64" fillId="0" borderId="8" xfId="0" applyFont="1" applyFill="1" applyBorder="1" applyAlignment="1">
      <alignment vertical="center" wrapText="1"/>
    </xf>
    <xf numFmtId="0" fontId="65" fillId="0" borderId="8" xfId="10" applyFont="1" applyFill="1" applyBorder="1" applyAlignment="1">
      <alignment vertical="center" wrapText="1" shrinkToFit="1"/>
    </xf>
    <xf numFmtId="181" fontId="65" fillId="0" borderId="8" xfId="10" applyNumberFormat="1" applyFont="1" applyFill="1" applyBorder="1" applyAlignment="1">
      <alignment vertical="center"/>
    </xf>
    <xf numFmtId="0" fontId="62" fillId="0" borderId="0" xfId="0" applyFont="1" applyAlignment="1">
      <alignment vertical="center"/>
    </xf>
    <xf numFmtId="0" fontId="65" fillId="0" borderId="8" xfId="12" applyFont="1" applyFill="1" applyBorder="1" applyAlignment="1">
      <alignment vertical="center" wrapText="1"/>
    </xf>
    <xf numFmtId="181" fontId="62" fillId="0" borderId="8" xfId="1" applyNumberFormat="1" applyFont="1" applyFill="1" applyBorder="1" applyAlignment="1">
      <alignment vertical="center"/>
    </xf>
    <xf numFmtId="0" fontId="62" fillId="0" borderId="8" xfId="1" applyFont="1" applyFill="1" applyBorder="1" applyAlignment="1">
      <alignment vertical="center" wrapText="1" shrinkToFit="1"/>
    </xf>
    <xf numFmtId="0" fontId="6" fillId="0" borderId="10" xfId="1" applyFont="1" applyFill="1" applyBorder="1" applyAlignment="1">
      <alignment horizontal="left" vertical="center"/>
    </xf>
    <xf numFmtId="0" fontId="12" fillId="0" borderId="8" xfId="1" applyFont="1" applyFill="1" applyBorder="1" applyAlignment="1">
      <alignment horizontal="left" vertical="center" wrapText="1" shrinkToFit="1"/>
    </xf>
    <xf numFmtId="0" fontId="25" fillId="0" borderId="0" xfId="9" applyFont="1" applyFill="1" applyAlignment="1">
      <alignment horizontal="left" vertical="center"/>
    </xf>
    <xf numFmtId="0" fontId="19" fillId="0" borderId="0" xfId="21">
      <alignment vertical="center"/>
    </xf>
    <xf numFmtId="0" fontId="7" fillId="0" borderId="0" xfId="21" applyFont="1" applyBorder="1">
      <alignment vertical="center"/>
    </xf>
    <xf numFmtId="0" fontId="7" fillId="0" borderId="0" xfId="21" applyFont="1" applyBorder="1" applyAlignment="1">
      <alignment vertical="center"/>
    </xf>
    <xf numFmtId="0" fontId="7" fillId="0" borderId="0" xfId="21" applyFont="1" applyBorder="1" applyAlignment="1">
      <alignment horizontal="left" vertical="center"/>
    </xf>
    <xf numFmtId="0" fontId="14" fillId="0" borderId="0" xfId="21" applyFont="1" applyAlignment="1">
      <alignment horizontal="center" vertical="center"/>
    </xf>
    <xf numFmtId="0" fontId="14" fillId="0" borderId="0" xfId="21" applyFont="1" applyBorder="1" applyAlignment="1">
      <alignment horizontal="center" vertical="center"/>
    </xf>
    <xf numFmtId="0" fontId="10" fillId="0" borderId="8" xfId="21" applyFont="1" applyBorder="1" applyAlignment="1">
      <alignment horizontal="center" vertical="center"/>
    </xf>
    <xf numFmtId="0" fontId="2" fillId="0" borderId="0" xfId="21" applyFont="1">
      <alignment vertical="center"/>
    </xf>
    <xf numFmtId="0" fontId="19" fillId="0" borderId="0" xfId="21" applyAlignment="1"/>
    <xf numFmtId="0" fontId="9" fillId="3" borderId="64" xfId="2" applyFont="1" applyFill="1" applyBorder="1" applyAlignment="1">
      <alignment horizontal="center" vertical="center" wrapText="1"/>
    </xf>
    <xf numFmtId="0" fontId="9" fillId="5" borderId="35" xfId="2" applyFont="1" applyFill="1" applyBorder="1" applyAlignment="1">
      <alignment horizontal="center" vertical="center" wrapText="1"/>
    </xf>
    <xf numFmtId="0" fontId="9" fillId="0" borderId="39" xfId="2" applyFont="1" applyFill="1" applyBorder="1" applyAlignment="1">
      <alignment vertical="center"/>
    </xf>
    <xf numFmtId="0" fontId="9" fillId="0" borderId="40" xfId="2" applyFont="1" applyFill="1" applyBorder="1" applyAlignment="1">
      <alignment vertical="center"/>
    </xf>
    <xf numFmtId="0" fontId="9" fillId="0" borderId="41" xfId="2" applyFont="1" applyFill="1" applyBorder="1" applyAlignment="1">
      <alignment vertical="center"/>
    </xf>
    <xf numFmtId="0" fontId="9" fillId="0" borderId="42" xfId="2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0" fontId="9" fillId="0" borderId="36" xfId="2" applyFont="1" applyFill="1" applyBorder="1" applyAlignment="1">
      <alignment vertical="center"/>
    </xf>
    <xf numFmtId="0" fontId="9" fillId="0" borderId="4" xfId="2" applyFont="1" applyFill="1" applyBorder="1" applyAlignment="1">
      <alignment vertical="center"/>
    </xf>
    <xf numFmtId="0" fontId="9" fillId="0" borderId="5" xfId="2" applyFont="1" applyFill="1" applyBorder="1" applyAlignment="1">
      <alignment vertical="center"/>
    </xf>
    <xf numFmtId="0" fontId="9" fillId="0" borderId="6" xfId="2" applyFont="1" applyFill="1" applyBorder="1" applyAlignment="1">
      <alignment vertical="center"/>
    </xf>
    <xf numFmtId="0" fontId="19" fillId="0" borderId="0" xfId="21" applyFill="1" applyAlignment="1"/>
    <xf numFmtId="0" fontId="19" fillId="0" borderId="0" xfId="21" applyAlignment="1">
      <alignment vertical="center"/>
    </xf>
    <xf numFmtId="0" fontId="19" fillId="0" borderId="0" xfId="21" applyAlignment="1">
      <alignment vertical="center" wrapText="1"/>
    </xf>
    <xf numFmtId="0" fontId="12" fillId="0" borderId="8" xfId="10" applyFont="1" applyFill="1" applyBorder="1" applyAlignment="1">
      <alignment horizontal="left" vertical="center" wrapText="1"/>
    </xf>
    <xf numFmtId="0" fontId="12" fillId="0" borderId="8" xfId="11" applyFont="1" applyFill="1" applyBorder="1" applyAlignment="1">
      <alignment horizontal="left" vertical="center" wrapText="1" shrinkToFit="1"/>
    </xf>
    <xf numFmtId="0" fontId="12" fillId="0" borderId="8" xfId="0" applyFont="1" applyFill="1" applyBorder="1" applyAlignment="1">
      <alignment horizontal="left" vertical="center"/>
    </xf>
    <xf numFmtId="0" fontId="28" fillId="0" borderId="8" xfId="1" applyFont="1" applyBorder="1" applyAlignment="1">
      <alignment horizontal="left" vertical="center"/>
    </xf>
    <xf numFmtId="0" fontId="12" fillId="0" borderId="8" xfId="1" applyFont="1" applyBorder="1" applyAlignment="1">
      <alignment horizontal="left" vertical="center"/>
    </xf>
    <xf numFmtId="0" fontId="15" fillId="0" borderId="8" xfId="1" applyFont="1" applyFill="1" applyBorder="1" applyAlignment="1">
      <alignment horizontal="left" vertical="center"/>
    </xf>
    <xf numFmtId="49" fontId="62" fillId="5" borderId="8" xfId="3" applyNumberFormat="1" applyFont="1" applyFill="1" applyBorder="1" applyAlignment="1">
      <alignment horizontal="left" vertical="center" wrapText="1"/>
    </xf>
    <xf numFmtId="0" fontId="62" fillId="5" borderId="8" xfId="1" applyNumberFormat="1" applyFont="1" applyFill="1" applyBorder="1" applyAlignment="1">
      <alignment horizontal="left" vertical="center" wrapText="1"/>
    </xf>
    <xf numFmtId="0" fontId="62" fillId="5" borderId="8" xfId="14" applyNumberFormat="1" applyFont="1" applyFill="1" applyBorder="1" applyAlignment="1">
      <alignment horizontal="left" vertical="center" wrapText="1"/>
    </xf>
    <xf numFmtId="0" fontId="62" fillId="0" borderId="8" xfId="14" applyNumberFormat="1" applyFont="1" applyFill="1" applyBorder="1" applyAlignment="1">
      <alignment horizontal="left" vertical="center" wrapText="1"/>
    </xf>
    <xf numFmtId="49" fontId="65" fillId="5" borderId="49" xfId="15" applyNumberFormat="1" applyFont="1" applyFill="1" applyBorder="1" applyAlignment="1">
      <alignment horizontal="left" vertical="center" wrapText="1" shrinkToFit="1"/>
    </xf>
    <xf numFmtId="0" fontId="62" fillId="5" borderId="8" xfId="10" applyNumberFormat="1" applyFont="1" applyFill="1" applyBorder="1" applyAlignment="1">
      <alignment horizontal="left" vertical="center" wrapText="1" shrinkToFit="1"/>
    </xf>
    <xf numFmtId="49" fontId="65" fillId="5" borderId="37" xfId="15" applyNumberFormat="1" applyFont="1" applyFill="1" applyBorder="1" applyAlignment="1">
      <alignment horizontal="left" vertical="center" wrapText="1" shrinkToFit="1"/>
    </xf>
    <xf numFmtId="0" fontId="62" fillId="5" borderId="8" xfId="16" applyNumberFormat="1" applyFont="1" applyFill="1" applyBorder="1" applyAlignment="1">
      <alignment horizontal="left" vertical="center" wrapText="1" shrinkToFit="1"/>
    </xf>
    <xf numFmtId="0" fontId="63" fillId="0" borderId="8" xfId="0" applyFont="1" applyFill="1" applyBorder="1" applyAlignment="1">
      <alignment horizontal="center" vertical="center"/>
    </xf>
    <xf numFmtId="0" fontId="65" fillId="0" borderId="0" xfId="9" applyNumberFormat="1" applyFont="1" applyFill="1" applyBorder="1" applyAlignment="1">
      <alignment vertical="center"/>
    </xf>
    <xf numFmtId="0" fontId="63" fillId="0" borderId="8" xfId="0" applyFont="1" applyBorder="1" applyAlignment="1">
      <alignment horizontal="center" vertical="center"/>
    </xf>
    <xf numFmtId="49" fontId="62" fillId="0" borderId="11" xfId="1" applyNumberFormat="1" applyFont="1" applyFill="1" applyBorder="1" applyAlignment="1">
      <alignment horizontal="left" vertical="center" wrapText="1"/>
    </xf>
    <xf numFmtId="0" fontId="62" fillId="0" borderId="11" xfId="1" applyNumberFormat="1" applyFont="1" applyFill="1" applyBorder="1" applyAlignment="1">
      <alignment horizontal="left" vertical="center" wrapText="1"/>
    </xf>
    <xf numFmtId="49" fontId="62" fillId="0" borderId="8" xfId="1" applyNumberFormat="1" applyFont="1" applyFill="1" applyBorder="1" applyAlignment="1">
      <alignment horizontal="left" vertical="center" wrapText="1"/>
    </xf>
    <xf numFmtId="0" fontId="62" fillId="0" borderId="8" xfId="1" applyNumberFormat="1" applyFont="1" applyFill="1" applyBorder="1" applyAlignment="1">
      <alignment horizontal="left" vertical="center" wrapText="1"/>
    </xf>
    <xf numFmtId="0" fontId="62" fillId="0" borderId="8" xfId="0" applyFont="1" applyFill="1" applyBorder="1" applyAlignment="1">
      <alignment horizontal="left" vertical="center" wrapText="1"/>
    </xf>
    <xf numFmtId="0" fontId="62" fillId="0" borderId="18" xfId="0" applyFont="1" applyFill="1" applyBorder="1" applyAlignment="1">
      <alignment horizontal="left" vertical="center" wrapText="1"/>
    </xf>
    <xf numFmtId="0" fontId="62" fillId="0" borderId="8" xfId="1" applyFont="1" applyFill="1" applyBorder="1" applyAlignment="1">
      <alignment horizontal="left" vertical="center" wrapText="1" shrinkToFit="1"/>
    </xf>
    <xf numFmtId="0" fontId="65" fillId="0" borderId="8" xfId="10" applyFont="1" applyFill="1" applyBorder="1" applyAlignment="1">
      <alignment horizontal="left" vertical="center" shrinkToFit="1"/>
    </xf>
    <xf numFmtId="0" fontId="65" fillId="0" borderId="8" xfId="10" applyFont="1" applyFill="1" applyBorder="1" applyAlignment="1">
      <alignment horizontal="left" vertical="center" wrapText="1" shrinkToFit="1"/>
    </xf>
    <xf numFmtId="49" fontId="62" fillId="0" borderId="8" xfId="1" applyNumberFormat="1" applyFont="1" applyFill="1" applyBorder="1" applyAlignment="1" applyProtection="1">
      <alignment horizontal="left" vertical="center" wrapText="1"/>
    </xf>
    <xf numFmtId="0" fontId="62" fillId="0" borderId="11" xfId="1" applyFont="1" applyFill="1" applyBorder="1" applyAlignment="1">
      <alignment horizontal="left" vertical="center" wrapText="1" shrinkToFit="1"/>
    </xf>
    <xf numFmtId="0" fontId="62" fillId="0" borderId="8" xfId="17" applyFont="1" applyFill="1" applyBorder="1" applyAlignment="1">
      <alignment horizontal="left" vertical="center" wrapText="1"/>
    </xf>
    <xf numFmtId="0" fontId="62" fillId="0" borderId="8" xfId="1" applyNumberFormat="1" applyFont="1" applyFill="1" applyBorder="1" applyAlignment="1">
      <alignment horizontal="left" vertical="center"/>
    </xf>
    <xf numFmtId="0" fontId="62" fillId="0" borderId="11" xfId="1" applyNumberFormat="1" applyFont="1" applyFill="1" applyBorder="1" applyAlignment="1">
      <alignment horizontal="center" vertical="center"/>
    </xf>
    <xf numFmtId="181" fontId="65" fillId="0" borderId="11" xfId="14" applyNumberFormat="1" applyFont="1" applyFill="1" applyBorder="1" applyAlignment="1">
      <alignment horizontal="center" vertical="center"/>
    </xf>
    <xf numFmtId="0" fontId="62" fillId="0" borderId="8" xfId="1" applyNumberFormat="1" applyFont="1" applyFill="1" applyBorder="1" applyAlignment="1">
      <alignment horizontal="center" vertical="center" wrapText="1"/>
    </xf>
    <xf numFmtId="181" fontId="65" fillId="0" borderId="8" xfId="14" applyNumberFormat="1" applyFont="1" applyFill="1" applyBorder="1" applyAlignment="1">
      <alignment horizontal="center" vertical="center"/>
    </xf>
    <xf numFmtId="49" fontId="65" fillId="0" borderId="8" xfId="0" applyNumberFormat="1" applyFont="1" applyFill="1" applyBorder="1" applyAlignment="1">
      <alignment horizontal="left" vertical="center" wrapText="1"/>
    </xf>
    <xf numFmtId="0" fontId="62" fillId="0" borderId="8" xfId="1" applyNumberFormat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vertical="center"/>
    </xf>
    <xf numFmtId="0" fontId="19" fillId="0" borderId="0" xfId="21" applyBorder="1" applyAlignment="1"/>
    <xf numFmtId="0" fontId="9" fillId="5" borderId="0" xfId="2" applyFont="1" applyFill="1" applyBorder="1" applyAlignment="1">
      <alignment horizontal="center" vertical="center" wrapText="1"/>
    </xf>
    <xf numFmtId="0" fontId="19" fillId="0" borderId="36" xfId="21" applyBorder="1" applyAlignment="1"/>
    <xf numFmtId="0" fontId="9" fillId="5" borderId="42" xfId="2" applyFont="1" applyFill="1" applyBorder="1" applyAlignment="1">
      <alignment horizontal="center" vertical="center" wrapText="1"/>
    </xf>
    <xf numFmtId="0" fontId="19" fillId="0" borderId="5" xfId="21" applyBorder="1" applyAlignment="1"/>
    <xf numFmtId="0" fontId="19" fillId="0" borderId="6" xfId="21" applyBorder="1" applyAlignment="1"/>
    <xf numFmtId="0" fontId="19" fillId="0" borderId="42" xfId="21" applyBorder="1" applyAlignment="1">
      <alignment vertical="center"/>
    </xf>
    <xf numFmtId="0" fontId="19" fillId="0" borderId="0" xfId="21" applyBorder="1" applyAlignment="1">
      <alignment vertical="center"/>
    </xf>
    <xf numFmtId="0" fontId="19" fillId="0" borderId="0" xfId="21" applyBorder="1" applyAlignment="1">
      <alignment vertical="center" wrapText="1"/>
    </xf>
    <xf numFmtId="0" fontId="19" fillId="0" borderId="4" xfId="21" applyBorder="1" applyAlignment="1">
      <alignment vertical="center"/>
    </xf>
    <xf numFmtId="0" fontId="19" fillId="0" borderId="5" xfId="21" applyBorder="1" applyAlignment="1">
      <alignment vertical="center"/>
    </xf>
    <xf numFmtId="0" fontId="19" fillId="0" borderId="5" xfId="21" applyBorder="1" applyAlignment="1">
      <alignment vertical="center" wrapText="1"/>
    </xf>
    <xf numFmtId="0" fontId="27" fillId="0" borderId="12" xfId="1" applyFont="1" applyFill="1" applyBorder="1" applyAlignment="1">
      <alignment horizontal="left" vertical="center"/>
    </xf>
    <xf numFmtId="0" fontId="31" fillId="9" borderId="8" xfId="1" applyFont="1" applyFill="1" applyBorder="1" applyAlignment="1">
      <alignment horizontal="left" vertical="center" wrapText="1"/>
    </xf>
    <xf numFmtId="181" fontId="42" fillId="9" borderId="14" xfId="1" applyNumberFormat="1" applyFont="1" applyFill="1" applyBorder="1" applyAlignment="1">
      <alignment horizontal="center" vertical="center"/>
    </xf>
    <xf numFmtId="0" fontId="42" fillId="9" borderId="14" xfId="1" applyNumberFormat="1" applyFont="1" applyFill="1" applyBorder="1" applyAlignment="1">
      <alignment horizontal="center" vertical="center"/>
    </xf>
    <xf numFmtId="0" fontId="42" fillId="9" borderId="38" xfId="1" applyNumberFormat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left" vertical="center"/>
    </xf>
    <xf numFmtId="0" fontId="30" fillId="9" borderId="38" xfId="1" applyFont="1" applyFill="1" applyBorder="1" applyAlignment="1">
      <alignment horizontal="left" vertical="center"/>
    </xf>
    <xf numFmtId="0" fontId="27" fillId="14" borderId="8" xfId="1" applyFont="1" applyFill="1" applyBorder="1" applyAlignment="1">
      <alignment horizontal="left" vertical="center" shrinkToFit="1"/>
    </xf>
    <xf numFmtId="0" fontId="27" fillId="12" borderId="8" xfId="1" applyFont="1" applyFill="1" applyBorder="1" applyAlignment="1">
      <alignment horizontal="left" vertical="center" shrinkToFit="1"/>
    </xf>
    <xf numFmtId="0" fontId="27" fillId="12" borderId="8" xfId="1" applyFont="1" applyFill="1" applyBorder="1" applyAlignment="1">
      <alignment horizontal="left" vertical="center"/>
    </xf>
    <xf numFmtId="0" fontId="31" fillId="9" borderId="8" xfId="1" applyFont="1" applyFill="1" applyBorder="1" applyAlignment="1">
      <alignment horizontal="left" vertical="center" wrapText="1"/>
    </xf>
    <xf numFmtId="0" fontId="30" fillId="13" borderId="37" xfId="1" applyFont="1" applyFill="1" applyBorder="1" applyAlignment="1">
      <alignment horizontal="left" vertical="center"/>
    </xf>
    <xf numFmtId="0" fontId="27" fillId="0" borderId="12" xfId="1" applyFont="1" applyFill="1" applyBorder="1" applyAlignment="1">
      <alignment horizontal="left" vertical="center"/>
    </xf>
    <xf numFmtId="0" fontId="26" fillId="0" borderId="17" xfId="1" applyFont="1" applyFill="1" applyBorder="1" applyAlignment="1">
      <alignment horizontal="left" vertical="center"/>
    </xf>
    <xf numFmtId="0" fontId="22" fillId="0" borderId="1" xfId="1" applyFont="1" applyFill="1" applyBorder="1" applyAlignment="1">
      <alignment horizontal="left" vertical="center"/>
    </xf>
    <xf numFmtId="0" fontId="26" fillId="0" borderId="2" xfId="1" applyFont="1" applyFill="1" applyBorder="1" applyAlignment="1">
      <alignment horizontal="left" vertical="center"/>
    </xf>
    <xf numFmtId="0" fontId="22" fillId="0" borderId="40" xfId="1" applyFont="1" applyFill="1" applyBorder="1" applyAlignment="1">
      <alignment horizontal="left" vertical="center"/>
    </xf>
    <xf numFmtId="0" fontId="22" fillId="0" borderId="25" xfId="1" applyFont="1" applyFill="1" applyBorder="1" applyAlignment="1">
      <alignment horizontal="left" vertical="center"/>
    </xf>
    <xf numFmtId="10" fontId="25" fillId="0" borderId="20" xfId="10" applyNumberFormat="1" applyFont="1" applyBorder="1" applyAlignment="1">
      <alignment horizontal="left" vertical="center"/>
    </xf>
    <xf numFmtId="0" fontId="25" fillId="0" borderId="20" xfId="10" applyFont="1" applyBorder="1" applyAlignment="1">
      <alignment horizontal="left" vertical="center"/>
    </xf>
    <xf numFmtId="180" fontId="62" fillId="0" borderId="16" xfId="1" applyNumberFormat="1" applyFont="1" applyFill="1" applyBorder="1" applyAlignment="1">
      <alignment horizontal="left" vertical="center" wrapText="1"/>
    </xf>
    <xf numFmtId="0" fontId="65" fillId="0" borderId="20" xfId="3" applyNumberFormat="1" applyFont="1" applyFill="1" applyBorder="1" applyAlignment="1" applyProtection="1">
      <alignment horizontal="center" vertical="center" wrapText="1"/>
      <protection locked="0"/>
    </xf>
    <xf numFmtId="180" fontId="62" fillId="0" borderId="22" xfId="1" applyNumberFormat="1" applyFont="1" applyFill="1" applyBorder="1" applyAlignment="1">
      <alignment horizontal="left" vertical="center" wrapText="1"/>
    </xf>
    <xf numFmtId="181" fontId="62" fillId="0" borderId="20" xfId="1" applyNumberFormat="1" applyFont="1" applyFill="1" applyBorder="1" applyAlignment="1">
      <alignment horizontal="center" vertical="center" wrapText="1"/>
    </xf>
    <xf numFmtId="180" fontId="6" fillId="0" borderId="22" xfId="1" applyNumberFormat="1" applyFont="1" applyFill="1" applyBorder="1" applyAlignment="1">
      <alignment horizontal="left" vertical="center"/>
    </xf>
    <xf numFmtId="181" fontId="40" fillId="0" borderId="66" xfId="1" applyNumberFormat="1" applyFont="1" applyFill="1" applyBorder="1" applyAlignment="1">
      <alignment horizontal="center" vertical="center" wrapText="1"/>
    </xf>
    <xf numFmtId="180" fontId="6" fillId="0" borderId="67" xfId="1" applyNumberFormat="1" applyFont="1" applyFill="1" applyBorder="1" applyAlignment="1">
      <alignment horizontal="left" vertical="center"/>
    </xf>
    <xf numFmtId="181" fontId="42" fillId="9" borderId="69" xfId="1" applyNumberFormat="1" applyFont="1" applyFill="1" applyBorder="1" applyAlignment="1">
      <alignment horizontal="center" vertical="center"/>
    </xf>
    <xf numFmtId="0" fontId="42" fillId="9" borderId="71" xfId="1" applyNumberFormat="1" applyFont="1" applyFill="1" applyBorder="1" applyAlignment="1">
      <alignment horizontal="center" vertical="center"/>
    </xf>
    <xf numFmtId="0" fontId="42" fillId="9" borderId="71" xfId="1" applyNumberFormat="1" applyFont="1" applyFill="1" applyBorder="1" applyAlignment="1">
      <alignment horizontal="left" vertical="center"/>
    </xf>
    <xf numFmtId="181" fontId="42" fillId="9" borderId="72" xfId="1" applyNumberFormat="1" applyFont="1" applyFill="1" applyBorder="1" applyAlignment="1">
      <alignment horizontal="center" vertical="center"/>
    </xf>
    <xf numFmtId="180" fontId="25" fillId="10" borderId="42" xfId="10" applyNumberFormat="1" applyFont="1" applyFill="1" applyBorder="1" applyAlignment="1">
      <alignment horizontal="left" vertical="center"/>
    </xf>
    <xf numFmtId="180" fontId="25" fillId="10" borderId="0" xfId="10" applyNumberFormat="1" applyFont="1" applyFill="1" applyBorder="1" applyAlignment="1">
      <alignment horizontal="left" vertical="center"/>
    </xf>
    <xf numFmtId="180" fontId="25" fillId="10" borderId="36" xfId="10" applyNumberFormat="1" applyFont="1" applyFill="1" applyBorder="1" applyAlignment="1">
      <alignment horizontal="left" vertical="center"/>
    </xf>
    <xf numFmtId="0" fontId="31" fillId="9" borderId="20" xfId="1" applyFont="1" applyFill="1" applyBorder="1" applyAlignment="1">
      <alignment horizontal="left" vertical="center"/>
    </xf>
    <xf numFmtId="0" fontId="28" fillId="0" borderId="20" xfId="10" applyFont="1" applyFill="1" applyBorder="1" applyAlignment="1">
      <alignment horizontal="left" vertical="center"/>
    </xf>
    <xf numFmtId="0" fontId="28" fillId="0" borderId="20" xfId="10" applyFont="1" applyFill="1" applyBorder="1" applyAlignment="1">
      <alignment horizontal="left" vertical="center" wrapText="1"/>
    </xf>
    <xf numFmtId="181" fontId="28" fillId="0" borderId="20" xfId="1" applyNumberFormat="1" applyFont="1" applyFill="1" applyBorder="1" applyAlignment="1">
      <alignment horizontal="left" vertical="center" wrapText="1"/>
    </xf>
    <xf numFmtId="181" fontId="12" fillId="0" borderId="20" xfId="1" applyNumberFormat="1" applyFont="1" applyFill="1" applyBorder="1" applyAlignment="1">
      <alignment horizontal="left" vertical="center" shrinkToFit="1"/>
    </xf>
    <xf numFmtId="181" fontId="30" fillId="9" borderId="74" xfId="1" applyNumberFormat="1" applyFont="1" applyFill="1" applyBorder="1" applyAlignment="1">
      <alignment horizontal="left" vertical="center"/>
    </xf>
    <xf numFmtId="0" fontId="34" fillId="10" borderId="42" xfId="10" applyFont="1" applyFill="1" applyBorder="1" applyAlignment="1">
      <alignment horizontal="left" vertical="center"/>
    </xf>
    <xf numFmtId="0" fontId="30" fillId="10" borderId="15" xfId="1" applyFont="1" applyFill="1" applyBorder="1" applyAlignment="1">
      <alignment horizontal="left" vertical="center"/>
    </xf>
    <xf numFmtId="0" fontId="31" fillId="9" borderId="20" xfId="1" applyFont="1" applyFill="1" applyBorder="1" applyAlignment="1">
      <alignment horizontal="left" vertical="center" shrinkToFit="1"/>
    </xf>
    <xf numFmtId="180" fontId="62" fillId="5" borderId="22" xfId="1" applyNumberFormat="1" applyFont="1" applyFill="1" applyBorder="1" applyAlignment="1">
      <alignment horizontal="left" vertical="center"/>
    </xf>
    <xf numFmtId="181" fontId="62" fillId="0" borderId="20" xfId="1" applyNumberFormat="1" applyFont="1" applyFill="1" applyBorder="1" applyAlignment="1">
      <alignment vertical="center" wrapText="1"/>
    </xf>
    <xf numFmtId="181" fontId="65" fillId="0" borderId="20" xfId="1" applyNumberFormat="1" applyFont="1" applyFill="1" applyBorder="1" applyAlignment="1">
      <alignment vertical="center" wrapText="1"/>
    </xf>
    <xf numFmtId="0" fontId="34" fillId="11" borderId="42" xfId="10" applyFont="1" applyFill="1" applyBorder="1" applyAlignment="1">
      <alignment horizontal="left" vertical="center"/>
    </xf>
    <xf numFmtId="0" fontId="31" fillId="14" borderId="20" xfId="1" applyFont="1" applyFill="1" applyBorder="1" applyAlignment="1">
      <alignment horizontal="left" vertical="center" shrinkToFit="1"/>
    </xf>
    <xf numFmtId="180" fontId="6" fillId="0" borderId="22" xfId="1" applyNumberFormat="1" applyFont="1" applyFill="1" applyBorder="1" applyAlignment="1">
      <alignment horizontal="left" vertical="center" shrinkToFit="1"/>
    </xf>
    <xf numFmtId="181" fontId="61" fillId="0" borderId="20" xfId="1" applyNumberFormat="1" applyFont="1" applyFill="1" applyBorder="1" applyAlignment="1">
      <alignment horizontal="left" vertical="center" wrapText="1"/>
    </xf>
    <xf numFmtId="0" fontId="61" fillId="0" borderId="20" xfId="1" applyFont="1" applyFill="1" applyBorder="1" applyAlignment="1">
      <alignment horizontal="left" vertical="center"/>
    </xf>
    <xf numFmtId="181" fontId="61" fillId="0" borderId="20" xfId="19" applyNumberFormat="1" applyFont="1" applyFill="1" applyBorder="1" applyAlignment="1">
      <alignment horizontal="left" vertical="center"/>
    </xf>
    <xf numFmtId="180" fontId="25" fillId="11" borderId="42" xfId="10" applyNumberFormat="1" applyFont="1" applyFill="1" applyBorder="1" applyAlignment="1">
      <alignment horizontal="left" vertical="center"/>
    </xf>
    <xf numFmtId="180" fontId="25" fillId="11" borderId="0" xfId="10" applyNumberFormat="1" applyFont="1" applyFill="1" applyBorder="1" applyAlignment="1">
      <alignment horizontal="left" vertical="center"/>
    </xf>
    <xf numFmtId="0" fontId="30" fillId="11" borderId="19" xfId="1" applyFont="1" applyFill="1" applyBorder="1" applyAlignment="1">
      <alignment horizontal="left" vertical="center"/>
    </xf>
    <xf numFmtId="180" fontId="26" fillId="0" borderId="16" xfId="1" applyNumberFormat="1" applyFont="1" applyFill="1" applyBorder="1" applyAlignment="1">
      <alignment horizontal="left" vertical="center"/>
    </xf>
    <xf numFmtId="0" fontId="32" fillId="0" borderId="74" xfId="1" applyFont="1" applyFill="1" applyBorder="1" applyAlignment="1">
      <alignment horizontal="left" vertical="center"/>
    </xf>
    <xf numFmtId="181" fontId="6" fillId="0" borderId="66" xfId="1" applyNumberFormat="1" applyFont="1" applyFill="1" applyBorder="1" applyAlignment="1">
      <alignment horizontal="left" vertical="center" wrapText="1"/>
    </xf>
    <xf numFmtId="180" fontId="6" fillId="0" borderId="20" xfId="1" applyNumberFormat="1" applyFont="1" applyFill="1" applyBorder="1" applyAlignment="1">
      <alignment horizontal="left" vertical="center"/>
    </xf>
    <xf numFmtId="181" fontId="30" fillId="9" borderId="69" xfId="1" applyNumberFormat="1" applyFont="1" applyFill="1" applyBorder="1" applyAlignment="1">
      <alignment horizontal="left" vertical="center"/>
    </xf>
    <xf numFmtId="0" fontId="30" fillId="9" borderId="71" xfId="1" applyFont="1" applyFill="1" applyBorder="1" applyAlignment="1">
      <alignment horizontal="left" vertical="center"/>
    </xf>
    <xf numFmtId="181" fontId="30" fillId="9" borderId="72" xfId="1" applyNumberFormat="1" applyFont="1" applyFill="1" applyBorder="1" applyAlignment="1">
      <alignment horizontal="left" vertical="center"/>
    </xf>
    <xf numFmtId="0" fontId="62" fillId="0" borderId="8" xfId="1" applyFont="1" applyFill="1" applyBorder="1" applyAlignment="1">
      <alignment horizontal="center" vertical="center" wrapText="1" shrinkToFit="1"/>
    </xf>
    <xf numFmtId="49" fontId="62" fillId="0" borderId="14" xfId="1" applyNumberFormat="1" applyFont="1" applyFill="1" applyBorder="1" applyAlignment="1" applyProtection="1">
      <alignment horizontal="left" vertical="center" wrapText="1"/>
    </xf>
    <xf numFmtId="0" fontId="62" fillId="0" borderId="7" xfId="1" applyFont="1" applyFill="1" applyBorder="1" applyAlignment="1">
      <alignment horizontal="left" vertical="center" wrapText="1" shrinkToFit="1"/>
    </xf>
    <xf numFmtId="0" fontId="62" fillId="0" borderId="7" xfId="1" applyNumberFormat="1" applyFont="1" applyFill="1" applyBorder="1" applyAlignment="1">
      <alignment horizontal="left" vertical="center" wrapText="1"/>
    </xf>
    <xf numFmtId="0" fontId="62" fillId="0" borderId="14" xfId="1" applyFont="1" applyFill="1" applyBorder="1" applyAlignment="1">
      <alignment horizontal="left" vertical="center" wrapText="1" shrinkToFit="1"/>
    </xf>
    <xf numFmtId="0" fontId="62" fillId="0" borderId="14" xfId="14" applyNumberFormat="1" applyFont="1" applyFill="1" applyBorder="1" applyAlignment="1">
      <alignment horizontal="left" vertical="center" wrapText="1"/>
    </xf>
    <xf numFmtId="181" fontId="62" fillId="0" borderId="15" xfId="1" applyNumberFormat="1" applyFont="1" applyFill="1" applyBorder="1" applyAlignment="1">
      <alignment horizontal="center" vertical="center" wrapText="1"/>
    </xf>
    <xf numFmtId="0" fontId="56" fillId="0" borderId="0" xfId="3457" applyFont="1" applyAlignment="1">
      <alignment horizontal="left"/>
    </xf>
    <xf numFmtId="0" fontId="56" fillId="0" borderId="0" xfId="3457" applyFont="1"/>
    <xf numFmtId="0" fontId="7" fillId="0" borderId="0" xfId="3457" applyFont="1" applyAlignment="1">
      <alignment horizontal="left"/>
    </xf>
    <xf numFmtId="0" fontId="7" fillId="0" borderId="0" xfId="3457" applyFont="1" applyAlignment="1">
      <alignment horizontal="center"/>
    </xf>
    <xf numFmtId="0" fontId="56" fillId="8" borderId="0" xfId="3457" applyFont="1" applyFill="1" applyAlignment="1">
      <alignment horizontal="center"/>
    </xf>
    <xf numFmtId="0" fontId="127" fillId="0" borderId="8" xfId="3457" applyNumberFormat="1" applyFont="1" applyFill="1" applyBorder="1" applyAlignment="1">
      <alignment horizontal="center"/>
    </xf>
    <xf numFmtId="0" fontId="127" fillId="3" borderId="8" xfId="3457" applyNumberFormat="1" applyFont="1" applyFill="1" applyBorder="1" applyAlignment="1">
      <alignment horizontal="center"/>
    </xf>
    <xf numFmtId="0" fontId="56" fillId="0" borderId="0" xfId="3457" applyFont="1" applyFill="1" applyAlignment="1">
      <alignment horizontal="left"/>
    </xf>
    <xf numFmtId="0" fontId="56" fillId="0" borderId="0" xfId="3457" applyFont="1" applyFill="1"/>
    <xf numFmtId="0" fontId="56" fillId="0" borderId="0" xfId="3457" applyFont="1" applyFill="1" applyBorder="1" applyAlignment="1">
      <alignment horizontal="left"/>
    </xf>
    <xf numFmtId="0" fontId="56" fillId="0" borderId="0" xfId="3457" applyFont="1" applyFill="1" applyBorder="1"/>
    <xf numFmtId="0" fontId="128" fillId="3" borderId="8" xfId="3457" applyNumberFormat="1" applyFont="1" applyFill="1" applyBorder="1" applyAlignment="1">
      <alignment horizontal="center"/>
    </xf>
    <xf numFmtId="0" fontId="15" fillId="0" borderId="2" xfId="1" applyFont="1" applyFill="1" applyBorder="1" applyAlignment="1">
      <alignment horizontal="left" vertical="center"/>
    </xf>
    <xf numFmtId="0" fontId="9" fillId="6" borderId="8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9" fillId="0" borderId="0" xfId="3505" applyAlignment="1"/>
    <xf numFmtId="0" fontId="129" fillId="6" borderId="8" xfId="2" applyFont="1" applyFill="1" applyBorder="1" applyAlignment="1">
      <alignment horizontal="center" vertical="center" wrapText="1"/>
    </xf>
    <xf numFmtId="0" fontId="130" fillId="6" borderId="8" xfId="2" applyFont="1" applyFill="1" applyBorder="1" applyAlignment="1">
      <alignment horizontal="center" vertical="center"/>
    </xf>
    <xf numFmtId="49" fontId="63" fillId="0" borderId="8" xfId="3505" applyNumberFormat="1" applyFont="1" applyFill="1" applyBorder="1" applyAlignment="1">
      <alignment horizontal="center" vertical="center"/>
    </xf>
    <xf numFmtId="0" fontId="19" fillId="0" borderId="0" xfId="3505" applyFill="1" applyAlignment="1"/>
    <xf numFmtId="49" fontId="62" fillId="0" borderId="8" xfId="2" applyNumberFormat="1" applyFont="1" applyFill="1" applyBorder="1" applyAlignment="1">
      <alignment horizontal="right" vertical="center"/>
    </xf>
    <xf numFmtId="49" fontId="62" fillId="0" borderId="8" xfId="2" applyNumberFormat="1" applyFont="1" applyFill="1" applyBorder="1" applyAlignment="1">
      <alignment horizontal="center" vertical="center"/>
    </xf>
    <xf numFmtId="49" fontId="62" fillId="0" borderId="8" xfId="3505" applyNumberFormat="1" applyFont="1" applyFill="1" applyBorder="1" applyAlignment="1">
      <alignment horizontal="center" vertical="center"/>
    </xf>
    <xf numFmtId="0" fontId="64" fillId="5" borderId="8" xfId="0" applyFont="1" applyFill="1" applyBorder="1" applyAlignment="1">
      <alignment horizontal="center" vertical="center" wrapText="1"/>
    </xf>
    <xf numFmtId="0" fontId="64" fillId="0" borderId="8" xfId="0" applyFont="1" applyFill="1" applyBorder="1" applyAlignment="1">
      <alignment horizontal="center" vertical="center" wrapText="1"/>
    </xf>
    <xf numFmtId="0" fontId="12" fillId="0" borderId="8" xfId="5451" applyNumberFormat="1" applyFont="1" applyFill="1" applyBorder="1" applyAlignment="1">
      <alignment horizontal="left" vertical="center" wrapText="1"/>
    </xf>
    <xf numFmtId="49" fontId="12" fillId="0" borderId="8" xfId="5452" applyNumberFormat="1" applyFont="1" applyFill="1" applyBorder="1" applyAlignment="1">
      <alignment horizontal="left" vertical="center" wrapText="1"/>
    </xf>
    <xf numFmtId="0" fontId="12" fillId="0" borderId="8" xfId="5453" applyNumberFormat="1" applyFont="1" applyFill="1" applyBorder="1" applyAlignment="1">
      <alignment horizontal="left" vertical="center" wrapText="1"/>
    </xf>
    <xf numFmtId="185" fontId="12" fillId="0" borderId="8" xfId="5453" applyNumberFormat="1" applyFont="1" applyFill="1" applyBorder="1" applyAlignment="1">
      <alignment horizontal="left" vertical="center" wrapText="1"/>
    </xf>
    <xf numFmtId="49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0" fontId="0" fillId="7" borderId="42" xfId="0" applyFill="1" applyBorder="1">
      <alignment vertical="center"/>
    </xf>
    <xf numFmtId="0" fontId="0" fillId="7" borderId="0" xfId="0" applyFill="1" applyBorder="1">
      <alignment vertical="center"/>
    </xf>
    <xf numFmtId="0" fontId="0" fillId="7" borderId="36" xfId="0" applyFill="1" applyBorder="1">
      <alignment vertical="center"/>
    </xf>
    <xf numFmtId="0" fontId="9" fillId="3" borderId="8" xfId="2" applyFont="1" applyFill="1" applyBorder="1" applyAlignment="1">
      <alignment horizontal="center" vertical="center" shrinkToFit="1"/>
    </xf>
    <xf numFmtId="0" fontId="9" fillId="6" borderId="8" xfId="2" applyFont="1" applyFill="1" applyBorder="1" applyAlignment="1">
      <alignment horizontal="center" vertical="center" shrinkToFit="1"/>
    </xf>
    <xf numFmtId="0" fontId="9" fillId="6" borderId="8" xfId="2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21" applyFont="1" applyBorder="1" applyAlignment="1"/>
    <xf numFmtId="0" fontId="11" fillId="0" borderId="19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0" fontId="136" fillId="23" borderId="27" xfId="0" applyNumberFormat="1" applyFont="1" applyFill="1" applyBorder="1" applyAlignment="1">
      <alignment horizontal="center" vertical="center"/>
    </xf>
    <xf numFmtId="49" fontId="0" fillId="0" borderId="75" xfId="0" applyNumberFormat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 vertical="center" shrinkToFit="1"/>
    </xf>
    <xf numFmtId="0" fontId="19" fillId="0" borderId="0" xfId="3505" applyAlignment="1">
      <alignment horizontal="left" vertical="center" shrinkToFit="1"/>
    </xf>
    <xf numFmtId="0" fontId="9" fillId="6" borderId="8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left" vertical="center" shrinkToFit="1"/>
    </xf>
    <xf numFmtId="0" fontId="13" fillId="0" borderId="0" xfId="2379" applyNumberFormat="1" applyFont="1" applyFill="1"/>
    <xf numFmtId="0" fontId="4" fillId="0" borderId="1" xfId="5464" applyNumberFormat="1" applyFont="1" applyFill="1" applyBorder="1" applyAlignment="1">
      <alignment horizontal="center" vertical="center" shrinkToFit="1"/>
    </xf>
    <xf numFmtId="0" fontId="4" fillId="0" borderId="26" xfId="5464" applyNumberFormat="1" applyFont="1" applyFill="1" applyBorder="1" applyAlignment="1">
      <alignment horizontal="center" vertical="center" shrinkToFit="1"/>
    </xf>
    <xf numFmtId="0" fontId="13" fillId="0" borderId="0" xfId="2379" applyNumberFormat="1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57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3" fillId="0" borderId="0" xfId="2379" applyFont="1" applyAlignment="1">
      <alignment horizontal="center" vertical="center"/>
    </xf>
    <xf numFmtId="0" fontId="135" fillId="0" borderId="0" xfId="2379" applyFont="1" applyAlignment="1">
      <alignment horizontal="center" vertical="center"/>
    </xf>
    <xf numFmtId="0" fontId="27" fillId="57" borderId="8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3" fillId="0" borderId="0" xfId="2379" applyFont="1" applyAlignment="1">
      <alignment horizontal="left" vertical="center"/>
    </xf>
    <xf numFmtId="186" fontId="13" fillId="0" borderId="10" xfId="0" applyNumberFormat="1" applyFont="1" applyFill="1" applyBorder="1" applyAlignment="1">
      <alignment horizontal="center" vertical="center"/>
    </xf>
    <xf numFmtId="0" fontId="135" fillId="0" borderId="8" xfId="0" applyNumberFormat="1" applyFont="1" applyFill="1" applyBorder="1" applyAlignment="1">
      <alignment horizontal="left" vertical="center" shrinkToFit="1"/>
    </xf>
    <xf numFmtId="49" fontId="7" fillId="5" borderId="8" xfId="0" applyNumberFormat="1" applyFont="1" applyFill="1" applyBorder="1" applyAlignment="1">
      <alignment horizontal="center" vertical="center" shrinkToFit="1"/>
    </xf>
    <xf numFmtId="49" fontId="135" fillId="5" borderId="8" xfId="0" applyNumberFormat="1" applyFont="1" applyFill="1" applyBorder="1" applyAlignment="1">
      <alignment horizontal="center" vertical="center" shrinkToFit="1"/>
    </xf>
    <xf numFmtId="49" fontId="13" fillId="0" borderId="10" xfId="0" applyNumberFormat="1" applyFont="1" applyFill="1" applyBorder="1" applyAlignment="1">
      <alignment horizontal="center" vertical="center"/>
    </xf>
    <xf numFmtId="186" fontId="4" fillId="57" borderId="8" xfId="0" applyNumberFormat="1" applyFont="1" applyFill="1" applyBorder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35" fillId="0" borderId="0" xfId="0" applyFont="1" applyAlignment="1">
      <alignment horizontal="left" vertical="center"/>
    </xf>
    <xf numFmtId="0" fontId="135" fillId="0" borderId="8" xfId="0" applyNumberFormat="1" applyFont="1" applyFill="1" applyBorder="1" applyAlignment="1">
      <alignment horizontal="left" vertical="center" shrinkToFit="1"/>
    </xf>
    <xf numFmtId="0" fontId="36" fillId="0" borderId="8" xfId="0" applyNumberFormat="1" applyFont="1" applyFill="1" applyBorder="1" applyAlignment="1">
      <alignment horizontal="center" vertical="center"/>
    </xf>
    <xf numFmtId="0" fontId="6" fillId="0" borderId="82" xfId="3717" applyFont="1" applyFill="1" applyBorder="1" applyAlignment="1">
      <alignment horizontal="center" vertical="center"/>
    </xf>
    <xf numFmtId="0" fontId="143" fillId="0" borderId="8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57" borderId="82" xfId="0" applyFont="1" applyFill="1" applyBorder="1" applyAlignment="1">
      <alignment horizontal="center" vertical="center"/>
    </xf>
    <xf numFmtId="0" fontId="25" fillId="0" borderId="86" xfId="3711" applyNumberFormat="1" applyFont="1" applyFill="1" applyBorder="1" applyAlignment="1">
      <alignment vertical="center" shrinkToFit="1"/>
    </xf>
    <xf numFmtId="0" fontId="33" fillId="0" borderId="86" xfId="3711" applyNumberFormat="1" applyFont="1" applyFill="1" applyBorder="1" applyAlignment="1">
      <alignment vertical="center" shrinkToFit="1"/>
    </xf>
    <xf numFmtId="0" fontId="6" fillId="0" borderId="86" xfId="3711" applyNumberFormat="1" applyFont="1" applyFill="1" applyBorder="1" applyAlignment="1">
      <alignment vertical="center" shrinkToFit="1"/>
    </xf>
    <xf numFmtId="0" fontId="6" fillId="0" borderId="82" xfId="3505" applyFont="1" applyBorder="1" applyAlignment="1">
      <alignment vertical="center"/>
    </xf>
    <xf numFmtId="0" fontId="6" fillId="0" borderId="86" xfId="0" applyNumberFormat="1" applyFont="1" applyFill="1" applyBorder="1" applyAlignment="1">
      <alignment vertical="center" shrinkToFit="1"/>
    </xf>
    <xf numFmtId="0" fontId="6" fillId="0" borderId="82" xfId="1" applyNumberFormat="1" applyFont="1" applyFill="1" applyBorder="1" applyAlignment="1">
      <alignment vertical="center" shrinkToFit="1"/>
    </xf>
    <xf numFmtId="0" fontId="6" fillId="0" borderId="82" xfId="3711" applyNumberFormat="1" applyFont="1" applyFill="1" applyBorder="1" applyAlignment="1">
      <alignment vertical="center" shrinkToFit="1"/>
    </xf>
    <xf numFmtId="0" fontId="6" fillId="0" borderId="86" xfId="0" applyNumberFormat="1" applyFont="1" applyFill="1" applyBorder="1" applyAlignment="1">
      <alignment vertical="center"/>
    </xf>
    <xf numFmtId="0" fontId="12" fillId="0" borderId="82" xfId="1" applyNumberFormat="1" applyFont="1" applyFill="1" applyBorder="1" applyAlignment="1">
      <alignment vertical="center" shrinkToFit="1"/>
    </xf>
    <xf numFmtId="0" fontId="135" fillId="0" borderId="0" xfId="0" applyNumberFormat="1" applyFont="1" applyFill="1" applyBorder="1" applyAlignment="1">
      <alignment horizontal="left" vertical="center" shrinkToFit="1"/>
    </xf>
    <xf numFmtId="0" fontId="135" fillId="0" borderId="0" xfId="2379" applyFont="1" applyAlignment="1">
      <alignment horizontal="left" vertical="center" shrinkToFit="1"/>
    </xf>
    <xf numFmtId="0" fontId="135" fillId="0" borderId="0" xfId="0" applyFont="1" applyAlignment="1">
      <alignment horizontal="left" vertical="center" shrinkToFit="1"/>
    </xf>
    <xf numFmtId="0" fontId="12" fillId="0" borderId="11" xfId="1" applyNumberFormat="1" applyFont="1" applyFill="1" applyBorder="1" applyAlignment="1">
      <alignment vertical="center" shrinkToFit="1"/>
    </xf>
    <xf numFmtId="0" fontId="135" fillId="0" borderId="11" xfId="1" applyNumberFormat="1" applyFont="1" applyFill="1" applyBorder="1" applyAlignment="1">
      <alignment horizontal="center" vertical="center"/>
    </xf>
    <xf numFmtId="0" fontId="27" fillId="57" borderId="11" xfId="0" applyFont="1" applyFill="1" applyBorder="1" applyAlignment="1">
      <alignment horizontal="center" vertical="center"/>
    </xf>
    <xf numFmtId="0" fontId="145" fillId="0" borderId="82" xfId="0" applyFont="1" applyFill="1" applyBorder="1" applyAlignment="1">
      <alignment horizontal="left" shrinkToFit="1"/>
    </xf>
    <xf numFmtId="0" fontId="25" fillId="0" borderId="82" xfId="3711" applyNumberFormat="1" applyFont="1" applyFill="1" applyBorder="1" applyAlignment="1">
      <alignment vertical="center" shrinkToFit="1"/>
    </xf>
    <xf numFmtId="0" fontId="33" fillId="0" borderId="82" xfId="3711" applyNumberFormat="1" applyFont="1" applyFill="1" applyBorder="1" applyAlignment="1">
      <alignment vertical="center" shrinkToFit="1"/>
    </xf>
    <xf numFmtId="0" fontId="12" fillId="0" borderId="82" xfId="3711" applyNumberFormat="1" applyFont="1" applyFill="1" applyBorder="1" applyAlignment="1">
      <alignment vertical="center" shrinkToFit="1"/>
    </xf>
    <xf numFmtId="0" fontId="6" fillId="0" borderId="82" xfId="0" applyNumberFormat="1" applyFont="1" applyFill="1" applyBorder="1" applyAlignment="1">
      <alignment vertical="center" shrinkToFit="1"/>
    </xf>
    <xf numFmtId="0" fontId="6" fillId="0" borderId="82" xfId="0" applyNumberFormat="1" applyFont="1" applyFill="1" applyBorder="1" applyAlignment="1">
      <alignment vertical="center"/>
    </xf>
    <xf numFmtId="0" fontId="145" fillId="0" borderId="82" xfId="3717" applyFont="1" applyFill="1" applyBorder="1" applyAlignment="1">
      <alignment horizontal="left" vertical="center" shrinkToFit="1"/>
    </xf>
    <xf numFmtId="0" fontId="142" fillId="0" borderId="82" xfId="0" applyFont="1" applyBorder="1">
      <alignment vertical="center"/>
    </xf>
    <xf numFmtId="49" fontId="148" fillId="5" borderId="8" xfId="0" applyNumberFormat="1" applyFont="1" applyFill="1" applyBorder="1" applyAlignment="1">
      <alignment horizontal="center" vertical="center" shrinkToFit="1"/>
    </xf>
    <xf numFmtId="0" fontId="6" fillId="0" borderId="77" xfId="0" applyNumberFormat="1" applyFont="1" applyFill="1" applyBorder="1" applyAlignment="1">
      <alignment horizontal="left" vertical="center"/>
    </xf>
    <xf numFmtId="186" fontId="13" fillId="0" borderId="27" xfId="0" applyNumberFormat="1" applyFont="1" applyFill="1" applyBorder="1" applyAlignment="1">
      <alignment horizontal="center" vertical="center"/>
    </xf>
    <xf numFmtId="186" fontId="13" fillId="0" borderId="79" xfId="0" applyNumberFormat="1" applyFont="1" applyFill="1" applyBorder="1" applyAlignment="1">
      <alignment horizontal="center" vertical="center"/>
    </xf>
    <xf numFmtId="186" fontId="135" fillId="0" borderId="75" xfId="0" applyNumberFormat="1" applyFont="1" applyFill="1" applyBorder="1" applyAlignment="1">
      <alignment horizontal="center" vertical="center"/>
    </xf>
    <xf numFmtId="0" fontId="4" fillId="0" borderId="2" xfId="5464" applyNumberFormat="1" applyFont="1" applyFill="1" applyBorder="1" applyAlignment="1">
      <alignment horizontal="center" vertical="center"/>
    </xf>
    <xf numFmtId="0" fontId="4" fillId="0" borderId="27" xfId="5464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left" shrinkToFit="1"/>
    </xf>
    <xf numFmtId="186" fontId="135" fillId="0" borderId="82" xfId="0" applyNumberFormat="1" applyFont="1" applyFill="1" applyBorder="1" applyAlignment="1">
      <alignment horizontal="center" vertical="center"/>
    </xf>
    <xf numFmtId="186" fontId="135" fillId="0" borderId="20" xfId="0" applyNumberFormat="1" applyFont="1" applyFill="1" applyBorder="1" applyAlignment="1">
      <alignment horizontal="center" vertical="center"/>
    </xf>
    <xf numFmtId="0" fontId="4" fillId="0" borderId="82" xfId="0" applyFont="1" applyFill="1" applyBorder="1" applyAlignment="1">
      <alignment horizontal="left" shrinkToFit="1"/>
    </xf>
    <xf numFmtId="0" fontId="135" fillId="0" borderId="82" xfId="0" applyFont="1" applyBorder="1">
      <alignment vertical="center"/>
    </xf>
    <xf numFmtId="0" fontId="44" fillId="0" borderId="22" xfId="0" applyFont="1" applyFill="1" applyBorder="1" applyAlignment="1">
      <alignment horizontal="left" shrinkToFit="1"/>
    </xf>
    <xf numFmtId="186" fontId="13" fillId="0" borderId="82" xfId="0" applyNumberFormat="1" applyFont="1" applyFill="1" applyBorder="1" applyAlignment="1">
      <alignment horizontal="center" vertical="center"/>
    </xf>
    <xf numFmtId="0" fontId="4" fillId="0" borderId="22" xfId="3717" applyFont="1" applyFill="1" applyBorder="1" applyAlignment="1">
      <alignment horizontal="left" vertical="center" shrinkToFit="1"/>
    </xf>
    <xf numFmtId="49" fontId="7" fillId="5" borderId="83" xfId="0" applyNumberFormat="1" applyFont="1" applyFill="1" applyBorder="1" applyAlignment="1">
      <alignment horizontal="center" vertical="center" shrinkToFit="1"/>
    </xf>
    <xf numFmtId="49" fontId="63" fillId="0" borderId="83" xfId="3505" applyNumberFormat="1" applyFont="1" applyFill="1" applyBorder="1" applyAlignment="1">
      <alignment horizontal="center" vertical="center"/>
    </xf>
    <xf numFmtId="49" fontId="144" fillId="5" borderId="83" xfId="0" applyNumberFormat="1" applyFont="1" applyFill="1" applyBorder="1" applyAlignment="1">
      <alignment horizontal="center" vertical="center" shrinkToFit="1"/>
    </xf>
    <xf numFmtId="49" fontId="62" fillId="0" borderId="84" xfId="2" applyNumberFormat="1" applyFont="1" applyFill="1" applyBorder="1" applyAlignment="1">
      <alignment horizontal="right" vertical="center"/>
    </xf>
    <xf numFmtId="0" fontId="130" fillId="6" borderId="21" xfId="2" applyFont="1" applyFill="1" applyBorder="1" applyAlignment="1">
      <alignment horizontal="center" vertical="center"/>
    </xf>
    <xf numFmtId="49" fontId="7" fillId="5" borderId="11" xfId="0" applyNumberFormat="1" applyFont="1" applyFill="1" applyBorder="1" applyAlignment="1">
      <alignment horizontal="center" vertical="center" shrinkToFit="1"/>
    </xf>
    <xf numFmtId="49" fontId="63" fillId="0" borderId="11" xfId="3505" applyNumberFormat="1" applyFont="1" applyFill="1" applyBorder="1" applyAlignment="1">
      <alignment horizontal="center" vertical="center"/>
    </xf>
    <xf numFmtId="0" fontId="4" fillId="57" borderId="1" xfId="0" applyFont="1" applyFill="1" applyBorder="1" applyAlignment="1">
      <alignment horizontal="center" vertical="center"/>
    </xf>
    <xf numFmtId="0" fontId="4" fillId="57" borderId="22" xfId="0" applyFont="1" applyFill="1" applyBorder="1" applyAlignment="1">
      <alignment horizontal="center" vertical="center"/>
    </xf>
    <xf numFmtId="49" fontId="63" fillId="0" borderId="20" xfId="3505" applyNumberFormat="1" applyFont="1" applyFill="1" applyBorder="1" applyAlignment="1">
      <alignment horizontal="center" vertical="center"/>
    </xf>
    <xf numFmtId="0" fontId="147" fillId="57" borderId="22" xfId="0" applyFont="1" applyFill="1" applyBorder="1" applyAlignment="1">
      <alignment horizontal="center" vertical="center"/>
    </xf>
    <xf numFmtId="49" fontId="7" fillId="5" borderId="26" xfId="0" applyNumberFormat="1" applyFont="1" applyFill="1" applyBorder="1" applyAlignment="1">
      <alignment horizontal="center" vertical="center" shrinkToFit="1"/>
    </xf>
    <xf numFmtId="49" fontId="150" fillId="0" borderId="75" xfId="3505" applyNumberFormat="1" applyFont="1" applyFill="1" applyBorder="1" applyAlignment="1">
      <alignment horizontal="center" vertical="center"/>
    </xf>
    <xf numFmtId="49" fontId="150" fillId="0" borderId="20" xfId="3505" applyNumberFormat="1" applyFont="1" applyFill="1" applyBorder="1" applyAlignment="1">
      <alignment horizontal="center" vertical="center"/>
    </xf>
    <xf numFmtId="49" fontId="150" fillId="7" borderId="20" xfId="3505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 shrinkToFit="1"/>
    </xf>
    <xf numFmtId="0" fontId="6" fillId="0" borderId="22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1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7" fillId="0" borderId="22" xfId="0" applyFont="1" applyFill="1" applyBorder="1" applyAlignment="1">
      <alignment horizontal="center" vertical="center"/>
    </xf>
    <xf numFmtId="0" fontId="129" fillId="0" borderId="10" xfId="0" applyFont="1" applyFill="1" applyBorder="1" applyAlignment="1">
      <alignment horizontal="left" vertical="center"/>
    </xf>
    <xf numFmtId="0" fontId="129" fillId="0" borderId="14" xfId="0" applyFont="1" applyFill="1" applyBorder="1" applyAlignment="1">
      <alignment horizontal="left" vertical="center"/>
    </xf>
    <xf numFmtId="0" fontId="129" fillId="0" borderId="0" xfId="0" applyFont="1" applyFill="1" applyBorder="1" applyAlignment="1">
      <alignment vertical="center"/>
    </xf>
    <xf numFmtId="0" fontId="129" fillId="0" borderId="14" xfId="0" applyFont="1" applyFill="1" applyBorder="1" applyAlignment="1">
      <alignment horizontal="center" vertical="center"/>
    </xf>
    <xf numFmtId="0" fontId="129" fillId="0" borderId="19" xfId="0" applyFont="1" applyFill="1" applyBorder="1" applyAlignment="1">
      <alignment horizontal="center" vertical="center"/>
    </xf>
    <xf numFmtId="0" fontId="143" fillId="0" borderId="0" xfId="0" applyFont="1" applyAlignment="1">
      <alignment vertical="center"/>
    </xf>
    <xf numFmtId="49" fontId="151" fillId="0" borderId="20" xfId="3505" applyNumberFormat="1" applyFont="1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154" fillId="0" borderId="82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56" fillId="0" borderId="1" xfId="0" applyFont="1" applyBorder="1">
      <alignment vertical="center"/>
    </xf>
    <xf numFmtId="0" fontId="157" fillId="0" borderId="2" xfId="0" applyFont="1" applyBorder="1" applyAlignment="1">
      <alignment horizontal="center" vertical="center"/>
    </xf>
    <xf numFmtId="0" fontId="137" fillId="0" borderId="0" xfId="0" applyFont="1">
      <alignment vertical="center"/>
    </xf>
    <xf numFmtId="0" fontId="156" fillId="0" borderId="22" xfId="0" applyFont="1" applyBorder="1">
      <alignment vertical="center"/>
    </xf>
    <xf numFmtId="49" fontId="156" fillId="0" borderId="82" xfId="0" applyNumberFormat="1" applyFont="1" applyBorder="1" applyAlignment="1">
      <alignment horizontal="center" vertical="center"/>
    </xf>
    <xf numFmtId="0" fontId="156" fillId="0" borderId="82" xfId="0" applyFont="1" applyBorder="1" applyAlignment="1">
      <alignment horizontal="center" vertical="center"/>
    </xf>
    <xf numFmtId="0" fontId="156" fillId="0" borderId="20" xfId="0" applyFont="1" applyBorder="1" applyAlignment="1">
      <alignment horizontal="center" vertical="center"/>
    </xf>
    <xf numFmtId="0" fontId="153" fillId="0" borderId="0" xfId="0" applyFont="1">
      <alignment vertical="center"/>
    </xf>
    <xf numFmtId="0" fontId="156" fillId="0" borderId="26" xfId="0" applyFont="1" applyBorder="1">
      <alignment vertical="center"/>
    </xf>
    <xf numFmtId="49" fontId="156" fillId="0" borderId="27" xfId="0" applyNumberFormat="1" applyFont="1" applyBorder="1" applyAlignment="1">
      <alignment horizontal="center" vertical="center"/>
    </xf>
    <xf numFmtId="0" fontId="156" fillId="0" borderId="27" xfId="0" applyFont="1" applyBorder="1" applyAlignment="1">
      <alignment horizontal="center" vertical="center"/>
    </xf>
    <xf numFmtId="0" fontId="156" fillId="0" borderId="75" xfId="0" applyFont="1" applyBorder="1" applyAlignment="1">
      <alignment horizontal="center" vertical="center"/>
    </xf>
    <xf numFmtId="0" fontId="153" fillId="0" borderId="11" xfId="0" applyFont="1" applyBorder="1" applyAlignment="1">
      <alignment horizontal="center" vertical="center"/>
    </xf>
    <xf numFmtId="0" fontId="153" fillId="0" borderId="82" xfId="0" applyFont="1" applyBorder="1" applyAlignment="1">
      <alignment horizontal="center" vertical="center"/>
    </xf>
    <xf numFmtId="186" fontId="140" fillId="0" borderId="82" xfId="0" applyNumberFormat="1" applyFont="1" applyFill="1" applyBorder="1" applyAlignment="1">
      <alignment horizontal="center" vertical="center"/>
    </xf>
    <xf numFmtId="0" fontId="140" fillId="0" borderId="83" xfId="3717" applyNumberFormat="1" applyFont="1" applyFill="1" applyBorder="1" applyAlignment="1">
      <alignment horizontal="center" vertical="center"/>
    </xf>
    <xf numFmtId="0" fontId="140" fillId="0" borderId="84" xfId="0" applyFont="1" applyFill="1" applyBorder="1" applyAlignment="1">
      <alignment horizontal="center" vertical="center"/>
    </xf>
    <xf numFmtId="186" fontId="140" fillId="0" borderId="27" xfId="0" applyNumberFormat="1" applyFont="1" applyFill="1" applyBorder="1" applyAlignment="1">
      <alignment horizontal="center" vertical="center"/>
    </xf>
    <xf numFmtId="0" fontId="140" fillId="0" borderId="82" xfId="0" applyFont="1" applyBorder="1" applyAlignment="1">
      <alignment horizontal="center" vertical="center"/>
    </xf>
    <xf numFmtId="0" fontId="140" fillId="0" borderId="27" xfId="0" applyFont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vertical="center" shrinkToFit="1"/>
    </xf>
    <xf numFmtId="0" fontId="12" fillId="0" borderId="77" xfId="0" applyNumberFormat="1" applyFont="1" applyFill="1" applyBorder="1" applyAlignment="1">
      <alignment horizontal="left" vertical="center"/>
    </xf>
    <xf numFmtId="0" fontId="140" fillId="0" borderId="14" xfId="3717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left" vertical="center" shrinkToFit="1"/>
    </xf>
    <xf numFmtId="49" fontId="159" fillId="7" borderId="11" xfId="0" applyNumberFormat="1" applyFont="1" applyFill="1" applyBorder="1" applyAlignment="1">
      <alignment horizontal="center" vertical="center"/>
    </xf>
    <xf numFmtId="49" fontId="159" fillId="7" borderId="82" xfId="0" applyNumberFormat="1" applyFont="1" applyFill="1" applyBorder="1" applyAlignment="1">
      <alignment horizontal="center" vertical="center"/>
    </xf>
    <xf numFmtId="49" fontId="160" fillId="7" borderId="11" xfId="0" applyNumberFormat="1" applyFont="1" applyFill="1" applyBorder="1" applyAlignment="1">
      <alignment horizontal="center" vertical="center"/>
    </xf>
    <xf numFmtId="49" fontId="158" fillId="7" borderId="82" xfId="0" applyNumberFormat="1" applyFont="1" applyFill="1" applyBorder="1" applyAlignment="1">
      <alignment horizontal="center" vertical="center"/>
    </xf>
    <xf numFmtId="0" fontId="143" fillId="0" borderId="2" xfId="0" applyFont="1" applyBorder="1" applyAlignment="1">
      <alignment horizontal="center" vertical="center"/>
    </xf>
    <xf numFmtId="0" fontId="143" fillId="0" borderId="3" xfId="0" applyFont="1" applyBorder="1" applyAlignment="1">
      <alignment horizontal="center" vertical="center"/>
    </xf>
    <xf numFmtId="14" fontId="143" fillId="0" borderId="20" xfId="0" applyNumberFormat="1" applyFont="1" applyBorder="1" applyAlignment="1">
      <alignment horizontal="center" vertical="center"/>
    </xf>
    <xf numFmtId="0" fontId="143" fillId="0" borderId="27" xfId="0" applyFont="1" applyBorder="1" applyAlignment="1">
      <alignment horizontal="center" vertical="center"/>
    </xf>
    <xf numFmtId="0" fontId="9" fillId="58" borderId="27" xfId="0" applyNumberFormat="1" applyFont="1" applyFill="1" applyBorder="1" applyAlignment="1">
      <alignment horizontal="center" vertical="center"/>
    </xf>
    <xf numFmtId="0" fontId="143" fillId="0" borderId="75" xfId="0" applyFont="1" applyBorder="1" applyAlignment="1">
      <alignment horizontal="center" vertical="center"/>
    </xf>
    <xf numFmtId="186" fontId="4" fillId="57" borderId="27" xfId="0" applyNumberFormat="1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left" shrinkToFit="1"/>
    </xf>
    <xf numFmtId="0" fontId="25" fillId="0" borderId="0" xfId="3711" applyNumberFormat="1" applyFont="1" applyFill="1" applyBorder="1" applyAlignment="1">
      <alignment vertical="center" shrinkToFit="1"/>
    </xf>
    <xf numFmtId="0" fontId="6" fillId="0" borderId="11" xfId="3717" applyFont="1" applyFill="1" applyBorder="1" applyAlignment="1">
      <alignment horizontal="center" vertical="center"/>
    </xf>
    <xf numFmtId="186" fontId="135" fillId="0" borderId="11" xfId="0" applyNumberFormat="1" applyFont="1" applyFill="1" applyBorder="1" applyAlignment="1">
      <alignment horizontal="center" vertical="center"/>
    </xf>
    <xf numFmtId="0" fontId="4" fillId="57" borderId="11" xfId="0" applyFont="1" applyFill="1" applyBorder="1" applyAlignment="1">
      <alignment horizontal="center" vertical="center"/>
    </xf>
    <xf numFmtId="186" fontId="135" fillId="0" borderId="85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/>
    </xf>
    <xf numFmtId="0" fontId="4" fillId="57" borderId="27" xfId="0" applyFont="1" applyFill="1" applyBorder="1" applyAlignment="1">
      <alignment horizontal="center" vertical="center"/>
    </xf>
    <xf numFmtId="0" fontId="4" fillId="0" borderId="75" xfId="0" applyFont="1" applyFill="1" applyBorder="1" applyAlignment="1">
      <alignment horizontal="center" vertical="center"/>
    </xf>
    <xf numFmtId="49" fontId="161" fillId="0" borderId="8" xfId="0" applyNumberFormat="1" applyFont="1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center" shrinkToFit="1"/>
    </xf>
    <xf numFmtId="0" fontId="5" fillId="0" borderId="42" xfId="0" applyNumberFormat="1" applyFont="1" applyFill="1" applyBorder="1" applyAlignment="1">
      <alignment vertical="center"/>
    </xf>
    <xf numFmtId="0" fontId="143" fillId="0" borderId="1" xfId="0" applyFont="1" applyBorder="1" applyAlignment="1">
      <alignment vertical="center"/>
    </xf>
    <xf numFmtId="0" fontId="143" fillId="0" borderId="22" xfId="0" applyFont="1" applyBorder="1" applyAlignment="1">
      <alignment vertical="center"/>
    </xf>
    <xf numFmtId="0" fontId="16" fillId="58" borderId="82" xfId="2379" applyNumberFormat="1" applyFont="1" applyFill="1" applyBorder="1" applyAlignment="1">
      <alignment horizontal="center" vertical="center"/>
    </xf>
    <xf numFmtId="0" fontId="143" fillId="0" borderId="26" xfId="0" applyFont="1" applyBorder="1" applyAlignment="1">
      <alignment vertical="center"/>
    </xf>
    <xf numFmtId="0" fontId="4" fillId="0" borderId="22" xfId="0" applyFont="1" applyFill="1" applyBorder="1" applyAlignment="1">
      <alignment horizontal="left" vertical="center" shrinkToFit="1"/>
    </xf>
    <xf numFmtId="0" fontId="4" fillId="0" borderId="82" xfId="0" applyFont="1" applyFill="1" applyBorder="1" applyAlignment="1">
      <alignment horizontal="left" vertical="center" shrinkToFit="1"/>
    </xf>
    <xf numFmtId="0" fontId="44" fillId="0" borderId="22" xfId="0" applyFont="1" applyFill="1" applyBorder="1" applyAlignment="1">
      <alignment horizontal="left" vertical="center" shrinkToFit="1"/>
    </xf>
    <xf numFmtId="0" fontId="135" fillId="0" borderId="26" xfId="0" applyNumberFormat="1" applyFont="1" applyFill="1" applyBorder="1" applyAlignment="1">
      <alignment vertical="center"/>
    </xf>
    <xf numFmtId="49" fontId="161" fillId="0" borderId="20" xfId="0" applyNumberFormat="1" applyFont="1" applyBorder="1" applyAlignment="1">
      <alignment horizontal="center" vertical="center"/>
    </xf>
    <xf numFmtId="186" fontId="4" fillId="0" borderId="82" xfId="0" applyNumberFormat="1" applyFont="1" applyFill="1" applyBorder="1" applyAlignment="1">
      <alignment horizontal="center" vertical="center"/>
    </xf>
    <xf numFmtId="186" fontId="4" fillId="0" borderId="20" xfId="0" applyNumberFormat="1" applyFont="1" applyFill="1" applyBorder="1" applyAlignment="1">
      <alignment horizontal="center" vertical="center"/>
    </xf>
    <xf numFmtId="0" fontId="16" fillId="0" borderId="34" xfId="21" applyFont="1" applyBorder="1" applyAlignment="1">
      <alignment horizontal="center" vertical="center" shrinkToFit="1"/>
    </xf>
    <xf numFmtId="0" fontId="17" fillId="0" borderId="0" xfId="21" applyFont="1" applyAlignment="1">
      <alignment horizontal="center" vertical="center"/>
    </xf>
    <xf numFmtId="0" fontId="7" fillId="0" borderId="0" xfId="21" applyFont="1" applyBorder="1" applyAlignment="1">
      <alignment horizontal="center" vertical="center"/>
    </xf>
    <xf numFmtId="0" fontId="18" fillId="0" borderId="0" xfId="21" applyFont="1" applyAlignment="1">
      <alignment horizontal="center" vertical="center"/>
    </xf>
    <xf numFmtId="0" fontId="133" fillId="0" borderId="5" xfId="21" applyFont="1" applyBorder="1" applyAlignment="1">
      <alignment horizontal="center" vertical="center"/>
    </xf>
    <xf numFmtId="0" fontId="16" fillId="0" borderId="34" xfId="21" applyFont="1" applyBorder="1" applyAlignment="1">
      <alignment horizontal="center" vertical="center"/>
    </xf>
    <xf numFmtId="0" fontId="14" fillId="0" borderId="34" xfId="21" applyFont="1" applyBorder="1" applyAlignment="1">
      <alignment horizontal="center" vertical="center"/>
    </xf>
    <xf numFmtId="0" fontId="10" fillId="0" borderId="8" xfId="21" applyFont="1" applyBorder="1" applyAlignment="1">
      <alignment horizontal="center" vertical="center"/>
    </xf>
    <xf numFmtId="0" fontId="10" fillId="0" borderId="10" xfId="21" applyFont="1" applyBorder="1" applyAlignment="1">
      <alignment horizontal="center" vertical="center"/>
    </xf>
    <xf numFmtId="0" fontId="10" fillId="0" borderId="18" xfId="21" applyFont="1" applyBorder="1" applyAlignment="1">
      <alignment horizontal="center" vertical="center"/>
    </xf>
    <xf numFmtId="0" fontId="29" fillId="9" borderId="68" xfId="1" applyFont="1" applyFill="1" applyBorder="1" applyAlignment="1">
      <alignment horizontal="left" vertical="center"/>
    </xf>
    <xf numFmtId="0" fontId="30" fillId="9" borderId="38" xfId="1" applyFont="1" applyFill="1" applyBorder="1" applyAlignment="1">
      <alignment horizontal="left" vertical="center"/>
    </xf>
    <xf numFmtId="0" fontId="29" fillId="9" borderId="70" xfId="1" applyFont="1" applyFill="1" applyBorder="1" applyAlignment="1">
      <alignment horizontal="left" vertical="center"/>
    </xf>
    <xf numFmtId="0" fontId="30" fillId="9" borderId="71" xfId="1" applyFont="1" applyFill="1" applyBorder="1" applyAlignment="1">
      <alignment horizontal="left" vertical="center"/>
    </xf>
    <xf numFmtId="0" fontId="26" fillId="14" borderId="8" xfId="1" applyFont="1" applyFill="1" applyBorder="1" applyAlignment="1">
      <alignment horizontal="left" vertical="center" shrinkToFit="1"/>
    </xf>
    <xf numFmtId="0" fontId="27" fillId="14" borderId="8" xfId="1" applyFont="1" applyFill="1" applyBorder="1" applyAlignment="1">
      <alignment horizontal="left" vertical="center" shrinkToFit="1"/>
    </xf>
    <xf numFmtId="0" fontId="26" fillId="12" borderId="8" xfId="1" applyFont="1" applyFill="1" applyBorder="1" applyAlignment="1">
      <alignment horizontal="left" vertical="center" shrinkToFit="1"/>
    </xf>
    <xf numFmtId="0" fontId="27" fillId="12" borderId="20" xfId="1" applyFont="1" applyFill="1" applyBorder="1" applyAlignment="1">
      <alignment horizontal="left" vertical="center" shrinkToFit="1"/>
    </xf>
    <xf numFmtId="180" fontId="26" fillId="12" borderId="22" xfId="1" applyNumberFormat="1" applyFont="1" applyFill="1" applyBorder="1" applyAlignment="1">
      <alignment horizontal="left" vertical="center"/>
    </xf>
    <xf numFmtId="180" fontId="27" fillId="12" borderId="22" xfId="1" applyNumberFormat="1" applyFont="1" applyFill="1" applyBorder="1" applyAlignment="1">
      <alignment horizontal="left" vertical="center"/>
    </xf>
    <xf numFmtId="0" fontId="26" fillId="12" borderId="8" xfId="1" applyFont="1" applyFill="1" applyBorder="1" applyAlignment="1">
      <alignment horizontal="left" vertical="center"/>
    </xf>
    <xf numFmtId="0" fontId="27" fillId="12" borderId="8" xfId="1" applyFont="1" applyFill="1" applyBorder="1" applyAlignment="1">
      <alignment horizontal="left" vertical="center"/>
    </xf>
    <xf numFmtId="0" fontId="27" fillId="12" borderId="20" xfId="1" applyFont="1" applyFill="1" applyBorder="1" applyAlignment="1">
      <alignment horizontal="left" vertical="center"/>
    </xf>
    <xf numFmtId="0" fontId="31" fillId="9" borderId="8" xfId="1" applyFont="1" applyFill="1" applyBorder="1" applyAlignment="1">
      <alignment horizontal="left" vertical="center" wrapText="1"/>
    </xf>
    <xf numFmtId="0" fontId="32" fillId="9" borderId="8" xfId="1" applyFont="1" applyFill="1" applyBorder="1" applyAlignment="1">
      <alignment horizontal="left" vertical="center" wrapText="1"/>
    </xf>
    <xf numFmtId="0" fontId="29" fillId="13" borderId="73" xfId="1" applyFont="1" applyFill="1" applyBorder="1" applyAlignment="1">
      <alignment horizontal="left" vertical="center"/>
    </xf>
    <xf numFmtId="0" fontId="30" fillId="13" borderId="37" xfId="1" applyFont="1" applyFill="1" applyBorder="1" applyAlignment="1">
      <alignment horizontal="left" vertical="center"/>
    </xf>
    <xf numFmtId="180" fontId="26" fillId="14" borderId="22" xfId="1" applyNumberFormat="1" applyFont="1" applyFill="1" applyBorder="1" applyAlignment="1">
      <alignment horizontal="left" vertical="center" shrinkToFit="1"/>
    </xf>
    <xf numFmtId="180" fontId="27" fillId="14" borderId="22" xfId="1" applyNumberFormat="1" applyFont="1" applyFill="1" applyBorder="1" applyAlignment="1">
      <alignment horizontal="left" vertical="center" shrinkToFit="1"/>
    </xf>
    <xf numFmtId="180" fontId="26" fillId="12" borderId="22" xfId="1" applyNumberFormat="1" applyFont="1" applyFill="1" applyBorder="1" applyAlignment="1">
      <alignment horizontal="left" vertical="center" shrinkToFit="1"/>
    </xf>
    <xf numFmtId="180" fontId="27" fillId="12" borderId="22" xfId="1" applyNumberFormat="1" applyFont="1" applyFill="1" applyBorder="1" applyAlignment="1">
      <alignment horizontal="left" vertical="center" shrinkToFit="1"/>
    </xf>
    <xf numFmtId="0" fontId="27" fillId="12" borderId="8" xfId="1" applyFont="1" applyFill="1" applyBorder="1" applyAlignment="1">
      <alignment horizontal="left" vertical="center" shrinkToFit="1"/>
    </xf>
    <xf numFmtId="0" fontId="22" fillId="0" borderId="40" xfId="1" applyFont="1" applyFill="1" applyBorder="1" applyAlignment="1">
      <alignment horizontal="center" vertical="center"/>
    </xf>
    <xf numFmtId="0" fontId="22" fillId="0" borderId="65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2" fillId="0" borderId="33" xfId="1" applyFont="1" applyFill="1" applyBorder="1" applyAlignment="1">
      <alignment horizontal="center" vertical="center"/>
    </xf>
    <xf numFmtId="0" fontId="22" fillId="0" borderId="7" xfId="1" applyFont="1" applyFill="1" applyBorder="1" applyAlignment="1">
      <alignment horizontal="center" vertical="center"/>
    </xf>
    <xf numFmtId="0" fontId="22" fillId="0" borderId="31" xfId="1" applyFont="1" applyFill="1" applyBorder="1" applyAlignment="1">
      <alignment horizontal="center" vertical="center"/>
    </xf>
    <xf numFmtId="0" fontId="15" fillId="0" borderId="17" xfId="1" applyFont="1" applyFill="1" applyBorder="1" applyAlignment="1">
      <alignment horizontal="left" vertical="center"/>
    </xf>
    <xf numFmtId="0" fontId="27" fillId="0" borderId="12" xfId="1" applyFont="1" applyFill="1" applyBorder="1" applyAlignment="1">
      <alignment horizontal="left" vertical="center"/>
    </xf>
    <xf numFmtId="0" fontId="22" fillId="9" borderId="42" xfId="1" applyFont="1" applyFill="1" applyBorder="1" applyAlignment="1">
      <alignment horizontal="left" vertical="center"/>
    </xf>
    <xf numFmtId="0" fontId="22" fillId="9" borderId="0" xfId="1" applyFont="1" applyFill="1" applyBorder="1" applyAlignment="1">
      <alignment horizontal="left" vertical="center"/>
    </xf>
    <xf numFmtId="180" fontId="26" fillId="0" borderId="22" xfId="1" applyNumberFormat="1" applyFont="1" applyFill="1" applyBorder="1" applyAlignment="1">
      <alignment horizontal="left" vertical="center" wrapText="1"/>
    </xf>
    <xf numFmtId="180" fontId="27" fillId="0" borderId="22" xfId="1" applyNumberFormat="1" applyFont="1" applyFill="1" applyBorder="1" applyAlignment="1">
      <alignment horizontal="left" vertical="center" wrapText="1"/>
    </xf>
    <xf numFmtId="0" fontId="26" fillId="0" borderId="17" xfId="1" applyFont="1" applyFill="1" applyBorder="1" applyAlignment="1">
      <alignment horizontal="left" vertical="center"/>
    </xf>
    <xf numFmtId="0" fontId="27" fillId="0" borderId="17" xfId="1" applyFont="1" applyFill="1" applyBorder="1" applyAlignment="1">
      <alignment horizontal="left" vertical="center"/>
    </xf>
    <xf numFmtId="0" fontId="9" fillId="3" borderId="10" xfId="2" applyFont="1" applyFill="1" applyBorder="1" applyAlignment="1">
      <alignment horizontal="center" vertical="center" wrapText="1"/>
    </xf>
    <xf numFmtId="0" fontId="9" fillId="3" borderId="14" xfId="2" applyFont="1" applyFill="1" applyBorder="1" applyAlignment="1">
      <alignment horizontal="center" vertical="center" wrapText="1"/>
    </xf>
    <xf numFmtId="0" fontId="9" fillId="3" borderId="18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/>
    </xf>
    <xf numFmtId="0" fontId="8" fillId="2" borderId="14" xfId="2" applyFont="1" applyFill="1" applyBorder="1" applyAlignment="1">
      <alignment horizontal="center" vertical="center"/>
    </xf>
    <xf numFmtId="0" fontId="8" fillId="2" borderId="18" xfId="2" applyFont="1" applyFill="1" applyBorder="1" applyAlignment="1">
      <alignment horizontal="center" vertical="center"/>
    </xf>
    <xf numFmtId="0" fontId="5" fillId="5" borderId="13" xfId="2" applyFont="1" applyFill="1" applyBorder="1" applyAlignment="1">
      <alignment horizontal="center" vertical="center" wrapText="1"/>
    </xf>
    <xf numFmtId="0" fontId="5" fillId="5" borderId="14" xfId="2" applyFont="1" applyFill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0" fontId="9" fillId="6" borderId="8" xfId="2" applyFont="1" applyFill="1" applyBorder="1" applyAlignment="1">
      <alignment horizontal="center" vertical="center"/>
    </xf>
    <xf numFmtId="0" fontId="9" fillId="6" borderId="8" xfId="2" applyFont="1" applyFill="1" applyBorder="1" applyAlignment="1">
      <alignment horizontal="left" vertical="center" shrinkToFit="1"/>
    </xf>
    <xf numFmtId="49" fontId="129" fillId="6" borderId="8" xfId="2" applyNumberFormat="1" applyFont="1" applyFill="1" applyBorder="1" applyAlignment="1">
      <alignment horizontal="center" vertical="center"/>
    </xf>
    <xf numFmtId="0" fontId="130" fillId="6" borderId="8" xfId="2" applyFont="1" applyFill="1" applyBorder="1" applyAlignment="1">
      <alignment horizontal="center" vertical="center" wrapText="1"/>
    </xf>
    <xf numFmtId="0" fontId="8" fillId="2" borderId="23" xfId="2" applyFont="1" applyFill="1" applyBorder="1" applyAlignment="1">
      <alignment horizontal="center" vertical="center"/>
    </xf>
    <xf numFmtId="0" fontId="8" fillId="2" borderId="24" xfId="2" applyFont="1" applyFill="1" applyBorder="1" applyAlignment="1">
      <alignment horizontal="center" vertical="center"/>
    </xf>
    <xf numFmtId="0" fontId="8" fillId="2" borderId="25" xfId="2" applyFont="1" applyFill="1" applyBorder="1" applyAlignment="1">
      <alignment horizontal="center" vertical="center"/>
    </xf>
    <xf numFmtId="0" fontId="9" fillId="6" borderId="10" xfId="2" applyFont="1" applyFill="1" applyBorder="1" applyAlignment="1">
      <alignment horizontal="center" vertical="center" wrapText="1"/>
    </xf>
    <xf numFmtId="0" fontId="9" fillId="6" borderId="14" xfId="2" applyFont="1" applyFill="1" applyBorder="1" applyAlignment="1">
      <alignment horizontal="center" vertical="center" wrapText="1"/>
    </xf>
    <xf numFmtId="0" fontId="9" fillId="6" borderId="8" xfId="2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/>
    </xf>
    <xf numFmtId="0" fontId="10" fillId="0" borderId="14" xfId="0" applyFont="1" applyFill="1" applyBorder="1" applyAlignment="1">
      <alignment horizontal="left"/>
    </xf>
    <xf numFmtId="0" fontId="10" fillId="0" borderId="15" xfId="0" applyFont="1" applyFill="1" applyBorder="1" applyAlignment="1">
      <alignment horizontal="left"/>
    </xf>
    <xf numFmtId="0" fontId="16" fillId="0" borderId="10" xfId="0" applyFont="1" applyFill="1" applyBorder="1" applyAlignment="1">
      <alignment horizontal="left"/>
    </xf>
    <xf numFmtId="0" fontId="16" fillId="0" borderId="14" xfId="0" applyFont="1" applyFill="1" applyBorder="1" applyAlignment="1">
      <alignment horizontal="left"/>
    </xf>
    <xf numFmtId="0" fontId="16" fillId="0" borderId="15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52" fillId="0" borderId="10" xfId="0" applyFont="1" applyFill="1" applyBorder="1" applyAlignment="1">
      <alignment horizontal="left"/>
    </xf>
    <xf numFmtId="0" fontId="152" fillId="0" borderId="14" xfId="0" applyFont="1" applyFill="1" applyBorder="1" applyAlignment="1">
      <alignment horizontal="left"/>
    </xf>
    <xf numFmtId="0" fontId="152" fillId="0" borderId="15" xfId="0" applyFont="1" applyFill="1" applyBorder="1" applyAlignment="1">
      <alignment horizontal="left"/>
    </xf>
    <xf numFmtId="0" fontId="140" fillId="0" borderId="80" xfId="5464" applyNumberFormat="1" applyFont="1" applyFill="1" applyBorder="1" applyAlignment="1">
      <alignment horizontal="center" vertical="center"/>
    </xf>
    <xf numFmtId="0" fontId="140" fillId="0" borderId="34" xfId="5464" applyNumberFormat="1" applyFont="1" applyFill="1" applyBorder="1" applyAlignment="1">
      <alignment horizontal="center" vertical="center"/>
    </xf>
    <xf numFmtId="0" fontId="140" fillId="0" borderId="81" xfId="5464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27" xfId="2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center" vertical="center"/>
    </xf>
    <xf numFmtId="49" fontId="4" fillId="0" borderId="27" xfId="2" applyNumberFormat="1" applyFont="1" applyFill="1" applyBorder="1" applyAlignment="1">
      <alignment horizontal="center" vertical="center"/>
    </xf>
    <xf numFmtId="0" fontId="139" fillId="0" borderId="0" xfId="5464" applyNumberFormat="1" applyFont="1" applyFill="1" applyBorder="1" applyAlignment="1">
      <alignment horizontal="center" vertical="center"/>
    </xf>
    <xf numFmtId="0" fontId="4" fillId="0" borderId="78" xfId="5464" applyNumberFormat="1" applyFont="1" applyFill="1" applyBorder="1" applyAlignment="1">
      <alignment horizontal="center" vertical="center"/>
    </xf>
    <xf numFmtId="0" fontId="4" fillId="0" borderId="76" xfId="5464" applyNumberFormat="1" applyFont="1" applyFill="1" applyBorder="1" applyAlignment="1">
      <alignment horizontal="center" vertical="center"/>
    </xf>
    <xf numFmtId="0" fontId="4" fillId="0" borderId="2" xfId="5464" applyNumberFormat="1" applyFont="1" applyFill="1" applyBorder="1" applyAlignment="1">
      <alignment horizontal="center" vertical="center"/>
    </xf>
    <xf numFmtId="14" fontId="140" fillId="0" borderId="2" xfId="5464" applyNumberFormat="1" applyFont="1" applyFill="1" applyBorder="1" applyAlignment="1">
      <alignment horizontal="center" vertical="center"/>
    </xf>
    <xf numFmtId="14" fontId="140" fillId="0" borderId="3" xfId="5464" applyNumberFormat="1" applyFont="1" applyFill="1" applyBorder="1" applyAlignment="1">
      <alignment horizontal="center" vertical="center"/>
    </xf>
    <xf numFmtId="0" fontId="4" fillId="0" borderId="79" xfId="5464" applyNumberFormat="1" applyFont="1" applyFill="1" applyBorder="1" applyAlignment="1">
      <alignment horizontal="center" vertical="center"/>
    </xf>
    <xf numFmtId="0" fontId="4" fillId="0" borderId="77" xfId="5464" applyNumberFormat="1" applyFont="1" applyFill="1" applyBorder="1" applyAlignment="1">
      <alignment horizontal="center" vertical="center"/>
    </xf>
    <xf numFmtId="0" fontId="4" fillId="0" borderId="27" xfId="5464" applyNumberFormat="1" applyFont="1" applyFill="1" applyBorder="1" applyAlignment="1">
      <alignment horizontal="center" vertical="center"/>
    </xf>
    <xf numFmtId="0" fontId="140" fillId="0" borderId="27" xfId="5464" applyNumberFormat="1" applyFont="1" applyFill="1" applyBorder="1" applyAlignment="1">
      <alignment horizontal="center" vertical="center"/>
    </xf>
    <xf numFmtId="0" fontId="140" fillId="0" borderId="75" xfId="5464" applyNumberFormat="1" applyFont="1" applyFill="1" applyBorder="1" applyAlignment="1">
      <alignment horizontal="center" vertical="center"/>
    </xf>
    <xf numFmtId="0" fontId="43" fillId="12" borderId="8" xfId="1" applyNumberFormat="1" applyFont="1" applyFill="1" applyBorder="1" applyAlignment="1">
      <alignment horizontal="center" vertical="center"/>
    </xf>
    <xf numFmtId="0" fontId="44" fillId="12" borderId="20" xfId="1" applyNumberFormat="1" applyFont="1" applyFill="1" applyBorder="1" applyAlignment="1">
      <alignment horizontal="center" vertical="center"/>
    </xf>
    <xf numFmtId="0" fontId="45" fillId="9" borderId="50" xfId="1" applyNumberFormat="1" applyFont="1" applyFill="1" applyBorder="1" applyAlignment="1">
      <alignment horizontal="center" vertical="center" wrapText="1"/>
    </xf>
    <xf numFmtId="0" fontId="45" fillId="9" borderId="51" xfId="1" applyNumberFormat="1" applyFont="1" applyFill="1" applyBorder="1" applyAlignment="1">
      <alignment horizontal="center" vertical="center" wrapText="1"/>
    </xf>
    <xf numFmtId="0" fontId="41" fillId="9" borderId="13" xfId="1" applyNumberFormat="1" applyFont="1" applyFill="1" applyBorder="1" applyAlignment="1">
      <alignment horizontal="center" vertical="center"/>
    </xf>
    <xf numFmtId="0" fontId="42" fillId="9" borderId="14" xfId="1" applyNumberFormat="1" applyFont="1" applyFill="1" applyBorder="1" applyAlignment="1">
      <alignment horizontal="center" vertical="center"/>
    </xf>
    <xf numFmtId="0" fontId="51" fillId="9" borderId="68" xfId="1" applyNumberFormat="1" applyFont="1" applyFill="1" applyBorder="1" applyAlignment="1">
      <alignment horizontal="center" vertical="center"/>
    </xf>
    <xf numFmtId="0" fontId="42" fillId="9" borderId="38" xfId="1" applyNumberFormat="1" applyFont="1" applyFill="1" applyBorder="1" applyAlignment="1">
      <alignment horizontal="center" vertical="center"/>
    </xf>
    <xf numFmtId="0" fontId="43" fillId="12" borderId="17" xfId="1" applyNumberFormat="1" applyFont="1" applyFill="1" applyBorder="1" applyAlignment="1">
      <alignment horizontal="center" vertical="center"/>
    </xf>
    <xf numFmtId="0" fontId="43" fillId="12" borderId="32" xfId="1" applyNumberFormat="1" applyFont="1" applyFill="1" applyBorder="1" applyAlignment="1">
      <alignment horizontal="center" vertical="center"/>
    </xf>
    <xf numFmtId="0" fontId="43" fillId="12" borderId="10" xfId="1" applyNumberFormat="1" applyFont="1" applyFill="1" applyBorder="1" applyAlignment="1">
      <alignment horizontal="center" vertical="center"/>
    </xf>
    <xf numFmtId="0" fontId="43" fillId="12" borderId="18" xfId="1" applyNumberFormat="1" applyFont="1" applyFill="1" applyBorder="1" applyAlignment="1">
      <alignment horizontal="center" vertical="center"/>
    </xf>
    <xf numFmtId="0" fontId="44" fillId="12" borderId="14" xfId="1" applyNumberFormat="1" applyFont="1" applyFill="1" applyBorder="1" applyAlignment="1">
      <alignment horizontal="center" vertical="center"/>
    </xf>
    <xf numFmtId="0" fontId="51" fillId="9" borderId="70" xfId="1" applyNumberFormat="1" applyFont="1" applyFill="1" applyBorder="1" applyAlignment="1">
      <alignment horizontal="center" vertical="center"/>
    </xf>
    <xf numFmtId="0" fontId="42" fillId="9" borderId="71" xfId="1" applyNumberFormat="1" applyFont="1" applyFill="1" applyBorder="1" applyAlignment="1">
      <alignment horizontal="center" vertical="center"/>
    </xf>
    <xf numFmtId="0" fontId="41" fillId="9" borderId="13" xfId="1" applyNumberFormat="1" applyFont="1" applyFill="1" applyBorder="1" applyAlignment="1">
      <alignment horizontal="left" vertical="center"/>
    </xf>
    <xf numFmtId="0" fontId="41" fillId="9" borderId="14" xfId="1" applyNumberFormat="1" applyFont="1" applyFill="1" applyBorder="1" applyAlignment="1">
      <alignment horizontal="left" vertical="center"/>
    </xf>
    <xf numFmtId="180" fontId="43" fillId="12" borderId="16" xfId="1" applyNumberFormat="1" applyFont="1" applyFill="1" applyBorder="1" applyAlignment="1">
      <alignment horizontal="center" vertical="center"/>
    </xf>
    <xf numFmtId="180" fontId="43" fillId="12" borderId="43" xfId="1" applyNumberFormat="1" applyFont="1" applyFill="1" applyBorder="1" applyAlignment="1">
      <alignment horizontal="center" vertical="center"/>
    </xf>
    <xf numFmtId="0" fontId="43" fillId="12" borderId="21" xfId="1" applyNumberFormat="1" applyFont="1" applyFill="1" applyBorder="1" applyAlignment="1">
      <alignment horizontal="center" vertical="center"/>
    </xf>
    <xf numFmtId="0" fontId="43" fillId="12" borderId="28" xfId="1" applyNumberFormat="1" applyFont="1" applyFill="1" applyBorder="1" applyAlignment="1">
      <alignment horizontal="center" vertical="center"/>
    </xf>
    <xf numFmtId="181" fontId="41" fillId="9" borderId="13" xfId="1" applyNumberFormat="1" applyFont="1" applyFill="1" applyBorder="1" applyAlignment="1">
      <alignment horizontal="center" vertical="center"/>
    </xf>
    <xf numFmtId="181" fontId="42" fillId="9" borderId="14" xfId="1" applyNumberFormat="1" applyFont="1" applyFill="1" applyBorder="1" applyAlignment="1">
      <alignment horizontal="center" vertical="center"/>
    </xf>
    <xf numFmtId="180" fontId="44" fillId="12" borderId="30" xfId="1" applyNumberFormat="1" applyFont="1" applyFill="1" applyBorder="1" applyAlignment="1">
      <alignment horizontal="center" vertical="center"/>
    </xf>
    <xf numFmtId="0" fontId="44" fillId="12" borderId="21" xfId="1" applyNumberFormat="1" applyFont="1" applyFill="1" applyBorder="1" applyAlignment="1">
      <alignment horizontal="center" vertical="center"/>
    </xf>
    <xf numFmtId="0" fontId="44" fillId="12" borderId="32" xfId="1" applyNumberFormat="1" applyFont="1" applyFill="1" applyBorder="1" applyAlignment="1">
      <alignment horizontal="center" vertical="center"/>
    </xf>
    <xf numFmtId="180" fontId="44" fillId="12" borderId="43" xfId="1" applyNumberFormat="1" applyFont="1" applyFill="1" applyBorder="1" applyAlignment="1">
      <alignment horizontal="center" vertical="center"/>
    </xf>
    <xf numFmtId="0" fontId="44" fillId="12" borderId="44" xfId="1" applyNumberFormat="1" applyFont="1" applyFill="1" applyBorder="1" applyAlignment="1">
      <alignment horizontal="center" vertical="center"/>
    </xf>
    <xf numFmtId="0" fontId="44" fillId="12" borderId="45" xfId="1" applyNumberFormat="1" applyFont="1" applyFill="1" applyBorder="1" applyAlignment="1">
      <alignment horizontal="center" vertical="center"/>
    </xf>
    <xf numFmtId="0" fontId="37" fillId="9" borderId="39" xfId="1" applyNumberFormat="1" applyFont="1" applyFill="1" applyBorder="1" applyAlignment="1">
      <alignment horizontal="center" vertical="center"/>
    </xf>
    <xf numFmtId="0" fontId="38" fillId="9" borderId="40" xfId="1" applyNumberFormat="1" applyFont="1" applyFill="1" applyBorder="1" applyAlignment="1">
      <alignment horizontal="center" vertical="center"/>
    </xf>
    <xf numFmtId="0" fontId="38" fillId="9" borderId="41" xfId="1" applyNumberFormat="1" applyFont="1" applyFill="1" applyBorder="1" applyAlignment="1">
      <alignment horizontal="center" vertical="center"/>
    </xf>
    <xf numFmtId="0" fontId="58" fillId="0" borderId="0" xfId="18" applyFont="1" applyAlignment="1">
      <alignment horizontal="center" wrapText="1"/>
    </xf>
    <xf numFmtId="0" fontId="56" fillId="0" borderId="12" xfId="3457" applyFont="1" applyBorder="1" applyAlignment="1">
      <alignment horizontal="left"/>
    </xf>
    <xf numFmtId="0" fontId="56" fillId="0" borderId="0" xfId="3457" applyFont="1" applyAlignment="1">
      <alignment horizontal="left"/>
    </xf>
    <xf numFmtId="0" fontId="3" fillId="0" borderId="0" xfId="18" applyFont="1" applyAlignment="1">
      <alignment horizontal="center" wrapText="1"/>
    </xf>
    <xf numFmtId="0" fontId="59" fillId="0" borderId="0" xfId="18" applyFont="1" applyAlignment="1">
      <alignment horizontal="center" wrapText="1"/>
    </xf>
    <xf numFmtId="0" fontId="56" fillId="7" borderId="0" xfId="3457" applyFont="1" applyFill="1" applyAlignment="1">
      <alignment horizontal="left"/>
    </xf>
    <xf numFmtId="0" fontId="127" fillId="0" borderId="8" xfId="3457" applyNumberFormat="1" applyFont="1" applyFill="1" applyBorder="1" applyAlignment="1">
      <alignment horizontal="center"/>
    </xf>
    <xf numFmtId="0" fontId="54" fillId="0" borderId="0" xfId="18" applyFont="1" applyAlignment="1">
      <alignment horizontal="center"/>
    </xf>
    <xf numFmtId="0" fontId="55" fillId="0" borderId="0" xfId="18" applyFont="1" applyAlignment="1">
      <alignment horizontal="center"/>
    </xf>
    <xf numFmtId="14" fontId="60" fillId="0" borderId="0" xfId="18" applyNumberFormat="1" applyFont="1" applyAlignment="1">
      <alignment horizontal="right"/>
    </xf>
    <xf numFmtId="0" fontId="60" fillId="0" borderId="0" xfId="18" applyFont="1" applyAlignment="1">
      <alignment horizontal="right"/>
    </xf>
    <xf numFmtId="0" fontId="57" fillId="0" borderId="8" xfId="18" applyNumberFormat="1" applyFont="1" applyBorder="1" applyAlignment="1">
      <alignment horizontal="center"/>
    </xf>
    <xf numFmtId="0" fontId="56" fillId="0" borderId="8" xfId="18" applyNumberFormat="1" applyFont="1" applyBorder="1" applyAlignment="1">
      <alignment horizontal="center"/>
    </xf>
    <xf numFmtId="0" fontId="0" fillId="0" borderId="42" xfId="0" applyBorder="1">
      <alignment vertical="center"/>
    </xf>
    <xf numFmtId="0" fontId="0" fillId="0" borderId="0" xfId="0" applyBorder="1">
      <alignment vertical="center"/>
    </xf>
    <xf numFmtId="0" fontId="0" fillId="0" borderId="36" xfId="0" applyBorder="1">
      <alignment vertical="center"/>
    </xf>
    <xf numFmtId="14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49" fontId="157" fillId="0" borderId="2" xfId="0" applyNumberFormat="1" applyFont="1" applyBorder="1" applyAlignment="1">
      <alignment horizontal="center" vertical="center"/>
    </xf>
    <xf numFmtId="49" fontId="157" fillId="0" borderId="3" xfId="0" applyNumberFormat="1" applyFont="1" applyBorder="1" applyAlignment="1">
      <alignment horizontal="center" vertical="center"/>
    </xf>
    <xf numFmtId="0" fontId="0" fillId="7" borderId="42" xfId="0" applyFill="1" applyBorder="1">
      <alignment vertical="center"/>
    </xf>
    <xf numFmtId="0" fontId="0" fillId="7" borderId="0" xfId="0" applyFill="1" applyBorder="1">
      <alignment vertical="center"/>
    </xf>
    <xf numFmtId="0" fontId="0" fillId="7" borderId="36" xfId="0" applyFill="1" applyBorder="1">
      <alignment vertical="center"/>
    </xf>
    <xf numFmtId="0" fontId="155" fillId="0" borderId="21" xfId="0" applyFont="1" applyBorder="1" applyAlignment="1">
      <alignment horizontal="center" vertical="center"/>
    </xf>
    <xf numFmtId="0" fontId="157" fillId="0" borderId="2" xfId="0" applyFont="1" applyBorder="1" applyAlignment="1">
      <alignment horizontal="center" vertical="center"/>
    </xf>
    <xf numFmtId="0" fontId="133" fillId="0" borderId="39" xfId="0" applyFont="1" applyBorder="1">
      <alignment vertical="center"/>
    </xf>
    <xf numFmtId="0" fontId="133" fillId="0" borderId="40" xfId="0" applyFont="1" applyBorder="1">
      <alignment vertical="center"/>
    </xf>
    <xf numFmtId="0" fontId="133" fillId="0" borderId="41" xfId="0" applyFont="1" applyBorder="1">
      <alignment vertical="center"/>
    </xf>
    <xf numFmtId="0" fontId="0" fillId="0" borderId="4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135" fillId="0" borderId="42" xfId="0" applyNumberFormat="1" applyFont="1" applyFill="1" applyBorder="1" applyAlignment="1">
      <alignment vertical="center"/>
    </xf>
    <xf numFmtId="0" fontId="135" fillId="0" borderId="0" xfId="0" applyNumberFormat="1" applyFont="1" applyFill="1" applyBorder="1" applyAlignment="1">
      <alignment vertical="center"/>
    </xf>
    <xf numFmtId="0" fontId="135" fillId="0" borderId="36" xfId="0" applyNumberFormat="1" applyFont="1" applyFill="1" applyBorder="1" applyAlignment="1">
      <alignment vertical="center"/>
    </xf>
    <xf numFmtId="0" fontId="0" fillId="0" borderId="40" xfId="0" applyBorder="1" applyAlignment="1">
      <alignment vertical="center" wrapText="1"/>
    </xf>
    <xf numFmtId="0" fontId="146" fillId="0" borderId="0" xfId="0" applyFont="1" applyAlignment="1">
      <alignment horizontal="center" vertical="center"/>
    </xf>
  </cellXfs>
  <cellStyles count="5469">
    <cellStyle name="_TOREAD - 11AW - 新加7款 - 核价表 - 2011.03.0 4" xfId="23"/>
    <cellStyle name="_探路者11AW面辅料大货汇总表（包含供应商联系方式）（有图）" xfId="24"/>
    <cellStyle name="20% - Accent1" xfId="25"/>
    <cellStyle name="20% - Accent2" xfId="26"/>
    <cellStyle name="20% - Accent3" xfId="27"/>
    <cellStyle name="20% - Accent4" xfId="28"/>
    <cellStyle name="20% - Accent5" xfId="29"/>
    <cellStyle name="20% - Accent6" xfId="30"/>
    <cellStyle name="20% - アクセント 1" xfId="31"/>
    <cellStyle name="20% - アクセント 2" xfId="32"/>
    <cellStyle name="20% - アクセント 3" xfId="33"/>
    <cellStyle name="20% - アクセント 4" xfId="34"/>
    <cellStyle name="20% - アクセント 5" xfId="35"/>
    <cellStyle name="20% - アクセント 6" xfId="36"/>
    <cellStyle name="20% - 輔色1" xfId="37"/>
    <cellStyle name="20% - 輔色1 2" xfId="38"/>
    <cellStyle name="20% - 輔色1 2 2" xfId="39"/>
    <cellStyle name="20% - 輔色1 2 3" xfId="40"/>
    <cellStyle name="20% - 輔色1 3" xfId="41"/>
    <cellStyle name="20% - 輔色1 3 2" xfId="42"/>
    <cellStyle name="20% - 輔色1 3 3" xfId="43"/>
    <cellStyle name="20% - 輔色2" xfId="44"/>
    <cellStyle name="20% - 輔色2 2" xfId="45"/>
    <cellStyle name="20% - 輔色2 2 2" xfId="46"/>
    <cellStyle name="20% - 輔色2 2 3" xfId="47"/>
    <cellStyle name="20% - 輔色2 3" xfId="48"/>
    <cellStyle name="20% - 輔色2 3 2" xfId="49"/>
    <cellStyle name="20% - 輔色2 3 3" xfId="50"/>
    <cellStyle name="20% - 輔色3" xfId="51"/>
    <cellStyle name="20% - 輔色3 2" xfId="52"/>
    <cellStyle name="20% - 輔色3 2 2" xfId="53"/>
    <cellStyle name="20% - 輔色3 2 3" xfId="54"/>
    <cellStyle name="20% - 輔色3 3" xfId="55"/>
    <cellStyle name="20% - 輔色3 3 2" xfId="56"/>
    <cellStyle name="20% - 輔色3 3 3" xfId="57"/>
    <cellStyle name="20% - 輔色4" xfId="58"/>
    <cellStyle name="20% - 輔色4 2" xfId="59"/>
    <cellStyle name="20% - 輔色4 2 2" xfId="60"/>
    <cellStyle name="20% - 輔色4 2 3" xfId="61"/>
    <cellStyle name="20% - 輔色4 3" xfId="62"/>
    <cellStyle name="20% - 輔色4 3 2" xfId="63"/>
    <cellStyle name="20% - 輔色4 3 3" xfId="64"/>
    <cellStyle name="20% - 輔色5" xfId="65"/>
    <cellStyle name="20% - 輔色5 2" xfId="66"/>
    <cellStyle name="20% - 輔色5 2 2" xfId="67"/>
    <cellStyle name="20% - 輔色5 2 3" xfId="68"/>
    <cellStyle name="20% - 輔色5 3" xfId="69"/>
    <cellStyle name="20% - 輔色5 3 2" xfId="70"/>
    <cellStyle name="20% - 輔色5 3 3" xfId="71"/>
    <cellStyle name="20% - 輔色6" xfId="72"/>
    <cellStyle name="20% - 輔色6 2" xfId="73"/>
    <cellStyle name="20% - 輔色6 2 2" xfId="74"/>
    <cellStyle name="20% - 輔色6 2 3" xfId="75"/>
    <cellStyle name="20% - 輔色6 3" xfId="76"/>
    <cellStyle name="20% - 輔色6 3 2" xfId="77"/>
    <cellStyle name="20% - 輔色6 3 3" xfId="78"/>
    <cellStyle name="20% - 强调文字颜色 1 2" xfId="79"/>
    <cellStyle name="20% - 强调文字颜色 2 2" xfId="80"/>
    <cellStyle name="20% - 强调文字颜色 3 2" xfId="81"/>
    <cellStyle name="20% - 强调文字颜色 4 2" xfId="82"/>
    <cellStyle name="20% - 强调文字颜色 5 2" xfId="83"/>
    <cellStyle name="20% - 强调文字颜色 6 2" xfId="84"/>
    <cellStyle name="40% - Accent1" xfId="85"/>
    <cellStyle name="40% - Accent2" xfId="86"/>
    <cellStyle name="40% - Accent3" xfId="87"/>
    <cellStyle name="40% - Accent4" xfId="88"/>
    <cellStyle name="40% - Accent5" xfId="89"/>
    <cellStyle name="40% - Accent6" xfId="90"/>
    <cellStyle name="40% - アクセント 1" xfId="91"/>
    <cellStyle name="40% - アクセント 2" xfId="92"/>
    <cellStyle name="40% - アクセント 3" xfId="93"/>
    <cellStyle name="40% - アクセント 4" xfId="94"/>
    <cellStyle name="40% - アクセント 5" xfId="95"/>
    <cellStyle name="40% - アクセント 6" xfId="96"/>
    <cellStyle name="40% - 輔色1" xfId="97"/>
    <cellStyle name="40% - 輔色1 2" xfId="98"/>
    <cellStyle name="40% - 輔色1 2 2" xfId="99"/>
    <cellStyle name="40% - 輔色1 2 3" xfId="100"/>
    <cellStyle name="40% - 輔色1 3" xfId="101"/>
    <cellStyle name="40% - 輔色1 3 2" xfId="102"/>
    <cellStyle name="40% - 輔色1 3 3" xfId="103"/>
    <cellStyle name="40% - 輔色2" xfId="104"/>
    <cellStyle name="40% - 輔色2 2" xfId="105"/>
    <cellStyle name="40% - 輔色2 2 2" xfId="106"/>
    <cellStyle name="40% - 輔色2 2 3" xfId="107"/>
    <cellStyle name="40% - 輔色2 3" xfId="108"/>
    <cellStyle name="40% - 輔色2 3 2" xfId="109"/>
    <cellStyle name="40% - 輔色2 3 3" xfId="110"/>
    <cellStyle name="40% - 輔色3" xfId="111"/>
    <cellStyle name="40% - 輔色3 2" xfId="112"/>
    <cellStyle name="40% - 輔色3 2 2" xfId="113"/>
    <cellStyle name="40% - 輔色3 2 3" xfId="114"/>
    <cellStyle name="40% - 輔色3 3" xfId="115"/>
    <cellStyle name="40% - 輔色3 3 2" xfId="116"/>
    <cellStyle name="40% - 輔色3 3 3" xfId="117"/>
    <cellStyle name="40% - 輔色4" xfId="118"/>
    <cellStyle name="40% - 輔色4 2" xfId="119"/>
    <cellStyle name="40% - 輔色4 2 2" xfId="120"/>
    <cellStyle name="40% - 輔色4 2 3" xfId="121"/>
    <cellStyle name="40% - 輔色4 3" xfId="122"/>
    <cellStyle name="40% - 輔色4 3 2" xfId="123"/>
    <cellStyle name="40% - 輔色4 3 3" xfId="124"/>
    <cellStyle name="40% - 輔色5" xfId="125"/>
    <cellStyle name="40% - 輔色5 2" xfId="126"/>
    <cellStyle name="40% - 輔色5 2 2" xfId="127"/>
    <cellStyle name="40% - 輔色5 2 3" xfId="128"/>
    <cellStyle name="40% - 輔色5 3" xfId="129"/>
    <cellStyle name="40% - 輔色5 3 2" xfId="130"/>
    <cellStyle name="40% - 輔色5 3 3" xfId="131"/>
    <cellStyle name="40% - 輔色6" xfId="132"/>
    <cellStyle name="40% - 輔色6 2" xfId="133"/>
    <cellStyle name="40% - 輔色6 2 2" xfId="134"/>
    <cellStyle name="40% - 輔色6 2 3" xfId="135"/>
    <cellStyle name="40% - 輔色6 3" xfId="136"/>
    <cellStyle name="40% - 輔色6 3 2" xfId="137"/>
    <cellStyle name="40% - 輔色6 3 3" xfId="138"/>
    <cellStyle name="40% - 强调文字颜色 1 2" xfId="139"/>
    <cellStyle name="40% - 强调文字颜色 2 2" xfId="140"/>
    <cellStyle name="40% - 强调文字颜色 3 2" xfId="141"/>
    <cellStyle name="40% - 强调文字颜色 4 2" xfId="142"/>
    <cellStyle name="40% - 强调文字颜色 5 2" xfId="143"/>
    <cellStyle name="40% - 强调文字颜色 6 2" xfId="144"/>
    <cellStyle name="60% - Accent1" xfId="145"/>
    <cellStyle name="60% - Accent2" xfId="146"/>
    <cellStyle name="60% - Accent3" xfId="147"/>
    <cellStyle name="60% - Accent4" xfId="148"/>
    <cellStyle name="60% - Accent5" xfId="149"/>
    <cellStyle name="60% - Accent6" xfId="150"/>
    <cellStyle name="60% - アクセント 1" xfId="151"/>
    <cellStyle name="60% - アクセント 2" xfId="152"/>
    <cellStyle name="60% - アクセント 3" xfId="153"/>
    <cellStyle name="60% - アクセント 4" xfId="154"/>
    <cellStyle name="60% - アクセント 5" xfId="155"/>
    <cellStyle name="60% - アクセント 6" xfId="156"/>
    <cellStyle name="60% - 輔色1" xfId="157"/>
    <cellStyle name="60% - 輔色1 2" xfId="158"/>
    <cellStyle name="60% - 輔色1 2 2" xfId="159"/>
    <cellStyle name="60% - 輔色1 2 3" xfId="160"/>
    <cellStyle name="60% - 輔色1 3" xfId="161"/>
    <cellStyle name="60% - 輔色1 3 2" xfId="162"/>
    <cellStyle name="60% - 輔色1 3 3" xfId="163"/>
    <cellStyle name="60% - 輔色2" xfId="164"/>
    <cellStyle name="60% - 輔色2 2" xfId="165"/>
    <cellStyle name="60% - 輔色2 2 2" xfId="166"/>
    <cellStyle name="60% - 輔色2 2 3" xfId="167"/>
    <cellStyle name="60% - 輔色2 3" xfId="168"/>
    <cellStyle name="60% - 輔色2 3 2" xfId="169"/>
    <cellStyle name="60% - 輔色2 3 3" xfId="170"/>
    <cellStyle name="60% - 輔色3" xfId="171"/>
    <cellStyle name="60% - 輔色3 2" xfId="172"/>
    <cellStyle name="60% - 輔色3 2 2" xfId="173"/>
    <cellStyle name="60% - 輔色3 2 3" xfId="174"/>
    <cellStyle name="60% - 輔色3 3" xfId="175"/>
    <cellStyle name="60% - 輔色3 3 2" xfId="176"/>
    <cellStyle name="60% - 輔色3 3 3" xfId="177"/>
    <cellStyle name="60% - 輔色4" xfId="178"/>
    <cellStyle name="60% - 輔色4 2" xfId="179"/>
    <cellStyle name="60% - 輔色4 2 2" xfId="180"/>
    <cellStyle name="60% - 輔色4 2 3" xfId="181"/>
    <cellStyle name="60% - 輔色4 3" xfId="182"/>
    <cellStyle name="60% - 輔色4 3 2" xfId="183"/>
    <cellStyle name="60% - 輔色4 3 3" xfId="184"/>
    <cellStyle name="60% - 輔色5" xfId="185"/>
    <cellStyle name="60% - 輔色5 2" xfId="186"/>
    <cellStyle name="60% - 輔色5 2 2" xfId="187"/>
    <cellStyle name="60% - 輔色5 2 3" xfId="188"/>
    <cellStyle name="60% - 輔色5 3" xfId="189"/>
    <cellStyle name="60% - 輔色5 3 2" xfId="190"/>
    <cellStyle name="60% - 輔色5 3 3" xfId="191"/>
    <cellStyle name="60% - 輔色6" xfId="192"/>
    <cellStyle name="60% - 輔色6 2" xfId="193"/>
    <cellStyle name="60% - 輔色6 2 2" xfId="194"/>
    <cellStyle name="60% - 輔色6 2 3" xfId="195"/>
    <cellStyle name="60% - 輔色6 3" xfId="196"/>
    <cellStyle name="60% - 輔色6 3 2" xfId="197"/>
    <cellStyle name="60% - 輔色6 3 3" xfId="198"/>
    <cellStyle name="60% - 强调文字颜色 1 2" xfId="199"/>
    <cellStyle name="60% - 强调文字颜色 2 2" xfId="200"/>
    <cellStyle name="60% - 强调文字颜色 3 2" xfId="201"/>
    <cellStyle name="60% - 强调文字颜色 3 2 2" xfId="202"/>
    <cellStyle name="60% - 强调文字颜色 3 2 2 2" xfId="203"/>
    <cellStyle name="60% - 强调文字颜色 4 2" xfId="204"/>
    <cellStyle name="60% - 强调文字颜色 5 2" xfId="205"/>
    <cellStyle name="60% - 强调文字颜色 6 2" xfId="206"/>
    <cellStyle name="Accent1" xfId="207"/>
    <cellStyle name="Accent2" xfId="208"/>
    <cellStyle name="Accent3" xfId="209"/>
    <cellStyle name="Accent4" xfId="210"/>
    <cellStyle name="Accent5" xfId="211"/>
    <cellStyle name="Accent6" xfId="212"/>
    <cellStyle name="Bad" xfId="213"/>
    <cellStyle name="Calculation" xfId="214"/>
    <cellStyle name="Check Cell" xfId="215"/>
    <cellStyle name="Explanatory Text" xfId="216"/>
    <cellStyle name="Good" xfId="217"/>
    <cellStyle name="Heading 1" xfId="218"/>
    <cellStyle name="Heading 2" xfId="219"/>
    <cellStyle name="Heading 3" xfId="220"/>
    <cellStyle name="Heading 4" xfId="221"/>
    <cellStyle name="Input" xfId="222"/>
    <cellStyle name="Linked Cell" xfId="223"/>
    <cellStyle name="Neutral" xfId="224"/>
    <cellStyle name="Normal_~0578341" xfId="225"/>
    <cellStyle name="Normal_71125A_SRX 500 JKT BOM" xfId="4"/>
    <cellStyle name="Normal_71125A_SRX 500 JKT BOM_TAWC91816料" xfId="5453"/>
    <cellStyle name="Normal_Feuil1" xfId="13"/>
    <cellStyle name="Normal_Feuil1_TAWC91816料" xfId="5451"/>
    <cellStyle name="Note" xfId="226"/>
    <cellStyle name="Output" xfId="227"/>
    <cellStyle name="S2" xfId="228"/>
    <cellStyle name="Title" xfId="229"/>
    <cellStyle name="Total" xfId="230"/>
    <cellStyle name="Warning Text" xfId="231"/>
    <cellStyle name="アクセント 1" xfId="232"/>
    <cellStyle name="アクセント 2" xfId="233"/>
    <cellStyle name="アクセント 3" xfId="234"/>
    <cellStyle name="アクセント 4" xfId="235"/>
    <cellStyle name="アクセント 5" xfId="236"/>
    <cellStyle name="アクセント 6" xfId="237"/>
    <cellStyle name="タイトル" xfId="238"/>
    <cellStyle name="チェック セル" xfId="239"/>
    <cellStyle name="どちらでもない" xfId="240"/>
    <cellStyle name="ハイパーリンク_組曲プレゼン.xls" xfId="241"/>
    <cellStyle name="メモ" xfId="242"/>
    <cellStyle name="リンク セル" xfId="243"/>
    <cellStyle name="百分比 2" xfId="244"/>
    <cellStyle name="百分比 2 2" xfId="245"/>
    <cellStyle name="百分比 2 2 2" xfId="246"/>
    <cellStyle name="百分比 2 3" xfId="247"/>
    <cellStyle name="百分比 2 3 2" xfId="248"/>
    <cellStyle name="百分比 2 3 3" xfId="249"/>
    <cellStyle name="百分比 2 4" xfId="250"/>
    <cellStyle name="百分比 2 5" xfId="251"/>
    <cellStyle name="百分比 2 6" xfId="252"/>
    <cellStyle name="百分比 2 7" xfId="253"/>
    <cellStyle name="百分比 2 8" xfId="254"/>
    <cellStyle name="百分比 3" xfId="255"/>
    <cellStyle name="備註" xfId="256"/>
    <cellStyle name="備註 2" xfId="257"/>
    <cellStyle name="标题 1 2" xfId="258"/>
    <cellStyle name="标题 2 2" xfId="259"/>
    <cellStyle name="标题 3 2" xfId="260"/>
    <cellStyle name="标题 4 2" xfId="261"/>
    <cellStyle name="标题 5" xfId="262"/>
    <cellStyle name="標題" xfId="263"/>
    <cellStyle name="標題 1" xfId="264"/>
    <cellStyle name="標題 1 2" xfId="265"/>
    <cellStyle name="標題 1 2 2" xfId="266"/>
    <cellStyle name="標題 1 2 3" xfId="267"/>
    <cellStyle name="標題 1 3" xfId="268"/>
    <cellStyle name="標題 1 3 2" xfId="269"/>
    <cellStyle name="標題 1 3 3" xfId="270"/>
    <cellStyle name="標題 2" xfId="271"/>
    <cellStyle name="標題 2 2" xfId="272"/>
    <cellStyle name="標題 2 2 2" xfId="273"/>
    <cellStyle name="標題 2 2 3" xfId="274"/>
    <cellStyle name="標題 2 3" xfId="275"/>
    <cellStyle name="標題 2 3 2" xfId="276"/>
    <cellStyle name="標題 2 3 3" xfId="277"/>
    <cellStyle name="標題 3" xfId="278"/>
    <cellStyle name="標題 3 2" xfId="279"/>
    <cellStyle name="標題 3 2 2" xfId="280"/>
    <cellStyle name="標題 3 2 3" xfId="281"/>
    <cellStyle name="標題 3 3" xfId="282"/>
    <cellStyle name="標題 3 3 2" xfId="283"/>
    <cellStyle name="標題 3 3 3" xfId="284"/>
    <cellStyle name="標題 4" xfId="285"/>
    <cellStyle name="標題 4 2" xfId="286"/>
    <cellStyle name="標題 4 2 2" xfId="287"/>
    <cellStyle name="標題 4 2 3" xfId="288"/>
    <cellStyle name="標題 4 3" xfId="289"/>
    <cellStyle name="標題 4 3 2" xfId="290"/>
    <cellStyle name="標題 4 3 3" xfId="291"/>
    <cellStyle name="標題 5" xfId="292"/>
    <cellStyle name="標題 5 2" xfId="293"/>
    <cellStyle name="標題 5 3" xfId="294"/>
    <cellStyle name="標題 6" xfId="295"/>
    <cellStyle name="標題 6 2" xfId="296"/>
    <cellStyle name="標題 6 3" xfId="297"/>
    <cellStyle name="標準_組曲プレゼン.xls" xfId="298"/>
    <cellStyle name="表示済みのハイパーリンク_組曲プレゼン.xls" xfId="299"/>
    <cellStyle name="差 2" xfId="300"/>
    <cellStyle name="差 2 2" xfId="301"/>
    <cellStyle name="差_10AW核价-润懋(35款已核，单耗未减)" xfId="302"/>
    <cellStyle name="差_10AW核价-润懋(35款已核，单耗未减) 2" xfId="303"/>
    <cellStyle name="差_10AW核价-润懋(35款已核，单耗未减) 2 2" xfId="304"/>
    <cellStyle name="差_10AW核价-润懋(35款已核，单耗未减) 3" xfId="305"/>
    <cellStyle name="差_10AW核价-润懋(35款已核，单耗未减) 4" xfId="306"/>
    <cellStyle name="差_10AW核价-润懋(35款已核，单耗未减) 5" xfId="307"/>
    <cellStyle name="差_10AW润懋最终确定单价（16款未定）" xfId="308"/>
    <cellStyle name="差_10AW润懋最终确定单价（16款未定） 2" xfId="309"/>
    <cellStyle name="差_10AW润懋最终确定单价（16款未定） 2 2" xfId="310"/>
    <cellStyle name="差_10AW润懋最终确定单价（16款未定） 3" xfId="311"/>
    <cellStyle name="差_10AW润懋最终确定单价（16款未定） 4" xfId="312"/>
    <cellStyle name="差_10AW润懋最终确定单价（16款未定） 5" xfId="313"/>
    <cellStyle name="差_2011秋冬季生产放量表2-9(韩姐原始单)" xfId="314"/>
    <cellStyle name="差_226" xfId="315"/>
    <cellStyle name="差_226 2" xfId="316"/>
    <cellStyle name="差_226 2 2" xfId="317"/>
    <cellStyle name="差_226 2 3" xfId="318"/>
    <cellStyle name="差_226 2 4" xfId="319"/>
    <cellStyle name="差_226 2 5" xfId="320"/>
    <cellStyle name="差_226 2 6" xfId="321"/>
    <cellStyle name="差_226 3" xfId="322"/>
    <cellStyle name="差_226 4" xfId="323"/>
    <cellStyle name="差_226 5" xfId="324"/>
    <cellStyle name="差_226 6" xfId="325"/>
    <cellStyle name="差_226 7" xfId="326"/>
    <cellStyle name="差_227" xfId="327"/>
    <cellStyle name="差_227 2" xfId="328"/>
    <cellStyle name="差_227 2 2" xfId="329"/>
    <cellStyle name="差_227 2 3" xfId="330"/>
    <cellStyle name="差_227 2 4" xfId="331"/>
    <cellStyle name="差_227 2 5" xfId="332"/>
    <cellStyle name="差_227 2 6" xfId="333"/>
    <cellStyle name="差_227 3" xfId="334"/>
    <cellStyle name="差_227 4" xfId="335"/>
    <cellStyle name="差_227 5" xfId="336"/>
    <cellStyle name="差_227 6" xfId="337"/>
    <cellStyle name="差_227 7" xfId="338"/>
    <cellStyle name="差_235" xfId="339"/>
    <cellStyle name="差_235 2" xfId="340"/>
    <cellStyle name="差_235 2 2" xfId="341"/>
    <cellStyle name="差_235 2 3" xfId="342"/>
    <cellStyle name="差_235 2 4" xfId="343"/>
    <cellStyle name="差_235 2 5" xfId="344"/>
    <cellStyle name="差_235 2 6" xfId="345"/>
    <cellStyle name="差_235 3" xfId="346"/>
    <cellStyle name="差_235 4" xfId="347"/>
    <cellStyle name="差_235 5" xfId="348"/>
    <cellStyle name="差_235 6" xfId="349"/>
    <cellStyle name="差_235 7" xfId="350"/>
    <cellStyle name="差_236" xfId="351"/>
    <cellStyle name="差_236 2" xfId="352"/>
    <cellStyle name="差_236 2 2" xfId="353"/>
    <cellStyle name="差_236 2 3" xfId="354"/>
    <cellStyle name="差_236 2 4" xfId="355"/>
    <cellStyle name="差_236 2 5" xfId="356"/>
    <cellStyle name="差_236 2 6" xfId="357"/>
    <cellStyle name="差_236 3" xfId="358"/>
    <cellStyle name="差_236 4" xfId="359"/>
    <cellStyle name="差_236 5" xfId="360"/>
    <cellStyle name="差_236 6" xfId="361"/>
    <cellStyle name="差_236 7" xfId="362"/>
    <cellStyle name="差_TOREAD - 14FW - 电商113款 - 核价表 - 20131011" xfId="363"/>
    <cellStyle name="差_YKK 拉链大货报价09.12.09" xfId="364"/>
    <cellStyle name="差_报价表6.2" xfId="365"/>
    <cellStyle name="差_大田640一版报价xlsx" xfId="366"/>
    <cellStyle name="差_大田641一版报价xlsx" xfId="367"/>
    <cellStyle name="差_服装" xfId="368"/>
    <cellStyle name="差_服装_1" xfId="369"/>
    <cellStyle name="差_丽扬转出款2680" xfId="370"/>
    <cellStyle name="差_丽扬转出款2680 2" xfId="371"/>
    <cellStyle name="差_丽扬转出款2680 2 2" xfId="372"/>
    <cellStyle name="差_丽扬转出款2680 2 3" xfId="373"/>
    <cellStyle name="差_丽扬转出款2680 2 4" xfId="374"/>
    <cellStyle name="差_丽扬转出款2680 2 5" xfId="375"/>
    <cellStyle name="差_丽扬转出款2680 2 6" xfId="376"/>
    <cellStyle name="差_丽扬转出款2680 3" xfId="377"/>
    <cellStyle name="差_丽扬转出款2680 4" xfId="378"/>
    <cellStyle name="差_丽扬转出款2680 5" xfId="379"/>
    <cellStyle name="差_丽扬转出款2680 6" xfId="380"/>
    <cellStyle name="差_丽扬转出款2680 7" xfId="381"/>
    <cellStyle name="差_内件物料单" xfId="382"/>
    <cellStyle name="差_内件物料单 2" xfId="383"/>
    <cellStyle name="差_润懋转出款的物料工厂待定" xfId="384"/>
    <cellStyle name="差_润懋转出款的物料工厂待定 2" xfId="385"/>
    <cellStyle name="差_润懋转出款的物料工厂待定 2 2" xfId="386"/>
    <cellStyle name="差_润懋转出款的物料工厂待定 3" xfId="387"/>
    <cellStyle name="差_润懋转出款的物料工厂待定 4" xfId="388"/>
    <cellStyle name="差_润懋转出款的物料工厂待定 5" xfId="389"/>
    <cellStyle name="差_童装" xfId="390"/>
    <cellStyle name="差_外件物料单" xfId="391"/>
    <cellStyle name="差_外件物料单 2" xfId="392"/>
    <cellStyle name="差_下单表" xfId="393"/>
    <cellStyle name="差_鞋品" xfId="394"/>
    <cellStyle name="差_鞋品_1" xfId="395"/>
    <cellStyle name="差_装备" xfId="396"/>
    <cellStyle name="常规" xfId="0" builtinId="0"/>
    <cellStyle name="常规 10" xfId="397"/>
    <cellStyle name="常规 10 10" xfId="398"/>
    <cellStyle name="常规 10 11" xfId="399"/>
    <cellStyle name="常规 10 11 2" xfId="400"/>
    <cellStyle name="常规 10 11 2 2" xfId="401"/>
    <cellStyle name="常规 10 11 2 2 2" xfId="402"/>
    <cellStyle name="常规 10 11 2 3" xfId="403"/>
    <cellStyle name="常规 10 11 2 3 2" xfId="404"/>
    <cellStyle name="常规 10 11 2 4" xfId="405"/>
    <cellStyle name="常规 10 11 3" xfId="406"/>
    <cellStyle name="常规 10 11 3 2" xfId="407"/>
    <cellStyle name="常规 10 11 4" xfId="408"/>
    <cellStyle name="常规 10 11 4 2" xfId="409"/>
    <cellStyle name="常规 10 11 5" xfId="410"/>
    <cellStyle name="常规 10 11 5 2" xfId="411"/>
    <cellStyle name="常规 10 11 6" xfId="412"/>
    <cellStyle name="常规 10 11 7" xfId="413"/>
    <cellStyle name="常规 10 12" xfId="414"/>
    <cellStyle name="常规 10 13" xfId="415"/>
    <cellStyle name="常规 10 13 2" xfId="416"/>
    <cellStyle name="常规 10 14" xfId="417"/>
    <cellStyle name="常规 10 14 2" xfId="418"/>
    <cellStyle name="常规 10 15" xfId="419"/>
    <cellStyle name="常规 10 15 2" xfId="420"/>
    <cellStyle name="常规 10 16" xfId="421"/>
    <cellStyle name="常规 10 16 2" xfId="422"/>
    <cellStyle name="常规 10 17" xfId="423"/>
    <cellStyle name="常规 10 17 2" xfId="424"/>
    <cellStyle name="常规 10 18" xfId="425"/>
    <cellStyle name="常规 10 18 2" xfId="426"/>
    <cellStyle name="常规 10 19" xfId="427"/>
    <cellStyle name="常规 10 2" xfId="428"/>
    <cellStyle name="常规 10 2 10" xfId="429"/>
    <cellStyle name="常规 10 2 10 2" xfId="430"/>
    <cellStyle name="常规 10 2 10 2 2" xfId="431"/>
    <cellStyle name="常规 10 2 10 3" xfId="432"/>
    <cellStyle name="常规 10 2 10 3 2" xfId="433"/>
    <cellStyle name="常规 10 2 10 4" xfId="434"/>
    <cellStyle name="常规 10 2 11" xfId="435"/>
    <cellStyle name="常规 10 2 11 2" xfId="436"/>
    <cellStyle name="常规 10 2 12" xfId="437"/>
    <cellStyle name="常规 10 2 12 2" xfId="438"/>
    <cellStyle name="常规 10 2 13" xfId="439"/>
    <cellStyle name="常规 10 2 13 2" xfId="440"/>
    <cellStyle name="常规 10 2 14" xfId="441"/>
    <cellStyle name="常规 10 2 14 2" xfId="442"/>
    <cellStyle name="常规 10 2 15" xfId="443"/>
    <cellStyle name="常规 10 2 15 2" xfId="444"/>
    <cellStyle name="常规 10 2 16" xfId="445"/>
    <cellStyle name="常规 10 2 17" xfId="446"/>
    <cellStyle name="常规 10 2 2" xfId="447"/>
    <cellStyle name="常规 10 2 2 2" xfId="448"/>
    <cellStyle name="常规 10 2 2 2 10" xfId="449"/>
    <cellStyle name="常规 10 2 2 2 10 2" xfId="450"/>
    <cellStyle name="常规 10 2 2 2 11" xfId="451"/>
    <cellStyle name="常规 10 2 2 2 11 2" xfId="452"/>
    <cellStyle name="常规 10 2 2 2 12" xfId="453"/>
    <cellStyle name="常规 10 2 2 2 13" xfId="454"/>
    <cellStyle name="常规 10 2 2 2 2" xfId="455"/>
    <cellStyle name="常规 10 2 2 2 2 10" xfId="456"/>
    <cellStyle name="常规 10 2 2 2 2 11" xfId="457"/>
    <cellStyle name="常规 10 2 2 2 2 2" xfId="458"/>
    <cellStyle name="常规 10 2 2 2 2 2 2" xfId="459"/>
    <cellStyle name="常规 10 2 2 2 2 2 2 2" xfId="460"/>
    <cellStyle name="常规 10 2 2 2 2 2 2 2 2" xfId="461"/>
    <cellStyle name="常规 10 2 2 2 2 2 2 3" xfId="462"/>
    <cellStyle name="常规 10 2 2 2 2 2 2 3 2" xfId="463"/>
    <cellStyle name="常规 10 2 2 2 2 2 2 4" xfId="464"/>
    <cellStyle name="常规 10 2 2 2 2 2 3" xfId="465"/>
    <cellStyle name="常规 10 2 2 2 2 2 3 2" xfId="466"/>
    <cellStyle name="常规 10 2 2 2 2 2 3 2 2" xfId="467"/>
    <cellStyle name="常规 10 2 2 2 2 2 3 3" xfId="468"/>
    <cellStyle name="常规 10 2 2 2 2 2 3 3 2" xfId="469"/>
    <cellStyle name="常规 10 2 2 2 2 2 3 4" xfId="470"/>
    <cellStyle name="常规 10 2 2 2 2 2 4" xfId="471"/>
    <cellStyle name="常规 10 2 2 2 2 2 4 2" xfId="472"/>
    <cellStyle name="常规 10 2 2 2 2 2 5" xfId="473"/>
    <cellStyle name="常规 10 2 2 2 2 2 5 2" xfId="474"/>
    <cellStyle name="常规 10 2 2 2 2 2 6" xfId="475"/>
    <cellStyle name="常规 10 2 2 2 2 2 6 2" xfId="476"/>
    <cellStyle name="常规 10 2 2 2 2 2 7" xfId="477"/>
    <cellStyle name="常规 10 2 2 2 2 2 8" xfId="478"/>
    <cellStyle name="常规 10 2 2 2 2 3" xfId="479"/>
    <cellStyle name="常规 10 2 2 2 2 4" xfId="480"/>
    <cellStyle name="常规 10 2 2 2 2 4 2" xfId="481"/>
    <cellStyle name="常规 10 2 2 2 2 4 2 2" xfId="482"/>
    <cellStyle name="常规 10 2 2 2 2 4 3" xfId="483"/>
    <cellStyle name="常规 10 2 2 2 2 4 3 2" xfId="484"/>
    <cellStyle name="常规 10 2 2 2 2 4 4" xfId="485"/>
    <cellStyle name="常规 10 2 2 2 2 5" xfId="486"/>
    <cellStyle name="常规 10 2 2 2 2 5 2" xfId="487"/>
    <cellStyle name="常规 10 2 2 2 2 5 2 2" xfId="488"/>
    <cellStyle name="常规 10 2 2 2 2 5 3" xfId="489"/>
    <cellStyle name="常规 10 2 2 2 2 5 3 2" xfId="490"/>
    <cellStyle name="常规 10 2 2 2 2 5 4" xfId="491"/>
    <cellStyle name="常规 10 2 2 2 2 6" xfId="492"/>
    <cellStyle name="常规 10 2 2 2 2 6 2" xfId="493"/>
    <cellStyle name="常规 10 2 2 2 2 7" xfId="494"/>
    <cellStyle name="常规 10 2 2 2 2 7 2" xfId="495"/>
    <cellStyle name="常规 10 2 2 2 2 8" xfId="496"/>
    <cellStyle name="常规 10 2 2 2 2 8 2" xfId="497"/>
    <cellStyle name="常规 10 2 2 2 2 9" xfId="498"/>
    <cellStyle name="常规 10 2 2 2 2 9 2" xfId="499"/>
    <cellStyle name="常规 10 2 2 2 3" xfId="500"/>
    <cellStyle name="常规 10 2 2 2 3 2" xfId="501"/>
    <cellStyle name="常规 10 2 2 2 3 2 2" xfId="502"/>
    <cellStyle name="常规 10 2 2 2 3 2 2 2" xfId="503"/>
    <cellStyle name="常规 10 2 2 2 3 2 3" xfId="504"/>
    <cellStyle name="常规 10 2 2 2 3 2 3 2" xfId="505"/>
    <cellStyle name="常规 10 2 2 2 3 2 4" xfId="506"/>
    <cellStyle name="常规 10 2 2 2 3 3" xfId="507"/>
    <cellStyle name="常规 10 2 2 2 3 3 2" xfId="508"/>
    <cellStyle name="常规 10 2 2 2 3 3 2 2" xfId="509"/>
    <cellStyle name="常规 10 2 2 2 3 3 3" xfId="510"/>
    <cellStyle name="常规 10 2 2 2 3 3 3 2" xfId="511"/>
    <cellStyle name="常规 10 2 2 2 3 3 4" xfId="512"/>
    <cellStyle name="常规 10 2 2 2 3 4" xfId="513"/>
    <cellStyle name="常规 10 2 2 2 3 4 2" xfId="514"/>
    <cellStyle name="常规 10 2 2 2 3 5" xfId="515"/>
    <cellStyle name="常规 10 2 2 2 3 5 2" xfId="516"/>
    <cellStyle name="常规 10 2 2 2 3 6" xfId="517"/>
    <cellStyle name="常规 10 2 2 2 3 6 2" xfId="518"/>
    <cellStyle name="常规 10 2 2 2 3 7" xfId="519"/>
    <cellStyle name="常规 10 2 2 2 3 7 2" xfId="520"/>
    <cellStyle name="常规 10 2 2 2 3 8" xfId="521"/>
    <cellStyle name="常规 10 2 2 2 3 9" xfId="522"/>
    <cellStyle name="常规 10 2 2 2 4" xfId="523"/>
    <cellStyle name="常规 10 2 2 2 4 2" xfId="524"/>
    <cellStyle name="常规 10 2 2 2 4 2 2" xfId="525"/>
    <cellStyle name="常规 10 2 2 2 4 2 2 2" xfId="526"/>
    <cellStyle name="常规 10 2 2 2 4 2 3" xfId="527"/>
    <cellStyle name="常规 10 2 2 2 4 2 3 2" xfId="528"/>
    <cellStyle name="常规 10 2 2 2 4 2 4" xfId="529"/>
    <cellStyle name="常规 10 2 2 2 4 3" xfId="530"/>
    <cellStyle name="常规 10 2 2 2 4 3 2" xfId="531"/>
    <cellStyle name="常规 10 2 2 2 4 3 2 2" xfId="532"/>
    <cellStyle name="常规 10 2 2 2 4 3 3" xfId="533"/>
    <cellStyle name="常规 10 2 2 2 4 3 3 2" xfId="534"/>
    <cellStyle name="常规 10 2 2 2 4 3 4" xfId="535"/>
    <cellStyle name="常规 10 2 2 2 4 4" xfId="536"/>
    <cellStyle name="常规 10 2 2 2 4 4 2" xfId="537"/>
    <cellStyle name="常规 10 2 2 2 4 5" xfId="538"/>
    <cellStyle name="常规 10 2 2 2 4 5 2" xfId="539"/>
    <cellStyle name="常规 10 2 2 2 4 6" xfId="540"/>
    <cellStyle name="常规 10 2 2 2 4 6 2" xfId="541"/>
    <cellStyle name="常规 10 2 2 2 4 7" xfId="542"/>
    <cellStyle name="常规 10 2 2 2 4 8" xfId="543"/>
    <cellStyle name="常规 10 2 2 2 5" xfId="544"/>
    <cellStyle name="常规 10 2 2 2 6" xfId="545"/>
    <cellStyle name="常规 10 2 2 2 6 2" xfId="546"/>
    <cellStyle name="常规 10 2 2 2 6 2 2" xfId="547"/>
    <cellStyle name="常规 10 2 2 2 6 3" xfId="548"/>
    <cellStyle name="常规 10 2 2 2 6 3 2" xfId="549"/>
    <cellStyle name="常规 10 2 2 2 6 4" xfId="550"/>
    <cellStyle name="常规 10 2 2 2 7" xfId="551"/>
    <cellStyle name="常规 10 2 2 2 7 2" xfId="552"/>
    <cellStyle name="常规 10 2 2 2 7 2 2" xfId="553"/>
    <cellStyle name="常规 10 2 2 2 7 3" xfId="554"/>
    <cellStyle name="常规 10 2 2 2 7 3 2" xfId="555"/>
    <cellStyle name="常规 10 2 2 2 7 4" xfId="556"/>
    <cellStyle name="常规 10 2 2 2 8" xfId="557"/>
    <cellStyle name="常规 10 2 2 2 8 2" xfId="558"/>
    <cellStyle name="常规 10 2 2 2 9" xfId="559"/>
    <cellStyle name="常规 10 2 2 2 9 2" xfId="560"/>
    <cellStyle name="常规 10 2 2 3" xfId="561"/>
    <cellStyle name="常规 10 2 2 3 2" xfId="562"/>
    <cellStyle name="常规 10 2 2 3 2 2" xfId="563"/>
    <cellStyle name="常规 10 2 2 3 2 2 2" xfId="564"/>
    <cellStyle name="常规 10 2 2 3 2 3" xfId="565"/>
    <cellStyle name="常规 10 2 2 3 2 3 2" xfId="566"/>
    <cellStyle name="常规 10 2 2 3 2 4" xfId="567"/>
    <cellStyle name="常规 10 2 2 3 3" xfId="568"/>
    <cellStyle name="常规 10 2 2 3 3 2" xfId="569"/>
    <cellStyle name="常规 10 2 2 3 3 2 2" xfId="570"/>
    <cellStyle name="常规 10 2 2 3 3 3" xfId="571"/>
    <cellStyle name="常规 10 2 2 3 3 3 2" xfId="572"/>
    <cellStyle name="常规 10 2 2 3 3 4" xfId="573"/>
    <cellStyle name="常规 10 2 2 3 4" xfId="574"/>
    <cellStyle name="常规 10 2 2 3 4 2" xfId="575"/>
    <cellStyle name="常规 10 2 2 3 5" xfId="576"/>
    <cellStyle name="常规 10 2 2 3 5 2" xfId="577"/>
    <cellStyle name="常规 10 2 2 3 6" xfId="578"/>
    <cellStyle name="常规 10 2 2 3 6 2" xfId="579"/>
    <cellStyle name="常规 10 2 2 3 7" xfId="580"/>
    <cellStyle name="常规 10 2 2 3 8" xfId="581"/>
    <cellStyle name="常规 10 2 3" xfId="582"/>
    <cellStyle name="常规 10 2 3 10" xfId="583"/>
    <cellStyle name="常规 10 2 3 10 2" xfId="584"/>
    <cellStyle name="常规 10 2 3 11" xfId="585"/>
    <cellStyle name="常规 10 2 3 11 2" xfId="586"/>
    <cellStyle name="常规 10 2 3 12" xfId="587"/>
    <cellStyle name="常规 10 2 3 13" xfId="588"/>
    <cellStyle name="常规 10 2 3 2" xfId="589"/>
    <cellStyle name="常规 10 2 3 2 10" xfId="590"/>
    <cellStyle name="常规 10 2 3 2 11" xfId="591"/>
    <cellStyle name="常规 10 2 3 2 2" xfId="592"/>
    <cellStyle name="常规 10 2 3 2 2 2" xfId="593"/>
    <cellStyle name="常规 10 2 3 2 2 2 2" xfId="594"/>
    <cellStyle name="常规 10 2 3 2 2 2 2 2" xfId="595"/>
    <cellStyle name="常规 10 2 3 2 2 2 3" xfId="596"/>
    <cellStyle name="常规 10 2 3 2 2 2 3 2" xfId="597"/>
    <cellStyle name="常规 10 2 3 2 2 2 4" xfId="598"/>
    <cellStyle name="常规 10 2 3 2 2 3" xfId="599"/>
    <cellStyle name="常规 10 2 3 2 2 3 2" xfId="600"/>
    <cellStyle name="常规 10 2 3 2 2 3 2 2" xfId="601"/>
    <cellStyle name="常规 10 2 3 2 2 3 3" xfId="602"/>
    <cellStyle name="常规 10 2 3 2 2 3 3 2" xfId="603"/>
    <cellStyle name="常规 10 2 3 2 2 3 4" xfId="604"/>
    <cellStyle name="常规 10 2 3 2 2 4" xfId="605"/>
    <cellStyle name="常规 10 2 3 2 2 4 2" xfId="606"/>
    <cellStyle name="常规 10 2 3 2 2 5" xfId="607"/>
    <cellStyle name="常规 10 2 3 2 2 5 2" xfId="608"/>
    <cellStyle name="常规 10 2 3 2 2 6" xfId="609"/>
    <cellStyle name="常规 10 2 3 2 2 6 2" xfId="610"/>
    <cellStyle name="常规 10 2 3 2 2 7" xfId="611"/>
    <cellStyle name="常规 10 2 3 2 2 8" xfId="612"/>
    <cellStyle name="常规 10 2 3 2 3" xfId="613"/>
    <cellStyle name="常规 10 2 3 2 4" xfId="614"/>
    <cellStyle name="常规 10 2 3 2 4 2" xfId="615"/>
    <cellStyle name="常规 10 2 3 2 4 2 2" xfId="616"/>
    <cellStyle name="常规 10 2 3 2 4 3" xfId="617"/>
    <cellStyle name="常规 10 2 3 2 4 3 2" xfId="618"/>
    <cellStyle name="常规 10 2 3 2 4 4" xfId="619"/>
    <cellStyle name="常规 10 2 3 2 5" xfId="620"/>
    <cellStyle name="常规 10 2 3 2 5 2" xfId="621"/>
    <cellStyle name="常规 10 2 3 2 5 2 2" xfId="622"/>
    <cellStyle name="常规 10 2 3 2 5 3" xfId="623"/>
    <cellStyle name="常规 10 2 3 2 5 3 2" xfId="624"/>
    <cellStyle name="常规 10 2 3 2 5 4" xfId="625"/>
    <cellStyle name="常规 10 2 3 2 6" xfId="626"/>
    <cellStyle name="常规 10 2 3 2 6 2" xfId="627"/>
    <cellStyle name="常规 10 2 3 2 7" xfId="628"/>
    <cellStyle name="常规 10 2 3 2 7 2" xfId="629"/>
    <cellStyle name="常规 10 2 3 2 8" xfId="630"/>
    <cellStyle name="常规 10 2 3 2 8 2" xfId="631"/>
    <cellStyle name="常规 10 2 3 2 9" xfId="632"/>
    <cellStyle name="常规 10 2 3 2 9 2" xfId="633"/>
    <cellStyle name="常规 10 2 3 3" xfId="634"/>
    <cellStyle name="常规 10 2 3 3 2" xfId="635"/>
    <cellStyle name="常规 10 2 3 3 2 2" xfId="636"/>
    <cellStyle name="常规 10 2 3 3 2 2 2" xfId="637"/>
    <cellStyle name="常规 10 2 3 3 2 3" xfId="638"/>
    <cellStyle name="常规 10 2 3 3 2 3 2" xfId="639"/>
    <cellStyle name="常规 10 2 3 3 2 4" xfId="640"/>
    <cellStyle name="常规 10 2 3 3 3" xfId="641"/>
    <cellStyle name="常规 10 2 3 3 3 2" xfId="642"/>
    <cellStyle name="常规 10 2 3 3 3 2 2" xfId="643"/>
    <cellStyle name="常规 10 2 3 3 3 3" xfId="644"/>
    <cellStyle name="常规 10 2 3 3 3 3 2" xfId="645"/>
    <cellStyle name="常规 10 2 3 3 3 4" xfId="646"/>
    <cellStyle name="常规 10 2 3 3 4" xfId="647"/>
    <cellStyle name="常规 10 2 3 3 4 2" xfId="648"/>
    <cellStyle name="常规 10 2 3 3 5" xfId="649"/>
    <cellStyle name="常规 10 2 3 3 5 2" xfId="650"/>
    <cellStyle name="常规 10 2 3 3 6" xfId="651"/>
    <cellStyle name="常规 10 2 3 3 6 2" xfId="652"/>
    <cellStyle name="常规 10 2 3 3 7" xfId="653"/>
    <cellStyle name="常规 10 2 3 3 7 2" xfId="654"/>
    <cellStyle name="常规 10 2 3 3 8" xfId="655"/>
    <cellStyle name="常规 10 2 3 3 9" xfId="656"/>
    <cellStyle name="常规 10 2 3 4" xfId="657"/>
    <cellStyle name="常规 10 2 3 4 2" xfId="658"/>
    <cellStyle name="常规 10 2 3 4 2 2" xfId="659"/>
    <cellStyle name="常规 10 2 3 4 2 2 2" xfId="660"/>
    <cellStyle name="常规 10 2 3 4 2 3" xfId="661"/>
    <cellStyle name="常规 10 2 3 4 2 3 2" xfId="662"/>
    <cellStyle name="常规 10 2 3 4 2 4" xfId="663"/>
    <cellStyle name="常规 10 2 3 4 3" xfId="664"/>
    <cellStyle name="常规 10 2 3 4 3 2" xfId="665"/>
    <cellStyle name="常规 10 2 3 4 3 2 2" xfId="666"/>
    <cellStyle name="常规 10 2 3 4 3 3" xfId="667"/>
    <cellStyle name="常规 10 2 3 4 3 3 2" xfId="668"/>
    <cellStyle name="常规 10 2 3 4 3 4" xfId="669"/>
    <cellStyle name="常规 10 2 3 4 4" xfId="670"/>
    <cellStyle name="常规 10 2 3 4 4 2" xfId="671"/>
    <cellStyle name="常规 10 2 3 4 5" xfId="672"/>
    <cellStyle name="常规 10 2 3 4 5 2" xfId="673"/>
    <cellStyle name="常规 10 2 3 4 6" xfId="674"/>
    <cellStyle name="常规 10 2 3 4 6 2" xfId="675"/>
    <cellStyle name="常规 10 2 3 4 7" xfId="676"/>
    <cellStyle name="常规 10 2 3 4 8" xfId="677"/>
    <cellStyle name="常规 10 2 3 5" xfId="678"/>
    <cellStyle name="常规 10 2 3 6" xfId="679"/>
    <cellStyle name="常规 10 2 3 6 2" xfId="680"/>
    <cellStyle name="常规 10 2 3 6 2 2" xfId="681"/>
    <cellStyle name="常规 10 2 3 6 3" xfId="682"/>
    <cellStyle name="常规 10 2 3 6 3 2" xfId="683"/>
    <cellStyle name="常规 10 2 3 6 4" xfId="684"/>
    <cellStyle name="常规 10 2 3 6 4 2" xfId="685"/>
    <cellStyle name="常规 10 2 3 6 5" xfId="686"/>
    <cellStyle name="常规 10 2 3 7" xfId="687"/>
    <cellStyle name="常规 10 2 3 7 2" xfId="688"/>
    <cellStyle name="常规 10 2 3 7 2 2" xfId="689"/>
    <cellStyle name="常规 10 2 3 7 3" xfId="690"/>
    <cellStyle name="常规 10 2 3 7 3 2" xfId="691"/>
    <cellStyle name="常规 10 2 3 7 4" xfId="692"/>
    <cellStyle name="常规 10 2 3 8" xfId="693"/>
    <cellStyle name="常规 10 2 3 8 2" xfId="694"/>
    <cellStyle name="常规 10 2 3 9" xfId="695"/>
    <cellStyle name="常规 10 2 3 9 2" xfId="696"/>
    <cellStyle name="常规 10 2 4" xfId="697"/>
    <cellStyle name="常规 10 2 4 10" xfId="698"/>
    <cellStyle name="常规 10 2 4 10 2" xfId="699"/>
    <cellStyle name="常规 10 2 4 11" xfId="700"/>
    <cellStyle name="常规 10 2 4 11 2" xfId="701"/>
    <cellStyle name="常规 10 2 4 12" xfId="702"/>
    <cellStyle name="常规 10 2 4 13" xfId="703"/>
    <cellStyle name="常规 10 2 4 2" xfId="704"/>
    <cellStyle name="常规 10 2 4 2 10" xfId="705"/>
    <cellStyle name="常规 10 2 4 2 11" xfId="706"/>
    <cellStyle name="常规 10 2 4 2 2" xfId="707"/>
    <cellStyle name="常规 10 2 4 2 2 2" xfId="708"/>
    <cellStyle name="常规 10 2 4 2 2 2 2" xfId="709"/>
    <cellStyle name="常规 10 2 4 2 2 2 2 2" xfId="710"/>
    <cellStyle name="常规 10 2 4 2 2 2 3" xfId="711"/>
    <cellStyle name="常规 10 2 4 2 2 2 3 2" xfId="712"/>
    <cellStyle name="常规 10 2 4 2 2 2 4" xfId="713"/>
    <cellStyle name="常规 10 2 4 2 2 3" xfId="714"/>
    <cellStyle name="常规 10 2 4 2 2 3 2" xfId="715"/>
    <cellStyle name="常规 10 2 4 2 2 3 2 2" xfId="716"/>
    <cellStyle name="常规 10 2 4 2 2 3 3" xfId="717"/>
    <cellStyle name="常规 10 2 4 2 2 3 3 2" xfId="718"/>
    <cellStyle name="常规 10 2 4 2 2 3 4" xfId="719"/>
    <cellStyle name="常规 10 2 4 2 2 4" xfId="720"/>
    <cellStyle name="常规 10 2 4 2 2 4 2" xfId="721"/>
    <cellStyle name="常规 10 2 4 2 2 5" xfId="722"/>
    <cellStyle name="常规 10 2 4 2 2 5 2" xfId="723"/>
    <cellStyle name="常规 10 2 4 2 2 6" xfId="724"/>
    <cellStyle name="常规 10 2 4 2 2 6 2" xfId="725"/>
    <cellStyle name="常规 10 2 4 2 2 7" xfId="726"/>
    <cellStyle name="常规 10 2 4 2 2 8" xfId="727"/>
    <cellStyle name="常规 10 2 4 2 3" xfId="728"/>
    <cellStyle name="常规 10 2 4 2 4" xfId="729"/>
    <cellStyle name="常规 10 2 4 2 4 2" xfId="730"/>
    <cellStyle name="常规 10 2 4 2 4 2 2" xfId="731"/>
    <cellStyle name="常规 10 2 4 2 4 3" xfId="732"/>
    <cellStyle name="常规 10 2 4 2 4 3 2" xfId="733"/>
    <cellStyle name="常规 10 2 4 2 4 4" xfId="734"/>
    <cellStyle name="常规 10 2 4 2 5" xfId="735"/>
    <cellStyle name="常规 10 2 4 2 5 2" xfId="736"/>
    <cellStyle name="常规 10 2 4 2 5 2 2" xfId="737"/>
    <cellStyle name="常规 10 2 4 2 5 3" xfId="738"/>
    <cellStyle name="常规 10 2 4 2 5 3 2" xfId="739"/>
    <cellStyle name="常规 10 2 4 2 5 4" xfId="740"/>
    <cellStyle name="常规 10 2 4 2 6" xfId="741"/>
    <cellStyle name="常规 10 2 4 2 6 2" xfId="742"/>
    <cellStyle name="常规 10 2 4 2 7" xfId="743"/>
    <cellStyle name="常规 10 2 4 2 7 2" xfId="744"/>
    <cellStyle name="常规 10 2 4 2 8" xfId="745"/>
    <cellStyle name="常规 10 2 4 2 8 2" xfId="746"/>
    <cellStyle name="常规 10 2 4 2 9" xfId="747"/>
    <cellStyle name="常规 10 2 4 2 9 2" xfId="748"/>
    <cellStyle name="常规 10 2 4 3" xfId="749"/>
    <cellStyle name="常规 10 2 4 3 2" xfId="750"/>
    <cellStyle name="常规 10 2 4 3 2 2" xfId="751"/>
    <cellStyle name="常规 10 2 4 3 2 2 2" xfId="752"/>
    <cellStyle name="常规 10 2 4 3 2 3" xfId="753"/>
    <cellStyle name="常规 10 2 4 3 2 3 2" xfId="754"/>
    <cellStyle name="常规 10 2 4 3 2 4" xfId="755"/>
    <cellStyle name="常规 10 2 4 3 3" xfId="756"/>
    <cellStyle name="常规 10 2 4 3 3 2" xfId="757"/>
    <cellStyle name="常规 10 2 4 3 3 2 2" xfId="758"/>
    <cellStyle name="常规 10 2 4 3 3 3" xfId="759"/>
    <cellStyle name="常规 10 2 4 3 3 3 2" xfId="760"/>
    <cellStyle name="常规 10 2 4 3 3 4" xfId="761"/>
    <cellStyle name="常规 10 2 4 3 4" xfId="762"/>
    <cellStyle name="常规 10 2 4 3 4 2" xfId="763"/>
    <cellStyle name="常规 10 2 4 3 5" xfId="764"/>
    <cellStyle name="常规 10 2 4 3 5 2" xfId="765"/>
    <cellStyle name="常规 10 2 4 3 6" xfId="766"/>
    <cellStyle name="常规 10 2 4 3 6 2" xfId="767"/>
    <cellStyle name="常规 10 2 4 3 7" xfId="768"/>
    <cellStyle name="常规 10 2 4 3 7 2" xfId="769"/>
    <cellStyle name="常规 10 2 4 3 8" xfId="770"/>
    <cellStyle name="常规 10 2 4 3 9" xfId="771"/>
    <cellStyle name="常规 10 2 4 4" xfId="772"/>
    <cellStyle name="常规 10 2 4 4 2" xfId="773"/>
    <cellStyle name="常规 10 2 4 4 2 2" xfId="774"/>
    <cellStyle name="常规 10 2 4 4 2 2 2" xfId="775"/>
    <cellStyle name="常规 10 2 4 4 2 3" xfId="776"/>
    <cellStyle name="常规 10 2 4 4 2 3 2" xfId="777"/>
    <cellStyle name="常规 10 2 4 4 2 4" xfId="778"/>
    <cellStyle name="常规 10 2 4 4 3" xfId="779"/>
    <cellStyle name="常规 10 2 4 4 3 2" xfId="780"/>
    <cellStyle name="常规 10 2 4 4 3 2 2" xfId="781"/>
    <cellStyle name="常规 10 2 4 4 3 3" xfId="782"/>
    <cellStyle name="常规 10 2 4 4 3 3 2" xfId="783"/>
    <cellStyle name="常规 10 2 4 4 3 4" xfId="784"/>
    <cellStyle name="常规 10 2 4 4 4" xfId="785"/>
    <cellStyle name="常规 10 2 4 4 4 2" xfId="786"/>
    <cellStyle name="常规 10 2 4 4 5" xfId="787"/>
    <cellStyle name="常规 10 2 4 4 5 2" xfId="788"/>
    <cellStyle name="常规 10 2 4 4 6" xfId="789"/>
    <cellStyle name="常规 10 2 4 4 6 2" xfId="790"/>
    <cellStyle name="常规 10 2 4 4 7" xfId="791"/>
    <cellStyle name="常规 10 2 4 4 8" xfId="792"/>
    <cellStyle name="常规 10 2 4 5" xfId="793"/>
    <cellStyle name="常规 10 2 4 6" xfId="794"/>
    <cellStyle name="常规 10 2 4 6 2" xfId="795"/>
    <cellStyle name="常规 10 2 4 6 2 2" xfId="796"/>
    <cellStyle name="常规 10 2 4 6 3" xfId="797"/>
    <cellStyle name="常规 10 2 4 6 3 2" xfId="798"/>
    <cellStyle name="常规 10 2 4 6 4" xfId="799"/>
    <cellStyle name="常规 10 2 4 6 4 2" xfId="800"/>
    <cellStyle name="常规 10 2 4 6 5" xfId="801"/>
    <cellStyle name="常规 10 2 4 7" xfId="802"/>
    <cellStyle name="常规 10 2 4 7 2" xfId="803"/>
    <cellStyle name="常规 10 2 4 7 2 2" xfId="804"/>
    <cellStyle name="常规 10 2 4 7 3" xfId="805"/>
    <cellStyle name="常规 10 2 4 7 3 2" xfId="806"/>
    <cellStyle name="常规 10 2 4 7 4" xfId="807"/>
    <cellStyle name="常规 10 2 4 8" xfId="808"/>
    <cellStyle name="常规 10 2 4 8 2" xfId="809"/>
    <cellStyle name="常规 10 2 4 9" xfId="810"/>
    <cellStyle name="常规 10 2 4 9 2" xfId="811"/>
    <cellStyle name="常规 10 2 5" xfId="812"/>
    <cellStyle name="常规 10 2 5 10" xfId="813"/>
    <cellStyle name="常规 10 2 5 11" xfId="814"/>
    <cellStyle name="常规 10 2 5 2" xfId="815"/>
    <cellStyle name="常规 10 2 5 2 2" xfId="816"/>
    <cellStyle name="常规 10 2 5 2 2 2" xfId="817"/>
    <cellStyle name="常规 10 2 5 2 2 2 2" xfId="818"/>
    <cellStyle name="常规 10 2 5 2 2 3" xfId="819"/>
    <cellStyle name="常规 10 2 5 2 2 3 2" xfId="820"/>
    <cellStyle name="常规 10 2 5 2 2 4" xfId="821"/>
    <cellStyle name="常规 10 2 5 2 3" xfId="822"/>
    <cellStyle name="常规 10 2 5 2 3 2" xfId="823"/>
    <cellStyle name="常规 10 2 5 2 3 2 2" xfId="824"/>
    <cellStyle name="常规 10 2 5 2 3 3" xfId="825"/>
    <cellStyle name="常规 10 2 5 2 3 3 2" xfId="826"/>
    <cellStyle name="常规 10 2 5 2 3 4" xfId="827"/>
    <cellStyle name="常规 10 2 5 2 4" xfId="828"/>
    <cellStyle name="常规 10 2 5 2 4 2" xfId="829"/>
    <cellStyle name="常规 10 2 5 2 5" xfId="830"/>
    <cellStyle name="常规 10 2 5 2 5 2" xfId="831"/>
    <cellStyle name="常规 10 2 5 2 6" xfId="832"/>
    <cellStyle name="常规 10 2 5 2 6 2" xfId="833"/>
    <cellStyle name="常规 10 2 5 2 7" xfId="834"/>
    <cellStyle name="常规 10 2 5 2 8" xfId="835"/>
    <cellStyle name="常规 10 2 5 3" xfId="836"/>
    <cellStyle name="常规 10 2 5 4" xfId="837"/>
    <cellStyle name="常规 10 2 5 4 2" xfId="838"/>
    <cellStyle name="常规 10 2 5 4 2 2" xfId="839"/>
    <cellStyle name="常规 10 2 5 4 3" xfId="840"/>
    <cellStyle name="常规 10 2 5 4 3 2" xfId="841"/>
    <cellStyle name="常规 10 2 5 4 4" xfId="842"/>
    <cellStyle name="常规 10 2 5 4 4 2" xfId="843"/>
    <cellStyle name="常规 10 2 5 4 5" xfId="844"/>
    <cellStyle name="常规 10 2 5 5" xfId="845"/>
    <cellStyle name="常规 10 2 5 5 2" xfId="846"/>
    <cellStyle name="常规 10 2 5 5 2 2" xfId="847"/>
    <cellStyle name="常规 10 2 5 5 3" xfId="848"/>
    <cellStyle name="常规 10 2 5 5 3 2" xfId="849"/>
    <cellStyle name="常规 10 2 5 5 4" xfId="850"/>
    <cellStyle name="常规 10 2 5 6" xfId="851"/>
    <cellStyle name="常规 10 2 5 6 2" xfId="852"/>
    <cellStyle name="常规 10 2 5 7" xfId="853"/>
    <cellStyle name="常规 10 2 5 7 2" xfId="854"/>
    <cellStyle name="常规 10 2 5 8" xfId="855"/>
    <cellStyle name="常规 10 2 5 8 2" xfId="856"/>
    <cellStyle name="常规 10 2 5 9" xfId="857"/>
    <cellStyle name="常规 10 2 5 9 2" xfId="858"/>
    <cellStyle name="常规 10 2 6" xfId="859"/>
    <cellStyle name="常规 10 2 6 2" xfId="860"/>
    <cellStyle name="常规 10 2 6 3" xfId="861"/>
    <cellStyle name="常规 10 2 6 3 2" xfId="862"/>
    <cellStyle name="常规 10 2 6 3 2 2" xfId="863"/>
    <cellStyle name="常规 10 2 6 3 3" xfId="864"/>
    <cellStyle name="常规 10 2 6 3 3 2" xfId="865"/>
    <cellStyle name="常规 10 2 6 3 4" xfId="866"/>
    <cellStyle name="常规 10 2 6 4" xfId="867"/>
    <cellStyle name="常规 10 2 6 4 2" xfId="868"/>
    <cellStyle name="常规 10 2 6 4 2 2" xfId="869"/>
    <cellStyle name="常规 10 2 6 4 3" xfId="870"/>
    <cellStyle name="常规 10 2 6 4 3 2" xfId="871"/>
    <cellStyle name="常规 10 2 6 4 4" xfId="872"/>
    <cellStyle name="常规 10 2 6 5" xfId="873"/>
    <cellStyle name="常规 10 2 6 5 2" xfId="874"/>
    <cellStyle name="常规 10 2 6 6" xfId="875"/>
    <cellStyle name="常规 10 2 6 6 2" xfId="876"/>
    <cellStyle name="常规 10 2 6 7" xfId="877"/>
    <cellStyle name="常规 10 2 6 7 2" xfId="878"/>
    <cellStyle name="常规 10 2 6 8" xfId="879"/>
    <cellStyle name="常规 10 2 6 8 2" xfId="880"/>
    <cellStyle name="常规 10 2 6 9" xfId="881"/>
    <cellStyle name="常规 10 2 7" xfId="882"/>
    <cellStyle name="常规 10 2 7 2" xfId="883"/>
    <cellStyle name="常规 10 2 7 2 2" xfId="884"/>
    <cellStyle name="常规 10 2 7 2 2 2" xfId="885"/>
    <cellStyle name="常规 10 2 7 2 3" xfId="886"/>
    <cellStyle name="常规 10 2 7 2 3 2" xfId="887"/>
    <cellStyle name="常规 10 2 7 2 4" xfId="888"/>
    <cellStyle name="常规 10 2 7 3" xfId="889"/>
    <cellStyle name="常规 10 2 7 3 2" xfId="890"/>
    <cellStyle name="常规 10 2 7 3 2 2" xfId="891"/>
    <cellStyle name="常规 10 2 7 3 3" xfId="892"/>
    <cellStyle name="常规 10 2 7 3 3 2" xfId="893"/>
    <cellStyle name="常规 10 2 7 3 4" xfId="894"/>
    <cellStyle name="常规 10 2 7 4" xfId="895"/>
    <cellStyle name="常规 10 2 7 4 2" xfId="896"/>
    <cellStyle name="常规 10 2 7 5" xfId="897"/>
    <cellStyle name="常规 10 2 7 5 2" xfId="898"/>
    <cellStyle name="常规 10 2 7 6" xfId="899"/>
    <cellStyle name="常规 10 2 7 6 2" xfId="900"/>
    <cellStyle name="常规 10 2 7 7" xfId="901"/>
    <cellStyle name="常规 10 2 7 8" xfId="902"/>
    <cellStyle name="常规 10 2 8" xfId="903"/>
    <cellStyle name="常规 10 2 9" xfId="904"/>
    <cellStyle name="常规 10 2 9 2" xfId="905"/>
    <cellStyle name="常规 10 2 9 2 2" xfId="906"/>
    <cellStyle name="常规 10 2 9 3" xfId="907"/>
    <cellStyle name="常规 10 2 9 3 2" xfId="908"/>
    <cellStyle name="常规 10 2 9 4" xfId="909"/>
    <cellStyle name="常规 10 2 9 4 2" xfId="910"/>
    <cellStyle name="常规 10 2 9 5" xfId="911"/>
    <cellStyle name="常规 10 2 9 5 2" xfId="912"/>
    <cellStyle name="常规 10 2 9 6" xfId="913"/>
    <cellStyle name="常规 10 20" xfId="914"/>
    <cellStyle name="常规 10 3" xfId="915"/>
    <cellStyle name="常规 10 4" xfId="916"/>
    <cellStyle name="常规 10 4 10" xfId="917"/>
    <cellStyle name="常规 10 4 10 2" xfId="918"/>
    <cellStyle name="常规 10 4 11" xfId="919"/>
    <cellStyle name="常规 10 4 11 2" xfId="920"/>
    <cellStyle name="常规 10 4 12" xfId="921"/>
    <cellStyle name="常规 10 4 13" xfId="922"/>
    <cellStyle name="常规 10 4 2" xfId="923"/>
    <cellStyle name="常规 10 4 2 10" xfId="924"/>
    <cellStyle name="常规 10 4 2 11" xfId="925"/>
    <cellStyle name="常规 10 4 2 2" xfId="926"/>
    <cellStyle name="常规 10 4 2 2 2" xfId="927"/>
    <cellStyle name="常规 10 4 2 2 2 2" xfId="928"/>
    <cellStyle name="常规 10 4 2 2 2 2 2" xfId="929"/>
    <cellStyle name="常规 10 4 2 2 2 3" xfId="930"/>
    <cellStyle name="常规 10 4 2 2 2 3 2" xfId="931"/>
    <cellStyle name="常规 10 4 2 2 2 4" xfId="932"/>
    <cellStyle name="常规 10 4 2 2 3" xfId="933"/>
    <cellStyle name="常规 10 4 2 2 3 2" xfId="934"/>
    <cellStyle name="常规 10 4 2 2 3 2 2" xfId="935"/>
    <cellStyle name="常规 10 4 2 2 3 3" xfId="936"/>
    <cellStyle name="常规 10 4 2 2 3 3 2" xfId="937"/>
    <cellStyle name="常规 10 4 2 2 3 4" xfId="938"/>
    <cellStyle name="常规 10 4 2 2 4" xfId="939"/>
    <cellStyle name="常规 10 4 2 2 4 2" xfId="940"/>
    <cellStyle name="常规 10 4 2 2 5" xfId="941"/>
    <cellStyle name="常规 10 4 2 2 5 2" xfId="942"/>
    <cellStyle name="常规 10 4 2 2 6" xfId="943"/>
    <cellStyle name="常规 10 4 2 2 6 2" xfId="944"/>
    <cellStyle name="常规 10 4 2 2 7" xfId="945"/>
    <cellStyle name="常规 10 4 2 2 8" xfId="946"/>
    <cellStyle name="常规 10 4 2 3" xfId="947"/>
    <cellStyle name="常规 10 4 2 4" xfId="948"/>
    <cellStyle name="常规 10 4 2 4 2" xfId="949"/>
    <cellStyle name="常规 10 4 2 4 2 2" xfId="950"/>
    <cellStyle name="常规 10 4 2 4 3" xfId="951"/>
    <cellStyle name="常规 10 4 2 4 3 2" xfId="952"/>
    <cellStyle name="常规 10 4 2 4 4" xfId="953"/>
    <cellStyle name="常规 10 4 2 5" xfId="954"/>
    <cellStyle name="常规 10 4 2 5 2" xfId="955"/>
    <cellStyle name="常规 10 4 2 5 2 2" xfId="956"/>
    <cellStyle name="常规 10 4 2 5 3" xfId="957"/>
    <cellStyle name="常规 10 4 2 5 3 2" xfId="958"/>
    <cellStyle name="常规 10 4 2 5 4" xfId="959"/>
    <cellStyle name="常规 10 4 2 6" xfId="960"/>
    <cellStyle name="常规 10 4 2 6 2" xfId="961"/>
    <cellStyle name="常规 10 4 2 7" xfId="962"/>
    <cellStyle name="常规 10 4 2 7 2" xfId="963"/>
    <cellStyle name="常规 10 4 2 8" xfId="964"/>
    <cellStyle name="常规 10 4 2 8 2" xfId="965"/>
    <cellStyle name="常规 10 4 2 9" xfId="966"/>
    <cellStyle name="常规 10 4 2 9 2" xfId="967"/>
    <cellStyle name="常规 10 4 3" xfId="968"/>
    <cellStyle name="常规 10 4 3 2" xfId="969"/>
    <cellStyle name="常规 10 4 3 2 2" xfId="970"/>
    <cellStyle name="常规 10 4 3 2 2 2" xfId="971"/>
    <cellStyle name="常规 10 4 3 2 3" xfId="972"/>
    <cellStyle name="常规 10 4 3 2 3 2" xfId="973"/>
    <cellStyle name="常规 10 4 3 2 4" xfId="974"/>
    <cellStyle name="常规 10 4 3 3" xfId="975"/>
    <cellStyle name="常规 10 4 3 3 2" xfId="976"/>
    <cellStyle name="常规 10 4 3 3 2 2" xfId="977"/>
    <cellStyle name="常规 10 4 3 3 3" xfId="978"/>
    <cellStyle name="常规 10 4 3 3 3 2" xfId="979"/>
    <cellStyle name="常规 10 4 3 3 4" xfId="980"/>
    <cellStyle name="常规 10 4 3 4" xfId="981"/>
    <cellStyle name="常规 10 4 3 4 2" xfId="982"/>
    <cellStyle name="常规 10 4 3 5" xfId="983"/>
    <cellStyle name="常规 10 4 3 5 2" xfId="984"/>
    <cellStyle name="常规 10 4 3 6" xfId="985"/>
    <cellStyle name="常规 10 4 3 6 2" xfId="986"/>
    <cellStyle name="常规 10 4 3 7" xfId="987"/>
    <cellStyle name="常规 10 4 3 7 2" xfId="988"/>
    <cellStyle name="常规 10 4 3 8" xfId="989"/>
    <cellStyle name="常规 10 4 3 9" xfId="990"/>
    <cellStyle name="常规 10 4 4" xfId="991"/>
    <cellStyle name="常规 10 4 4 2" xfId="992"/>
    <cellStyle name="常规 10 4 4 2 2" xfId="993"/>
    <cellStyle name="常规 10 4 4 2 2 2" xfId="994"/>
    <cellStyle name="常规 10 4 4 2 3" xfId="995"/>
    <cellStyle name="常规 10 4 4 2 3 2" xfId="996"/>
    <cellStyle name="常规 10 4 4 2 4" xfId="997"/>
    <cellStyle name="常规 10 4 4 3" xfId="998"/>
    <cellStyle name="常规 10 4 4 3 2" xfId="999"/>
    <cellStyle name="常规 10 4 4 3 2 2" xfId="1000"/>
    <cellStyle name="常规 10 4 4 3 3" xfId="1001"/>
    <cellStyle name="常规 10 4 4 3 3 2" xfId="1002"/>
    <cellStyle name="常规 10 4 4 3 4" xfId="1003"/>
    <cellStyle name="常规 10 4 4 4" xfId="1004"/>
    <cellStyle name="常规 10 4 4 4 2" xfId="1005"/>
    <cellStyle name="常规 10 4 4 5" xfId="1006"/>
    <cellStyle name="常规 10 4 4 5 2" xfId="1007"/>
    <cellStyle name="常规 10 4 4 6" xfId="1008"/>
    <cellStyle name="常规 10 4 4 6 2" xfId="1009"/>
    <cellStyle name="常规 10 4 4 7" xfId="1010"/>
    <cellStyle name="常规 10 4 4 8" xfId="1011"/>
    <cellStyle name="常规 10 4 5" xfId="1012"/>
    <cellStyle name="常规 10 4 6" xfId="1013"/>
    <cellStyle name="常规 10 4 6 2" xfId="1014"/>
    <cellStyle name="常规 10 4 6 2 2" xfId="1015"/>
    <cellStyle name="常规 10 4 6 3" xfId="1016"/>
    <cellStyle name="常规 10 4 6 3 2" xfId="1017"/>
    <cellStyle name="常规 10 4 6 4" xfId="1018"/>
    <cellStyle name="常规 10 4 6 4 2" xfId="1019"/>
    <cellStyle name="常规 10 4 6 5" xfId="1020"/>
    <cellStyle name="常规 10 4 7" xfId="1021"/>
    <cellStyle name="常规 10 4 7 2" xfId="1022"/>
    <cellStyle name="常规 10 4 7 2 2" xfId="1023"/>
    <cellStyle name="常规 10 4 7 3" xfId="1024"/>
    <cellStyle name="常规 10 4 7 3 2" xfId="1025"/>
    <cellStyle name="常规 10 4 7 4" xfId="1026"/>
    <cellStyle name="常规 10 4 8" xfId="1027"/>
    <cellStyle name="常规 10 4 8 2" xfId="1028"/>
    <cellStyle name="常规 10 4 9" xfId="1029"/>
    <cellStyle name="常规 10 4 9 2" xfId="1030"/>
    <cellStyle name="常规 10 5" xfId="1031"/>
    <cellStyle name="常规 10 5 10" xfId="1032"/>
    <cellStyle name="常规 10 5 10 2" xfId="1033"/>
    <cellStyle name="常规 10 5 11" xfId="1034"/>
    <cellStyle name="常规 10 5 11 2" xfId="1035"/>
    <cellStyle name="常规 10 5 12" xfId="1036"/>
    <cellStyle name="常规 10 5 13" xfId="1037"/>
    <cellStyle name="常规 10 5 2" xfId="1038"/>
    <cellStyle name="常规 10 5 2 10" xfId="1039"/>
    <cellStyle name="常规 10 5 2 11" xfId="1040"/>
    <cellStyle name="常规 10 5 2 2" xfId="1041"/>
    <cellStyle name="常规 10 5 2 2 2" xfId="1042"/>
    <cellStyle name="常规 10 5 2 2 2 2" xfId="1043"/>
    <cellStyle name="常规 10 5 2 2 2 2 2" xfId="1044"/>
    <cellStyle name="常规 10 5 2 2 2 3" xfId="1045"/>
    <cellStyle name="常规 10 5 2 2 2 3 2" xfId="1046"/>
    <cellStyle name="常规 10 5 2 2 2 4" xfId="1047"/>
    <cellStyle name="常规 10 5 2 2 3" xfId="1048"/>
    <cellStyle name="常规 10 5 2 2 3 2" xfId="1049"/>
    <cellStyle name="常规 10 5 2 2 3 2 2" xfId="1050"/>
    <cellStyle name="常规 10 5 2 2 3 3" xfId="1051"/>
    <cellStyle name="常规 10 5 2 2 3 3 2" xfId="1052"/>
    <cellStyle name="常规 10 5 2 2 3 4" xfId="1053"/>
    <cellStyle name="常规 10 5 2 2 4" xfId="1054"/>
    <cellStyle name="常规 10 5 2 2 4 2" xfId="1055"/>
    <cellStyle name="常规 10 5 2 2 5" xfId="1056"/>
    <cellStyle name="常规 10 5 2 2 5 2" xfId="1057"/>
    <cellStyle name="常规 10 5 2 2 6" xfId="1058"/>
    <cellStyle name="常规 10 5 2 2 6 2" xfId="1059"/>
    <cellStyle name="常规 10 5 2 2 7" xfId="1060"/>
    <cellStyle name="常规 10 5 2 2 8" xfId="1061"/>
    <cellStyle name="常规 10 5 2 3" xfId="1062"/>
    <cellStyle name="常规 10 5 2 4" xfId="1063"/>
    <cellStyle name="常规 10 5 2 4 2" xfId="1064"/>
    <cellStyle name="常规 10 5 2 4 2 2" xfId="1065"/>
    <cellStyle name="常规 10 5 2 4 3" xfId="1066"/>
    <cellStyle name="常规 10 5 2 4 3 2" xfId="1067"/>
    <cellStyle name="常规 10 5 2 4 4" xfId="1068"/>
    <cellStyle name="常规 10 5 2 5" xfId="1069"/>
    <cellStyle name="常规 10 5 2 5 2" xfId="1070"/>
    <cellStyle name="常规 10 5 2 5 2 2" xfId="1071"/>
    <cellStyle name="常规 10 5 2 5 3" xfId="1072"/>
    <cellStyle name="常规 10 5 2 5 3 2" xfId="1073"/>
    <cellStyle name="常规 10 5 2 5 4" xfId="1074"/>
    <cellStyle name="常规 10 5 2 6" xfId="1075"/>
    <cellStyle name="常规 10 5 2 6 2" xfId="1076"/>
    <cellStyle name="常规 10 5 2 7" xfId="1077"/>
    <cellStyle name="常规 10 5 2 7 2" xfId="1078"/>
    <cellStyle name="常规 10 5 2 8" xfId="1079"/>
    <cellStyle name="常规 10 5 2 8 2" xfId="1080"/>
    <cellStyle name="常规 10 5 2 9" xfId="1081"/>
    <cellStyle name="常规 10 5 2 9 2" xfId="1082"/>
    <cellStyle name="常规 10 5 3" xfId="1083"/>
    <cellStyle name="常规 10 5 3 2" xfId="1084"/>
    <cellStyle name="常规 10 5 3 2 2" xfId="1085"/>
    <cellStyle name="常规 10 5 3 2 2 2" xfId="1086"/>
    <cellStyle name="常规 10 5 3 2 3" xfId="1087"/>
    <cellStyle name="常规 10 5 3 2 3 2" xfId="1088"/>
    <cellStyle name="常规 10 5 3 2 4" xfId="1089"/>
    <cellStyle name="常规 10 5 3 3" xfId="1090"/>
    <cellStyle name="常规 10 5 3 3 2" xfId="1091"/>
    <cellStyle name="常规 10 5 3 3 2 2" xfId="1092"/>
    <cellStyle name="常规 10 5 3 3 3" xfId="1093"/>
    <cellStyle name="常规 10 5 3 3 3 2" xfId="1094"/>
    <cellStyle name="常规 10 5 3 3 4" xfId="1095"/>
    <cellStyle name="常规 10 5 3 4" xfId="1096"/>
    <cellStyle name="常规 10 5 3 4 2" xfId="1097"/>
    <cellStyle name="常规 10 5 3 5" xfId="1098"/>
    <cellStyle name="常规 10 5 3 5 2" xfId="1099"/>
    <cellStyle name="常规 10 5 3 6" xfId="1100"/>
    <cellStyle name="常规 10 5 3 6 2" xfId="1101"/>
    <cellStyle name="常规 10 5 3 7" xfId="1102"/>
    <cellStyle name="常规 10 5 3 7 2" xfId="1103"/>
    <cellStyle name="常规 10 5 3 8" xfId="1104"/>
    <cellStyle name="常规 10 5 3 9" xfId="1105"/>
    <cellStyle name="常规 10 5 4" xfId="1106"/>
    <cellStyle name="常规 10 5 4 2" xfId="1107"/>
    <cellStyle name="常规 10 5 4 2 2" xfId="1108"/>
    <cellStyle name="常规 10 5 4 2 2 2" xfId="1109"/>
    <cellStyle name="常规 10 5 4 2 3" xfId="1110"/>
    <cellStyle name="常规 10 5 4 2 3 2" xfId="1111"/>
    <cellStyle name="常规 10 5 4 2 4" xfId="1112"/>
    <cellStyle name="常规 10 5 4 3" xfId="1113"/>
    <cellStyle name="常规 10 5 4 3 2" xfId="1114"/>
    <cellStyle name="常规 10 5 4 3 2 2" xfId="1115"/>
    <cellStyle name="常规 10 5 4 3 3" xfId="1116"/>
    <cellStyle name="常规 10 5 4 3 3 2" xfId="1117"/>
    <cellStyle name="常规 10 5 4 3 4" xfId="1118"/>
    <cellStyle name="常规 10 5 4 4" xfId="1119"/>
    <cellStyle name="常规 10 5 4 4 2" xfId="1120"/>
    <cellStyle name="常规 10 5 4 5" xfId="1121"/>
    <cellStyle name="常规 10 5 4 5 2" xfId="1122"/>
    <cellStyle name="常规 10 5 4 6" xfId="1123"/>
    <cellStyle name="常规 10 5 4 6 2" xfId="1124"/>
    <cellStyle name="常规 10 5 4 7" xfId="1125"/>
    <cellStyle name="常规 10 5 4 8" xfId="1126"/>
    <cellStyle name="常规 10 5 5" xfId="1127"/>
    <cellStyle name="常规 10 5 6" xfId="1128"/>
    <cellStyle name="常规 10 5 6 2" xfId="1129"/>
    <cellStyle name="常规 10 5 6 2 2" xfId="1130"/>
    <cellStyle name="常规 10 5 6 3" xfId="1131"/>
    <cellStyle name="常规 10 5 6 3 2" xfId="1132"/>
    <cellStyle name="常规 10 5 6 4" xfId="1133"/>
    <cellStyle name="常规 10 5 6 4 2" xfId="1134"/>
    <cellStyle name="常规 10 5 6 5" xfId="1135"/>
    <cellStyle name="常规 10 5 7" xfId="1136"/>
    <cellStyle name="常规 10 5 7 2" xfId="1137"/>
    <cellStyle name="常规 10 5 7 2 2" xfId="1138"/>
    <cellStyle name="常规 10 5 7 3" xfId="1139"/>
    <cellStyle name="常规 10 5 7 3 2" xfId="1140"/>
    <cellStyle name="常规 10 5 7 4" xfId="1141"/>
    <cellStyle name="常规 10 5 8" xfId="1142"/>
    <cellStyle name="常规 10 5 8 2" xfId="1143"/>
    <cellStyle name="常规 10 5 9" xfId="1144"/>
    <cellStyle name="常规 10 5 9 2" xfId="1145"/>
    <cellStyle name="常规 10 6" xfId="1146"/>
    <cellStyle name="常规 10 6 10" xfId="1147"/>
    <cellStyle name="常规 10 6 10 2" xfId="1148"/>
    <cellStyle name="常规 10 6 11" xfId="1149"/>
    <cellStyle name="常规 10 6 12" xfId="1150"/>
    <cellStyle name="常规 10 6 2" xfId="1151"/>
    <cellStyle name="常规 10 6 2 2" xfId="1152"/>
    <cellStyle name="常规 10 6 2 2 2" xfId="1153"/>
    <cellStyle name="常规 10 6 2 2 2 2" xfId="1154"/>
    <cellStyle name="常规 10 6 2 2 2 2 2" xfId="1155"/>
    <cellStyle name="常规 10 6 2 2 2 3" xfId="1156"/>
    <cellStyle name="常规 10 6 2 2 2 3 2" xfId="1157"/>
    <cellStyle name="常规 10 6 2 2 2 4" xfId="1158"/>
    <cellStyle name="常规 10 6 2 2 3" xfId="1159"/>
    <cellStyle name="常规 10 6 2 2 3 2" xfId="1160"/>
    <cellStyle name="常规 10 6 2 2 3 2 2" xfId="1161"/>
    <cellStyle name="常规 10 6 2 2 3 3" xfId="1162"/>
    <cellStyle name="常规 10 6 2 2 3 3 2" xfId="1163"/>
    <cellStyle name="常规 10 6 2 2 3 4" xfId="1164"/>
    <cellStyle name="常规 10 6 2 2 4" xfId="1165"/>
    <cellStyle name="常规 10 6 2 2 4 2" xfId="1166"/>
    <cellStyle name="常规 10 6 2 2 5" xfId="1167"/>
    <cellStyle name="常规 10 6 2 2 5 2" xfId="1168"/>
    <cellStyle name="常规 10 6 2 2 6" xfId="1169"/>
    <cellStyle name="常规 10 6 2 2 6 2" xfId="1170"/>
    <cellStyle name="常规 10 6 2 2 7" xfId="1171"/>
    <cellStyle name="常规 10 6 2 2 8" xfId="1172"/>
    <cellStyle name="常规 10 6 2 3" xfId="1173"/>
    <cellStyle name="常规 10 6 2 4" xfId="1174"/>
    <cellStyle name="常规 10 6 3" xfId="1175"/>
    <cellStyle name="常规 10 6 3 2" xfId="1176"/>
    <cellStyle name="常规 10 6 3 2 2" xfId="1177"/>
    <cellStyle name="常规 10 6 3 2 2 2" xfId="1178"/>
    <cellStyle name="常规 10 6 3 2 3" xfId="1179"/>
    <cellStyle name="常规 10 6 3 2 3 2" xfId="1180"/>
    <cellStyle name="常规 10 6 3 2 4" xfId="1181"/>
    <cellStyle name="常规 10 6 3 3" xfId="1182"/>
    <cellStyle name="常规 10 6 3 3 2" xfId="1183"/>
    <cellStyle name="常规 10 6 3 3 2 2" xfId="1184"/>
    <cellStyle name="常规 10 6 3 3 3" xfId="1185"/>
    <cellStyle name="常规 10 6 3 3 3 2" xfId="1186"/>
    <cellStyle name="常规 10 6 3 3 4" xfId="1187"/>
    <cellStyle name="常规 10 6 3 4" xfId="1188"/>
    <cellStyle name="常规 10 6 3 4 2" xfId="1189"/>
    <cellStyle name="常规 10 6 3 5" xfId="1190"/>
    <cellStyle name="常规 10 6 3 5 2" xfId="1191"/>
    <cellStyle name="常规 10 6 3 6" xfId="1192"/>
    <cellStyle name="常规 10 6 3 6 2" xfId="1193"/>
    <cellStyle name="常规 10 6 3 7" xfId="1194"/>
    <cellStyle name="常规 10 6 3 7 2" xfId="1195"/>
    <cellStyle name="常规 10 6 3 8" xfId="1196"/>
    <cellStyle name="常规 10 6 3 9" xfId="1197"/>
    <cellStyle name="常规 10 6 4" xfId="1198"/>
    <cellStyle name="常规 10 6 4 2" xfId="1199"/>
    <cellStyle name="常规 10 6 4 2 2" xfId="1200"/>
    <cellStyle name="常规 10 6 4 2 2 2" xfId="1201"/>
    <cellStyle name="常规 10 6 4 2 3" xfId="1202"/>
    <cellStyle name="常规 10 6 4 2 3 2" xfId="1203"/>
    <cellStyle name="常规 10 6 4 2 4" xfId="1204"/>
    <cellStyle name="常规 10 6 4 3" xfId="1205"/>
    <cellStyle name="常规 10 6 4 3 2" xfId="1206"/>
    <cellStyle name="常规 10 6 4 3 2 2" xfId="1207"/>
    <cellStyle name="常规 10 6 4 3 3" xfId="1208"/>
    <cellStyle name="常规 10 6 4 3 3 2" xfId="1209"/>
    <cellStyle name="常规 10 6 4 3 4" xfId="1210"/>
    <cellStyle name="常规 10 6 4 4" xfId="1211"/>
    <cellStyle name="常规 10 6 4 4 2" xfId="1212"/>
    <cellStyle name="常规 10 6 4 5" xfId="1213"/>
    <cellStyle name="常规 10 6 4 5 2" xfId="1214"/>
    <cellStyle name="常规 10 6 4 6" xfId="1215"/>
    <cellStyle name="常规 10 6 4 6 2" xfId="1216"/>
    <cellStyle name="常规 10 6 4 7" xfId="1217"/>
    <cellStyle name="常规 10 6 4 8" xfId="1218"/>
    <cellStyle name="常规 10 6 5" xfId="1219"/>
    <cellStyle name="常规 10 6 6" xfId="1220"/>
    <cellStyle name="常规 10 6 6 2" xfId="1221"/>
    <cellStyle name="常规 10 6 6 2 2" xfId="1222"/>
    <cellStyle name="常规 10 6 6 3" xfId="1223"/>
    <cellStyle name="常规 10 6 6 3 2" xfId="1224"/>
    <cellStyle name="常规 10 6 6 4" xfId="1225"/>
    <cellStyle name="常规 10 6 6 4 2" xfId="1226"/>
    <cellStyle name="常规 10 6 6 5" xfId="1227"/>
    <cellStyle name="常规 10 6 7" xfId="1228"/>
    <cellStyle name="常规 10 6 7 2" xfId="1229"/>
    <cellStyle name="常规 10 6 7 2 2" xfId="1230"/>
    <cellStyle name="常规 10 6 7 3" xfId="1231"/>
    <cellStyle name="常规 10 6 7 3 2" xfId="1232"/>
    <cellStyle name="常规 10 6 7 4" xfId="1233"/>
    <cellStyle name="常规 10 6 8" xfId="1234"/>
    <cellStyle name="常规 10 6 8 2" xfId="1235"/>
    <cellStyle name="常规 10 6 9" xfId="1236"/>
    <cellStyle name="常规 10 6 9 2" xfId="1237"/>
    <cellStyle name="常规 10 7" xfId="1238"/>
    <cellStyle name="常规 10 7 10" xfId="1239"/>
    <cellStyle name="常规 10 7 10 2" xfId="1240"/>
    <cellStyle name="常规 10 7 11" xfId="1241"/>
    <cellStyle name="常规 10 7 11 2" xfId="1242"/>
    <cellStyle name="常规 10 7 12" xfId="1243"/>
    <cellStyle name="常规 10 7 13" xfId="1244"/>
    <cellStyle name="常规 10 7 2" xfId="1245"/>
    <cellStyle name="常规 10 7 2 10" xfId="1246"/>
    <cellStyle name="常规 10 7 2 2" xfId="1247"/>
    <cellStyle name="常规 10 7 2 2 2" xfId="1248"/>
    <cellStyle name="常规 10 7 2 2 2 2" xfId="1249"/>
    <cellStyle name="常规 10 7 2 2 2 2 2" xfId="1250"/>
    <cellStyle name="常规 10 7 2 2 2 3" xfId="1251"/>
    <cellStyle name="常规 10 7 2 2 2 3 2" xfId="1252"/>
    <cellStyle name="常规 10 7 2 2 2 4" xfId="1253"/>
    <cellStyle name="常规 10 7 2 2 3" xfId="1254"/>
    <cellStyle name="常规 10 7 2 2 3 2" xfId="1255"/>
    <cellStyle name="常规 10 7 2 2 3 2 2" xfId="1256"/>
    <cellStyle name="常规 10 7 2 2 3 3" xfId="1257"/>
    <cellStyle name="常规 10 7 2 2 3 3 2" xfId="1258"/>
    <cellStyle name="常规 10 7 2 2 3 4" xfId="1259"/>
    <cellStyle name="常规 10 7 2 2 4" xfId="1260"/>
    <cellStyle name="常规 10 7 2 2 4 2" xfId="1261"/>
    <cellStyle name="常规 10 7 2 2 5" xfId="1262"/>
    <cellStyle name="常规 10 7 2 2 5 2" xfId="1263"/>
    <cellStyle name="常规 10 7 2 2 6" xfId="1264"/>
    <cellStyle name="常规 10 7 2 2 6 2" xfId="1265"/>
    <cellStyle name="常规 10 7 2 2 7" xfId="1266"/>
    <cellStyle name="常规 10 7 2 2 8" xfId="1267"/>
    <cellStyle name="常规 10 7 2 3" xfId="1268"/>
    <cellStyle name="常规 10 7 2 3 2" xfId="1269"/>
    <cellStyle name="常规 10 7 2 3 2 2" xfId="1270"/>
    <cellStyle name="常规 10 7 2 3 3" xfId="1271"/>
    <cellStyle name="常规 10 7 2 3 3 2" xfId="1272"/>
    <cellStyle name="常规 10 7 2 3 4" xfId="1273"/>
    <cellStyle name="常规 10 7 2 4" xfId="1274"/>
    <cellStyle name="常规 10 7 2 4 2" xfId="1275"/>
    <cellStyle name="常规 10 7 2 4 2 2" xfId="1276"/>
    <cellStyle name="常规 10 7 2 4 3" xfId="1277"/>
    <cellStyle name="常规 10 7 2 4 3 2" xfId="1278"/>
    <cellStyle name="常规 10 7 2 4 4" xfId="1279"/>
    <cellStyle name="常规 10 7 2 5" xfId="1280"/>
    <cellStyle name="常规 10 7 2 5 2" xfId="1281"/>
    <cellStyle name="常规 10 7 2 6" xfId="1282"/>
    <cellStyle name="常规 10 7 2 6 2" xfId="1283"/>
    <cellStyle name="常规 10 7 2 7" xfId="1284"/>
    <cellStyle name="常规 10 7 2 7 2" xfId="1285"/>
    <cellStyle name="常规 10 7 2 8" xfId="1286"/>
    <cellStyle name="常规 10 7 2 8 2" xfId="1287"/>
    <cellStyle name="常规 10 7 2 9" xfId="1288"/>
    <cellStyle name="常规 10 7 3" xfId="1289"/>
    <cellStyle name="常规 10 7 3 2" xfId="1290"/>
    <cellStyle name="常规 10 7 3 2 2" xfId="1291"/>
    <cellStyle name="常规 10 7 3 2 2 2" xfId="1292"/>
    <cellStyle name="常规 10 7 3 2 3" xfId="1293"/>
    <cellStyle name="常规 10 7 3 2 3 2" xfId="1294"/>
    <cellStyle name="常规 10 7 3 2 4" xfId="1295"/>
    <cellStyle name="常规 10 7 3 3" xfId="1296"/>
    <cellStyle name="常规 10 7 3 3 2" xfId="1297"/>
    <cellStyle name="常规 10 7 3 3 2 2" xfId="1298"/>
    <cellStyle name="常规 10 7 3 3 3" xfId="1299"/>
    <cellStyle name="常规 10 7 3 3 3 2" xfId="1300"/>
    <cellStyle name="常规 10 7 3 3 4" xfId="1301"/>
    <cellStyle name="常规 10 7 3 4" xfId="1302"/>
    <cellStyle name="常规 10 7 3 4 2" xfId="1303"/>
    <cellStyle name="常规 10 7 3 5" xfId="1304"/>
    <cellStyle name="常规 10 7 3 5 2" xfId="1305"/>
    <cellStyle name="常规 10 7 3 6" xfId="1306"/>
    <cellStyle name="常规 10 7 3 6 2" xfId="1307"/>
    <cellStyle name="常规 10 7 3 7" xfId="1308"/>
    <cellStyle name="常规 10 7 3 7 2" xfId="1309"/>
    <cellStyle name="常规 10 7 3 8" xfId="1310"/>
    <cellStyle name="常规 10 7 3 9" xfId="1311"/>
    <cellStyle name="常规 10 7 4" xfId="1312"/>
    <cellStyle name="常规 10 7 4 2" xfId="1313"/>
    <cellStyle name="常规 10 7 4 2 2" xfId="1314"/>
    <cellStyle name="常规 10 7 4 2 2 2" xfId="1315"/>
    <cellStyle name="常规 10 7 4 2 3" xfId="1316"/>
    <cellStyle name="常规 10 7 4 2 3 2" xfId="1317"/>
    <cellStyle name="常规 10 7 4 2 4" xfId="1318"/>
    <cellStyle name="常规 10 7 4 3" xfId="1319"/>
    <cellStyle name="常规 10 7 4 3 2" xfId="1320"/>
    <cellStyle name="常规 10 7 4 3 2 2" xfId="1321"/>
    <cellStyle name="常规 10 7 4 3 3" xfId="1322"/>
    <cellStyle name="常规 10 7 4 3 3 2" xfId="1323"/>
    <cellStyle name="常规 10 7 4 3 4" xfId="1324"/>
    <cellStyle name="常规 10 7 4 4" xfId="1325"/>
    <cellStyle name="常规 10 7 4 4 2" xfId="1326"/>
    <cellStyle name="常规 10 7 4 5" xfId="1327"/>
    <cellStyle name="常规 10 7 4 5 2" xfId="1328"/>
    <cellStyle name="常规 10 7 4 6" xfId="1329"/>
    <cellStyle name="常规 10 7 4 6 2" xfId="1330"/>
    <cellStyle name="常规 10 7 4 7" xfId="1331"/>
    <cellStyle name="常规 10 7 4 8" xfId="1332"/>
    <cellStyle name="常规 10 7 5" xfId="1333"/>
    <cellStyle name="常规 10 7 6" xfId="1334"/>
    <cellStyle name="常规 10 7 6 2" xfId="1335"/>
    <cellStyle name="常规 10 7 6 2 2" xfId="1336"/>
    <cellStyle name="常规 10 7 6 3" xfId="1337"/>
    <cellStyle name="常规 10 7 6 3 2" xfId="1338"/>
    <cellStyle name="常规 10 7 6 4" xfId="1339"/>
    <cellStyle name="常规 10 7 6 4 2" xfId="1340"/>
    <cellStyle name="常规 10 7 6 5" xfId="1341"/>
    <cellStyle name="常规 10 7 7" xfId="1342"/>
    <cellStyle name="常规 10 7 7 2" xfId="1343"/>
    <cellStyle name="常规 10 7 7 2 2" xfId="1344"/>
    <cellStyle name="常规 10 7 7 3" xfId="1345"/>
    <cellStyle name="常规 10 7 7 3 2" xfId="1346"/>
    <cellStyle name="常规 10 7 7 4" xfId="1347"/>
    <cellStyle name="常规 10 7 8" xfId="1348"/>
    <cellStyle name="常规 10 7 8 2" xfId="1349"/>
    <cellStyle name="常规 10 7 9" xfId="1350"/>
    <cellStyle name="常规 10 7 9 2" xfId="1351"/>
    <cellStyle name="常规 10 8" xfId="1352"/>
    <cellStyle name="常规 10 8 10" xfId="1353"/>
    <cellStyle name="常规 10 8 10 2" xfId="1354"/>
    <cellStyle name="常规 10 8 11" xfId="1355"/>
    <cellStyle name="常规 10 8 11 2" xfId="1356"/>
    <cellStyle name="常规 10 8 12" xfId="1357"/>
    <cellStyle name="常规 10 8 13" xfId="1358"/>
    <cellStyle name="常规 10 8 2" xfId="1359"/>
    <cellStyle name="常规 10 8 2 10" xfId="1360"/>
    <cellStyle name="常规 10 8 2 2" xfId="1361"/>
    <cellStyle name="常规 10 8 2 2 2" xfId="1362"/>
    <cellStyle name="常规 10 8 2 2 2 2" xfId="1363"/>
    <cellStyle name="常规 10 8 2 2 2 2 2" xfId="1364"/>
    <cellStyle name="常规 10 8 2 2 2 3" xfId="1365"/>
    <cellStyle name="常规 10 8 2 2 2 3 2" xfId="1366"/>
    <cellStyle name="常规 10 8 2 2 2 4" xfId="1367"/>
    <cellStyle name="常规 10 8 2 2 3" xfId="1368"/>
    <cellStyle name="常规 10 8 2 2 3 2" xfId="1369"/>
    <cellStyle name="常规 10 8 2 2 3 2 2" xfId="1370"/>
    <cellStyle name="常规 10 8 2 2 3 3" xfId="1371"/>
    <cellStyle name="常规 10 8 2 2 3 3 2" xfId="1372"/>
    <cellStyle name="常规 10 8 2 2 3 4" xfId="1373"/>
    <cellStyle name="常规 10 8 2 2 4" xfId="1374"/>
    <cellStyle name="常规 10 8 2 2 4 2" xfId="1375"/>
    <cellStyle name="常规 10 8 2 2 5" xfId="1376"/>
    <cellStyle name="常规 10 8 2 2 5 2" xfId="1377"/>
    <cellStyle name="常规 10 8 2 2 6" xfId="1378"/>
    <cellStyle name="常规 10 8 2 2 6 2" xfId="1379"/>
    <cellStyle name="常规 10 8 2 2 7" xfId="1380"/>
    <cellStyle name="常规 10 8 2 2 8" xfId="1381"/>
    <cellStyle name="常规 10 8 2 3" xfId="1382"/>
    <cellStyle name="常规 10 8 2 3 2" xfId="1383"/>
    <cellStyle name="常规 10 8 2 3 2 2" xfId="1384"/>
    <cellStyle name="常规 10 8 2 3 3" xfId="1385"/>
    <cellStyle name="常规 10 8 2 3 3 2" xfId="1386"/>
    <cellStyle name="常规 10 8 2 3 4" xfId="1387"/>
    <cellStyle name="常规 10 8 2 4" xfId="1388"/>
    <cellStyle name="常规 10 8 2 4 2" xfId="1389"/>
    <cellStyle name="常规 10 8 2 4 2 2" xfId="1390"/>
    <cellStyle name="常规 10 8 2 4 3" xfId="1391"/>
    <cellStyle name="常规 10 8 2 4 3 2" xfId="1392"/>
    <cellStyle name="常规 10 8 2 4 4" xfId="1393"/>
    <cellStyle name="常规 10 8 2 5" xfId="1394"/>
    <cellStyle name="常规 10 8 2 5 2" xfId="1395"/>
    <cellStyle name="常规 10 8 2 6" xfId="1396"/>
    <cellStyle name="常规 10 8 2 6 2" xfId="1397"/>
    <cellStyle name="常规 10 8 2 7" xfId="1398"/>
    <cellStyle name="常规 10 8 2 7 2" xfId="1399"/>
    <cellStyle name="常规 10 8 2 8" xfId="1400"/>
    <cellStyle name="常规 10 8 2 8 2" xfId="1401"/>
    <cellStyle name="常规 10 8 2 9" xfId="1402"/>
    <cellStyle name="常规 10 8 3" xfId="1403"/>
    <cellStyle name="常规 10 8 3 2" xfId="1404"/>
    <cellStyle name="常规 10 8 3 2 2" xfId="1405"/>
    <cellStyle name="常规 10 8 3 2 2 2" xfId="1406"/>
    <cellStyle name="常规 10 8 3 2 3" xfId="1407"/>
    <cellStyle name="常规 10 8 3 2 3 2" xfId="1408"/>
    <cellStyle name="常规 10 8 3 2 4" xfId="1409"/>
    <cellStyle name="常规 10 8 3 3" xfId="1410"/>
    <cellStyle name="常规 10 8 3 3 2" xfId="1411"/>
    <cellStyle name="常规 10 8 3 3 2 2" xfId="1412"/>
    <cellStyle name="常规 10 8 3 3 3" xfId="1413"/>
    <cellStyle name="常规 10 8 3 3 3 2" xfId="1414"/>
    <cellStyle name="常规 10 8 3 3 4" xfId="1415"/>
    <cellStyle name="常规 10 8 3 4" xfId="1416"/>
    <cellStyle name="常规 10 8 3 4 2" xfId="1417"/>
    <cellStyle name="常规 10 8 3 5" xfId="1418"/>
    <cellStyle name="常规 10 8 3 5 2" xfId="1419"/>
    <cellStyle name="常规 10 8 3 6" xfId="1420"/>
    <cellStyle name="常规 10 8 3 6 2" xfId="1421"/>
    <cellStyle name="常规 10 8 3 7" xfId="1422"/>
    <cellStyle name="常规 10 8 3 7 2" xfId="1423"/>
    <cellStyle name="常规 10 8 3 8" xfId="1424"/>
    <cellStyle name="常规 10 8 3 9" xfId="1425"/>
    <cellStyle name="常规 10 8 4" xfId="1426"/>
    <cellStyle name="常规 10 8 4 2" xfId="1427"/>
    <cellStyle name="常规 10 8 4 2 2" xfId="1428"/>
    <cellStyle name="常规 10 8 4 2 2 2" xfId="1429"/>
    <cellStyle name="常规 10 8 4 2 3" xfId="1430"/>
    <cellStyle name="常规 10 8 4 2 3 2" xfId="1431"/>
    <cellStyle name="常规 10 8 4 2 4" xfId="1432"/>
    <cellStyle name="常规 10 8 4 3" xfId="1433"/>
    <cellStyle name="常规 10 8 4 3 2" xfId="1434"/>
    <cellStyle name="常规 10 8 4 3 2 2" xfId="1435"/>
    <cellStyle name="常规 10 8 4 3 3" xfId="1436"/>
    <cellStyle name="常规 10 8 4 3 3 2" xfId="1437"/>
    <cellStyle name="常规 10 8 4 3 4" xfId="1438"/>
    <cellStyle name="常规 10 8 4 4" xfId="1439"/>
    <cellStyle name="常规 10 8 4 4 2" xfId="1440"/>
    <cellStyle name="常规 10 8 4 5" xfId="1441"/>
    <cellStyle name="常规 10 8 4 5 2" xfId="1442"/>
    <cellStyle name="常规 10 8 4 6" xfId="1443"/>
    <cellStyle name="常规 10 8 4 6 2" xfId="1444"/>
    <cellStyle name="常规 10 8 4 7" xfId="1445"/>
    <cellStyle name="常规 10 8 4 8" xfId="1446"/>
    <cellStyle name="常规 10 8 5" xfId="1447"/>
    <cellStyle name="常规 10 8 6" xfId="1448"/>
    <cellStyle name="常规 10 8 6 2" xfId="1449"/>
    <cellStyle name="常规 10 8 6 2 2" xfId="1450"/>
    <cellStyle name="常规 10 8 6 3" xfId="1451"/>
    <cellStyle name="常规 10 8 6 3 2" xfId="1452"/>
    <cellStyle name="常规 10 8 6 4" xfId="1453"/>
    <cellStyle name="常规 10 8 7" xfId="1454"/>
    <cellStyle name="常规 10 8 7 2" xfId="1455"/>
    <cellStyle name="常规 10 8 7 2 2" xfId="1456"/>
    <cellStyle name="常规 10 8 7 3" xfId="1457"/>
    <cellStyle name="常规 10 8 7 3 2" xfId="1458"/>
    <cellStyle name="常规 10 8 7 4" xfId="1459"/>
    <cellStyle name="常规 10 8 8" xfId="1460"/>
    <cellStyle name="常规 10 8 8 2" xfId="1461"/>
    <cellStyle name="常规 10 8 9" xfId="1462"/>
    <cellStyle name="常规 10 8 9 2" xfId="1463"/>
    <cellStyle name="常规 10 9" xfId="1464"/>
    <cellStyle name="常规 100" xfId="1465"/>
    <cellStyle name="常规 100 2" xfId="1466"/>
    <cellStyle name="常规 100 3" xfId="1467"/>
    <cellStyle name="常规 101" xfId="1468"/>
    <cellStyle name="常规 101 2" xfId="1469"/>
    <cellStyle name="常规 102" xfId="1470"/>
    <cellStyle name="常规 102 2" xfId="1471"/>
    <cellStyle name="常规 105" xfId="1472"/>
    <cellStyle name="常规 105 2" xfId="1473"/>
    <cellStyle name="常规 106" xfId="1474"/>
    <cellStyle name="常规 106 2" xfId="1475"/>
    <cellStyle name="常规 109" xfId="1476"/>
    <cellStyle name="常规 109 2" xfId="1477"/>
    <cellStyle name="常规 11" xfId="1478"/>
    <cellStyle name="常规 11 10" xfId="1479"/>
    <cellStyle name="常规 11 10 2" xfId="1480"/>
    <cellStyle name="常规 11 11" xfId="1481"/>
    <cellStyle name="常规 11 11 2" xfId="1482"/>
    <cellStyle name="常规 11 12" xfId="1483"/>
    <cellStyle name="常规 11 12 2" xfId="1484"/>
    <cellStyle name="常规 11 13" xfId="1485"/>
    <cellStyle name="常规 11 13 2" xfId="1486"/>
    <cellStyle name="常规 11 14" xfId="1487"/>
    <cellStyle name="常规 11 14 2" xfId="1488"/>
    <cellStyle name="常规 11 15" xfId="1489"/>
    <cellStyle name="常规 11 16" xfId="1490"/>
    <cellStyle name="常规 11 2" xfId="1491"/>
    <cellStyle name="常规 11 2 2" xfId="1492"/>
    <cellStyle name="常规 11 2 2 10" xfId="1493"/>
    <cellStyle name="常规 11 2 2 10 2" xfId="1494"/>
    <cellStyle name="常规 11 2 2 11" xfId="1495"/>
    <cellStyle name="常规 11 2 2 11 2" xfId="1496"/>
    <cellStyle name="常规 11 2 2 12" xfId="1497"/>
    <cellStyle name="常规 11 2 2 13" xfId="1498"/>
    <cellStyle name="常规 11 2 2 2" xfId="1499"/>
    <cellStyle name="常规 11 2 2 2 10" xfId="1500"/>
    <cellStyle name="常规 11 2 2 2 11" xfId="1501"/>
    <cellStyle name="常规 11 2 2 2 2" xfId="1502"/>
    <cellStyle name="常规 11 2 2 2 2 2" xfId="1503"/>
    <cellStyle name="常规 11 2 2 2 2 2 2" xfId="1504"/>
    <cellStyle name="常规 11 2 2 2 2 2 2 2" xfId="1505"/>
    <cellStyle name="常规 11 2 2 2 2 2 3" xfId="1506"/>
    <cellStyle name="常规 11 2 2 2 2 2 3 2" xfId="1507"/>
    <cellStyle name="常规 11 2 2 2 2 2 4" xfId="1508"/>
    <cellStyle name="常规 11 2 2 2 2 3" xfId="1509"/>
    <cellStyle name="常规 11 2 2 2 2 3 2" xfId="1510"/>
    <cellStyle name="常规 11 2 2 2 2 3 2 2" xfId="1511"/>
    <cellStyle name="常规 11 2 2 2 2 3 3" xfId="1512"/>
    <cellStyle name="常规 11 2 2 2 2 3 3 2" xfId="1513"/>
    <cellStyle name="常规 11 2 2 2 2 3 4" xfId="1514"/>
    <cellStyle name="常规 11 2 2 2 2 4" xfId="1515"/>
    <cellStyle name="常规 11 2 2 2 2 4 2" xfId="1516"/>
    <cellStyle name="常规 11 2 2 2 2 5" xfId="1517"/>
    <cellStyle name="常规 11 2 2 2 2 5 2" xfId="1518"/>
    <cellStyle name="常规 11 2 2 2 2 6" xfId="1519"/>
    <cellStyle name="常规 11 2 2 2 2 6 2" xfId="1520"/>
    <cellStyle name="常规 11 2 2 2 2 7" xfId="1521"/>
    <cellStyle name="常规 11 2 2 2 2 8" xfId="1522"/>
    <cellStyle name="常规 11 2 2 2 3" xfId="1523"/>
    <cellStyle name="常规 11 2 2 2 4" xfId="1524"/>
    <cellStyle name="常规 11 2 2 2 4 2" xfId="1525"/>
    <cellStyle name="常规 11 2 2 2 4 2 2" xfId="1526"/>
    <cellStyle name="常规 11 2 2 2 4 3" xfId="1527"/>
    <cellStyle name="常规 11 2 2 2 4 3 2" xfId="1528"/>
    <cellStyle name="常规 11 2 2 2 4 4" xfId="1529"/>
    <cellStyle name="常规 11 2 2 2 5" xfId="1530"/>
    <cellStyle name="常规 11 2 2 2 5 2" xfId="1531"/>
    <cellStyle name="常规 11 2 2 2 5 2 2" xfId="1532"/>
    <cellStyle name="常规 11 2 2 2 5 3" xfId="1533"/>
    <cellStyle name="常规 11 2 2 2 5 3 2" xfId="1534"/>
    <cellStyle name="常规 11 2 2 2 5 4" xfId="1535"/>
    <cellStyle name="常规 11 2 2 2 6" xfId="1536"/>
    <cellStyle name="常规 11 2 2 2 6 2" xfId="1537"/>
    <cellStyle name="常规 11 2 2 2 7" xfId="1538"/>
    <cellStyle name="常规 11 2 2 2 7 2" xfId="1539"/>
    <cellStyle name="常规 11 2 2 2 8" xfId="1540"/>
    <cellStyle name="常规 11 2 2 2 8 2" xfId="1541"/>
    <cellStyle name="常规 11 2 2 2 9" xfId="1542"/>
    <cellStyle name="常规 11 2 2 2 9 2" xfId="1543"/>
    <cellStyle name="常规 11 2 2 3" xfId="1544"/>
    <cellStyle name="常规 11 2 2 3 2" xfId="1545"/>
    <cellStyle name="常规 11 2 2 3 2 2" xfId="1546"/>
    <cellStyle name="常规 11 2 2 3 2 2 2" xfId="1547"/>
    <cellStyle name="常规 11 2 2 3 2 3" xfId="1548"/>
    <cellStyle name="常规 11 2 2 3 2 3 2" xfId="1549"/>
    <cellStyle name="常规 11 2 2 3 2 4" xfId="1550"/>
    <cellStyle name="常规 11 2 2 3 3" xfId="1551"/>
    <cellStyle name="常规 11 2 2 3 3 2" xfId="1552"/>
    <cellStyle name="常规 11 2 2 3 3 2 2" xfId="1553"/>
    <cellStyle name="常规 11 2 2 3 3 3" xfId="1554"/>
    <cellStyle name="常规 11 2 2 3 3 3 2" xfId="1555"/>
    <cellStyle name="常规 11 2 2 3 3 4" xfId="1556"/>
    <cellStyle name="常规 11 2 2 3 4" xfId="1557"/>
    <cellStyle name="常规 11 2 2 3 4 2" xfId="1558"/>
    <cellStyle name="常规 11 2 2 3 5" xfId="1559"/>
    <cellStyle name="常规 11 2 2 3 5 2" xfId="1560"/>
    <cellStyle name="常规 11 2 2 3 6" xfId="1561"/>
    <cellStyle name="常规 11 2 2 3 6 2" xfId="1562"/>
    <cellStyle name="常规 11 2 2 3 7" xfId="1563"/>
    <cellStyle name="常规 11 2 2 3 7 2" xfId="1564"/>
    <cellStyle name="常规 11 2 2 3 8" xfId="1565"/>
    <cellStyle name="常规 11 2 2 3 9" xfId="1566"/>
    <cellStyle name="常规 11 2 2 4" xfId="1567"/>
    <cellStyle name="常规 11 2 2 4 2" xfId="1568"/>
    <cellStyle name="常规 11 2 2 4 2 2" xfId="1569"/>
    <cellStyle name="常规 11 2 2 4 2 2 2" xfId="1570"/>
    <cellStyle name="常规 11 2 2 4 2 3" xfId="1571"/>
    <cellStyle name="常规 11 2 2 4 2 3 2" xfId="1572"/>
    <cellStyle name="常规 11 2 2 4 2 4" xfId="1573"/>
    <cellStyle name="常规 11 2 2 4 3" xfId="1574"/>
    <cellStyle name="常规 11 2 2 4 3 2" xfId="1575"/>
    <cellStyle name="常规 11 2 2 4 3 2 2" xfId="1576"/>
    <cellStyle name="常规 11 2 2 4 3 3" xfId="1577"/>
    <cellStyle name="常规 11 2 2 4 3 3 2" xfId="1578"/>
    <cellStyle name="常规 11 2 2 4 3 4" xfId="1579"/>
    <cellStyle name="常规 11 2 2 4 4" xfId="1580"/>
    <cellStyle name="常规 11 2 2 4 4 2" xfId="1581"/>
    <cellStyle name="常规 11 2 2 4 5" xfId="1582"/>
    <cellStyle name="常规 11 2 2 4 5 2" xfId="1583"/>
    <cellStyle name="常规 11 2 2 4 6" xfId="1584"/>
    <cellStyle name="常规 11 2 2 4 6 2" xfId="1585"/>
    <cellStyle name="常规 11 2 2 4 7" xfId="1586"/>
    <cellStyle name="常规 11 2 2 4 8" xfId="1587"/>
    <cellStyle name="常规 11 2 2 5" xfId="1588"/>
    <cellStyle name="常规 11 2 2 6" xfId="1589"/>
    <cellStyle name="常规 11 2 2 6 2" xfId="1590"/>
    <cellStyle name="常规 11 2 2 6 2 2" xfId="1591"/>
    <cellStyle name="常规 11 2 2 6 3" xfId="1592"/>
    <cellStyle name="常规 11 2 2 6 3 2" xfId="1593"/>
    <cellStyle name="常规 11 2 2 6 4" xfId="1594"/>
    <cellStyle name="常规 11 2 2 7" xfId="1595"/>
    <cellStyle name="常规 11 2 2 7 2" xfId="1596"/>
    <cellStyle name="常规 11 2 2 7 2 2" xfId="1597"/>
    <cellStyle name="常规 11 2 2 7 3" xfId="1598"/>
    <cellStyle name="常规 11 2 2 7 3 2" xfId="1599"/>
    <cellStyle name="常规 11 2 2 7 4" xfId="1600"/>
    <cellStyle name="常规 11 2 2 8" xfId="1601"/>
    <cellStyle name="常规 11 2 2 8 2" xfId="1602"/>
    <cellStyle name="常规 11 2 2 9" xfId="1603"/>
    <cellStyle name="常规 11 2 2 9 2" xfId="1604"/>
    <cellStyle name="常规 11 2 3" xfId="1605"/>
    <cellStyle name="常规 11 2 3 2" xfId="1606"/>
    <cellStyle name="常规 11 2 3 2 2" xfId="1607"/>
    <cellStyle name="常规 11 2 3 2 2 2" xfId="1608"/>
    <cellStyle name="常规 11 2 3 2 3" xfId="1609"/>
    <cellStyle name="常规 11 2 3 2 3 2" xfId="1610"/>
    <cellStyle name="常规 11 2 3 2 4" xfId="1611"/>
    <cellStyle name="常规 11 2 3 3" xfId="1612"/>
    <cellStyle name="常规 11 2 3 3 2" xfId="1613"/>
    <cellStyle name="常规 11 2 3 3 2 2" xfId="1614"/>
    <cellStyle name="常规 11 2 3 3 3" xfId="1615"/>
    <cellStyle name="常规 11 2 3 3 3 2" xfId="1616"/>
    <cellStyle name="常规 11 2 3 3 4" xfId="1617"/>
    <cellStyle name="常规 11 2 3 4" xfId="1618"/>
    <cellStyle name="常规 11 2 3 4 2" xfId="1619"/>
    <cellStyle name="常规 11 2 3 5" xfId="1620"/>
    <cellStyle name="常规 11 2 3 5 2" xfId="1621"/>
    <cellStyle name="常规 11 2 3 6" xfId="1622"/>
    <cellStyle name="常规 11 2 3 6 2" xfId="1623"/>
    <cellStyle name="常规 11 2 3 7" xfId="1624"/>
    <cellStyle name="常规 11 2 3 8" xfId="1625"/>
    <cellStyle name="常规 11 3" xfId="1626"/>
    <cellStyle name="常规 11 3 10" xfId="1627"/>
    <cellStyle name="常规 11 3 10 2" xfId="1628"/>
    <cellStyle name="常规 11 3 11" xfId="1629"/>
    <cellStyle name="常规 11 3 11 2" xfId="1630"/>
    <cellStyle name="常规 11 3 12" xfId="1631"/>
    <cellStyle name="常规 11 3 13" xfId="1632"/>
    <cellStyle name="常规 11 3 2" xfId="1633"/>
    <cellStyle name="常规 11 3 2 10" xfId="1634"/>
    <cellStyle name="常规 11 3 2 11" xfId="1635"/>
    <cellStyle name="常规 11 3 2 2" xfId="1636"/>
    <cellStyle name="常规 11 3 2 2 2" xfId="1637"/>
    <cellStyle name="常规 11 3 2 2 2 2" xfId="1638"/>
    <cellStyle name="常规 11 3 2 2 2 2 2" xfId="1639"/>
    <cellStyle name="常规 11 3 2 2 2 3" xfId="1640"/>
    <cellStyle name="常规 11 3 2 2 2 3 2" xfId="1641"/>
    <cellStyle name="常规 11 3 2 2 2 4" xfId="1642"/>
    <cellStyle name="常规 11 3 2 2 3" xfId="1643"/>
    <cellStyle name="常规 11 3 2 2 3 2" xfId="1644"/>
    <cellStyle name="常规 11 3 2 2 3 2 2" xfId="1645"/>
    <cellStyle name="常规 11 3 2 2 3 3" xfId="1646"/>
    <cellStyle name="常规 11 3 2 2 3 3 2" xfId="1647"/>
    <cellStyle name="常规 11 3 2 2 3 4" xfId="1648"/>
    <cellStyle name="常规 11 3 2 2 4" xfId="1649"/>
    <cellStyle name="常规 11 3 2 2 4 2" xfId="1650"/>
    <cellStyle name="常规 11 3 2 2 5" xfId="1651"/>
    <cellStyle name="常规 11 3 2 2 5 2" xfId="1652"/>
    <cellStyle name="常规 11 3 2 2 6" xfId="1653"/>
    <cellStyle name="常规 11 3 2 2 6 2" xfId="1654"/>
    <cellStyle name="常规 11 3 2 2 7" xfId="1655"/>
    <cellStyle name="常规 11 3 2 2 8" xfId="1656"/>
    <cellStyle name="常规 11 3 2 3" xfId="1657"/>
    <cellStyle name="常规 11 3 2 4" xfId="1658"/>
    <cellStyle name="常规 11 3 2 4 2" xfId="1659"/>
    <cellStyle name="常规 11 3 2 4 2 2" xfId="1660"/>
    <cellStyle name="常规 11 3 2 4 3" xfId="1661"/>
    <cellStyle name="常规 11 3 2 4 3 2" xfId="1662"/>
    <cellStyle name="常规 11 3 2 4 4" xfId="1663"/>
    <cellStyle name="常规 11 3 2 5" xfId="1664"/>
    <cellStyle name="常规 11 3 2 5 2" xfId="1665"/>
    <cellStyle name="常规 11 3 2 5 2 2" xfId="1666"/>
    <cellStyle name="常规 11 3 2 5 3" xfId="1667"/>
    <cellStyle name="常规 11 3 2 5 3 2" xfId="1668"/>
    <cellStyle name="常规 11 3 2 5 4" xfId="1669"/>
    <cellStyle name="常规 11 3 2 6" xfId="1670"/>
    <cellStyle name="常规 11 3 2 6 2" xfId="1671"/>
    <cellStyle name="常规 11 3 2 7" xfId="1672"/>
    <cellStyle name="常规 11 3 2 7 2" xfId="1673"/>
    <cellStyle name="常规 11 3 2 8" xfId="1674"/>
    <cellStyle name="常规 11 3 2 8 2" xfId="1675"/>
    <cellStyle name="常规 11 3 2 9" xfId="1676"/>
    <cellStyle name="常规 11 3 2 9 2" xfId="1677"/>
    <cellStyle name="常规 11 3 3" xfId="1678"/>
    <cellStyle name="常规 11 3 3 2" xfId="1679"/>
    <cellStyle name="常规 11 3 3 2 2" xfId="1680"/>
    <cellStyle name="常规 11 3 3 2 2 2" xfId="1681"/>
    <cellStyle name="常规 11 3 3 2 3" xfId="1682"/>
    <cellStyle name="常规 11 3 3 2 3 2" xfId="1683"/>
    <cellStyle name="常规 11 3 3 2 4" xfId="1684"/>
    <cellStyle name="常规 11 3 3 3" xfId="1685"/>
    <cellStyle name="常规 11 3 3 3 2" xfId="1686"/>
    <cellStyle name="常规 11 3 3 3 2 2" xfId="1687"/>
    <cellStyle name="常规 11 3 3 3 3" xfId="1688"/>
    <cellStyle name="常规 11 3 3 3 3 2" xfId="1689"/>
    <cellStyle name="常规 11 3 3 3 4" xfId="1690"/>
    <cellStyle name="常规 11 3 3 4" xfId="1691"/>
    <cellStyle name="常规 11 3 3 4 2" xfId="1692"/>
    <cellStyle name="常规 11 3 3 5" xfId="1693"/>
    <cellStyle name="常规 11 3 3 5 2" xfId="1694"/>
    <cellStyle name="常规 11 3 3 6" xfId="1695"/>
    <cellStyle name="常规 11 3 3 6 2" xfId="1696"/>
    <cellStyle name="常规 11 3 3 7" xfId="1697"/>
    <cellStyle name="常规 11 3 3 7 2" xfId="1698"/>
    <cellStyle name="常规 11 3 3 8" xfId="1699"/>
    <cellStyle name="常规 11 3 3 9" xfId="1700"/>
    <cellStyle name="常规 11 3 4" xfId="1701"/>
    <cellStyle name="常规 11 3 4 2" xfId="1702"/>
    <cellStyle name="常规 11 3 4 2 2" xfId="1703"/>
    <cellStyle name="常规 11 3 4 2 2 2" xfId="1704"/>
    <cellStyle name="常规 11 3 4 2 3" xfId="1705"/>
    <cellStyle name="常规 11 3 4 2 3 2" xfId="1706"/>
    <cellStyle name="常规 11 3 4 2 4" xfId="1707"/>
    <cellStyle name="常规 11 3 4 3" xfId="1708"/>
    <cellStyle name="常规 11 3 4 3 2" xfId="1709"/>
    <cellStyle name="常规 11 3 4 3 2 2" xfId="1710"/>
    <cellStyle name="常规 11 3 4 3 3" xfId="1711"/>
    <cellStyle name="常规 11 3 4 3 3 2" xfId="1712"/>
    <cellStyle name="常规 11 3 4 3 4" xfId="1713"/>
    <cellStyle name="常规 11 3 4 4" xfId="1714"/>
    <cellStyle name="常规 11 3 4 4 2" xfId="1715"/>
    <cellStyle name="常规 11 3 4 5" xfId="1716"/>
    <cellStyle name="常规 11 3 4 5 2" xfId="1717"/>
    <cellStyle name="常规 11 3 4 6" xfId="1718"/>
    <cellStyle name="常规 11 3 4 6 2" xfId="1719"/>
    <cellStyle name="常规 11 3 4 7" xfId="1720"/>
    <cellStyle name="常规 11 3 4 8" xfId="1721"/>
    <cellStyle name="常规 11 3 5" xfId="1722"/>
    <cellStyle name="常规 11 3 6" xfId="1723"/>
    <cellStyle name="常规 11 3 6 2" xfId="1724"/>
    <cellStyle name="常规 11 3 6 2 2" xfId="1725"/>
    <cellStyle name="常规 11 3 6 3" xfId="1726"/>
    <cellStyle name="常规 11 3 6 3 2" xfId="1727"/>
    <cellStyle name="常规 11 3 6 4" xfId="1728"/>
    <cellStyle name="常规 11 3 6 4 2" xfId="1729"/>
    <cellStyle name="常规 11 3 6 5" xfId="1730"/>
    <cellStyle name="常规 11 3 7" xfId="1731"/>
    <cellStyle name="常规 11 3 7 2" xfId="1732"/>
    <cellStyle name="常规 11 3 7 2 2" xfId="1733"/>
    <cellStyle name="常规 11 3 7 3" xfId="1734"/>
    <cellStyle name="常规 11 3 7 3 2" xfId="1735"/>
    <cellStyle name="常规 11 3 7 4" xfId="1736"/>
    <cellStyle name="常规 11 3 8" xfId="1737"/>
    <cellStyle name="常规 11 3 8 2" xfId="1738"/>
    <cellStyle name="常规 11 3 9" xfId="1739"/>
    <cellStyle name="常规 11 3 9 2" xfId="1740"/>
    <cellStyle name="常规 11 4" xfId="1741"/>
    <cellStyle name="常规 11 4 10" xfId="1742"/>
    <cellStyle name="常规 11 4 10 2" xfId="1743"/>
    <cellStyle name="常规 11 4 11" xfId="1744"/>
    <cellStyle name="常规 11 4 11 2" xfId="1745"/>
    <cellStyle name="常规 11 4 12" xfId="1746"/>
    <cellStyle name="常规 11 4 13" xfId="1747"/>
    <cellStyle name="常规 11 4 2" xfId="1748"/>
    <cellStyle name="常规 11 4 2 10" xfId="1749"/>
    <cellStyle name="常规 11 4 2 11" xfId="1750"/>
    <cellStyle name="常规 11 4 2 2" xfId="1751"/>
    <cellStyle name="常规 11 4 2 2 2" xfId="1752"/>
    <cellStyle name="常规 11 4 2 2 2 2" xfId="1753"/>
    <cellStyle name="常规 11 4 2 2 2 2 2" xfId="1754"/>
    <cellStyle name="常规 11 4 2 2 2 3" xfId="1755"/>
    <cellStyle name="常规 11 4 2 2 2 3 2" xfId="1756"/>
    <cellStyle name="常规 11 4 2 2 2 4" xfId="1757"/>
    <cellStyle name="常规 11 4 2 2 3" xfId="1758"/>
    <cellStyle name="常规 11 4 2 2 3 2" xfId="1759"/>
    <cellStyle name="常规 11 4 2 2 3 2 2" xfId="1760"/>
    <cellStyle name="常规 11 4 2 2 3 3" xfId="1761"/>
    <cellStyle name="常规 11 4 2 2 3 3 2" xfId="1762"/>
    <cellStyle name="常规 11 4 2 2 3 4" xfId="1763"/>
    <cellStyle name="常规 11 4 2 2 4" xfId="1764"/>
    <cellStyle name="常规 11 4 2 2 4 2" xfId="1765"/>
    <cellStyle name="常规 11 4 2 2 5" xfId="1766"/>
    <cellStyle name="常规 11 4 2 2 5 2" xfId="1767"/>
    <cellStyle name="常规 11 4 2 2 6" xfId="1768"/>
    <cellStyle name="常规 11 4 2 2 6 2" xfId="1769"/>
    <cellStyle name="常规 11 4 2 2 7" xfId="1770"/>
    <cellStyle name="常规 11 4 2 2 8" xfId="1771"/>
    <cellStyle name="常规 11 4 2 3" xfId="1772"/>
    <cellStyle name="常规 11 4 2 4" xfId="1773"/>
    <cellStyle name="常规 11 4 2 4 2" xfId="1774"/>
    <cellStyle name="常规 11 4 2 4 2 2" xfId="1775"/>
    <cellStyle name="常规 11 4 2 4 3" xfId="1776"/>
    <cellStyle name="常规 11 4 2 4 3 2" xfId="1777"/>
    <cellStyle name="常规 11 4 2 4 4" xfId="1778"/>
    <cellStyle name="常规 11 4 2 5" xfId="1779"/>
    <cellStyle name="常规 11 4 2 5 2" xfId="1780"/>
    <cellStyle name="常规 11 4 2 5 2 2" xfId="1781"/>
    <cellStyle name="常规 11 4 2 5 3" xfId="1782"/>
    <cellStyle name="常规 11 4 2 5 3 2" xfId="1783"/>
    <cellStyle name="常规 11 4 2 5 4" xfId="1784"/>
    <cellStyle name="常规 11 4 2 6" xfId="1785"/>
    <cellStyle name="常规 11 4 2 6 2" xfId="1786"/>
    <cellStyle name="常规 11 4 2 7" xfId="1787"/>
    <cellStyle name="常规 11 4 2 7 2" xfId="1788"/>
    <cellStyle name="常规 11 4 2 8" xfId="1789"/>
    <cellStyle name="常规 11 4 2 8 2" xfId="1790"/>
    <cellStyle name="常规 11 4 2 9" xfId="1791"/>
    <cellStyle name="常规 11 4 2 9 2" xfId="1792"/>
    <cellStyle name="常规 11 4 3" xfId="1793"/>
    <cellStyle name="常规 11 4 3 2" xfId="1794"/>
    <cellStyle name="常规 11 4 3 2 2" xfId="1795"/>
    <cellStyle name="常规 11 4 3 2 2 2" xfId="1796"/>
    <cellStyle name="常规 11 4 3 2 3" xfId="1797"/>
    <cellStyle name="常规 11 4 3 2 3 2" xfId="1798"/>
    <cellStyle name="常规 11 4 3 2 4" xfId="1799"/>
    <cellStyle name="常规 11 4 3 3" xfId="1800"/>
    <cellStyle name="常规 11 4 3 3 2" xfId="1801"/>
    <cellStyle name="常规 11 4 3 3 2 2" xfId="1802"/>
    <cellStyle name="常规 11 4 3 3 3" xfId="1803"/>
    <cellStyle name="常规 11 4 3 3 3 2" xfId="1804"/>
    <cellStyle name="常规 11 4 3 3 4" xfId="1805"/>
    <cellStyle name="常规 11 4 3 4" xfId="1806"/>
    <cellStyle name="常规 11 4 3 4 2" xfId="1807"/>
    <cellStyle name="常规 11 4 3 5" xfId="1808"/>
    <cellStyle name="常规 11 4 3 5 2" xfId="1809"/>
    <cellStyle name="常规 11 4 3 6" xfId="1810"/>
    <cellStyle name="常规 11 4 3 6 2" xfId="1811"/>
    <cellStyle name="常规 11 4 3 7" xfId="1812"/>
    <cellStyle name="常规 11 4 3 7 2" xfId="1813"/>
    <cellStyle name="常规 11 4 3 8" xfId="1814"/>
    <cellStyle name="常规 11 4 3 9" xfId="1815"/>
    <cellStyle name="常规 11 4 4" xfId="1816"/>
    <cellStyle name="常规 11 4 4 2" xfId="1817"/>
    <cellStyle name="常规 11 4 4 2 2" xfId="1818"/>
    <cellStyle name="常规 11 4 4 2 2 2" xfId="1819"/>
    <cellStyle name="常规 11 4 4 2 3" xfId="1820"/>
    <cellStyle name="常规 11 4 4 2 3 2" xfId="1821"/>
    <cellStyle name="常规 11 4 4 2 4" xfId="1822"/>
    <cellStyle name="常规 11 4 4 3" xfId="1823"/>
    <cellStyle name="常规 11 4 4 3 2" xfId="1824"/>
    <cellStyle name="常规 11 4 4 3 2 2" xfId="1825"/>
    <cellStyle name="常规 11 4 4 3 3" xfId="1826"/>
    <cellStyle name="常规 11 4 4 3 3 2" xfId="1827"/>
    <cellStyle name="常规 11 4 4 3 4" xfId="1828"/>
    <cellStyle name="常规 11 4 4 4" xfId="1829"/>
    <cellStyle name="常规 11 4 4 4 2" xfId="1830"/>
    <cellStyle name="常规 11 4 4 5" xfId="1831"/>
    <cellStyle name="常规 11 4 4 5 2" xfId="1832"/>
    <cellStyle name="常规 11 4 4 6" xfId="1833"/>
    <cellStyle name="常规 11 4 4 6 2" xfId="1834"/>
    <cellStyle name="常规 11 4 4 7" xfId="1835"/>
    <cellStyle name="常规 11 4 4 8" xfId="1836"/>
    <cellStyle name="常规 11 4 5" xfId="1837"/>
    <cellStyle name="常规 11 4 6" xfId="1838"/>
    <cellStyle name="常规 11 4 6 2" xfId="1839"/>
    <cellStyle name="常规 11 4 6 2 2" xfId="1840"/>
    <cellStyle name="常规 11 4 6 3" xfId="1841"/>
    <cellStyle name="常规 11 4 6 3 2" xfId="1842"/>
    <cellStyle name="常规 11 4 6 4" xfId="1843"/>
    <cellStyle name="常规 11 4 6 4 2" xfId="1844"/>
    <cellStyle name="常规 11 4 6 5" xfId="1845"/>
    <cellStyle name="常规 11 4 7" xfId="1846"/>
    <cellStyle name="常规 11 4 7 2" xfId="1847"/>
    <cellStyle name="常规 11 4 7 2 2" xfId="1848"/>
    <cellStyle name="常规 11 4 7 3" xfId="1849"/>
    <cellStyle name="常规 11 4 7 3 2" xfId="1850"/>
    <cellStyle name="常规 11 4 7 4" xfId="1851"/>
    <cellStyle name="常规 11 4 8" xfId="1852"/>
    <cellStyle name="常规 11 4 8 2" xfId="1853"/>
    <cellStyle name="常规 11 4 9" xfId="1854"/>
    <cellStyle name="常规 11 4 9 2" xfId="1855"/>
    <cellStyle name="常规 11 5" xfId="1856"/>
    <cellStyle name="常规 11 5 10" xfId="1857"/>
    <cellStyle name="常规 11 5 10 2" xfId="1858"/>
    <cellStyle name="常规 11 5 11" xfId="1859"/>
    <cellStyle name="常规 11 5 12" xfId="1860"/>
    <cellStyle name="常规 11 5 2" xfId="1861"/>
    <cellStyle name="常规 11 5 2 2" xfId="1862"/>
    <cellStyle name="常规 11 5 2 2 2" xfId="1863"/>
    <cellStyle name="常规 11 5 2 2 2 2" xfId="1864"/>
    <cellStyle name="常规 11 5 2 2 2 2 2" xfId="1865"/>
    <cellStyle name="常规 11 5 2 2 2 3" xfId="1866"/>
    <cellStyle name="常规 11 5 2 2 2 3 2" xfId="1867"/>
    <cellStyle name="常规 11 5 2 2 2 4" xfId="1868"/>
    <cellStyle name="常规 11 5 2 2 3" xfId="1869"/>
    <cellStyle name="常规 11 5 2 2 3 2" xfId="1870"/>
    <cellStyle name="常规 11 5 2 2 3 2 2" xfId="1871"/>
    <cellStyle name="常规 11 5 2 2 3 3" xfId="1872"/>
    <cellStyle name="常规 11 5 2 2 3 3 2" xfId="1873"/>
    <cellStyle name="常规 11 5 2 2 3 4" xfId="1874"/>
    <cellStyle name="常规 11 5 2 2 4" xfId="1875"/>
    <cellStyle name="常规 11 5 2 2 4 2" xfId="1876"/>
    <cellStyle name="常规 11 5 2 2 5" xfId="1877"/>
    <cellStyle name="常规 11 5 2 2 5 2" xfId="1878"/>
    <cellStyle name="常规 11 5 2 2 6" xfId="1879"/>
    <cellStyle name="常规 11 5 2 2 6 2" xfId="1880"/>
    <cellStyle name="常规 11 5 2 2 7" xfId="1881"/>
    <cellStyle name="常规 11 5 2 2 8" xfId="1882"/>
    <cellStyle name="常规 11 5 2 3" xfId="1883"/>
    <cellStyle name="常规 11 5 2 4" xfId="1884"/>
    <cellStyle name="常规 11 5 3" xfId="1885"/>
    <cellStyle name="常规 11 5 3 2" xfId="1886"/>
    <cellStyle name="常规 11 5 3 2 2" xfId="1887"/>
    <cellStyle name="常规 11 5 3 2 2 2" xfId="1888"/>
    <cellStyle name="常规 11 5 3 2 3" xfId="1889"/>
    <cellStyle name="常规 11 5 3 2 3 2" xfId="1890"/>
    <cellStyle name="常规 11 5 3 2 4" xfId="1891"/>
    <cellStyle name="常规 11 5 3 3" xfId="1892"/>
    <cellStyle name="常规 11 5 3 3 2" xfId="1893"/>
    <cellStyle name="常规 11 5 3 3 2 2" xfId="1894"/>
    <cellStyle name="常规 11 5 3 3 3" xfId="1895"/>
    <cellStyle name="常规 11 5 3 3 3 2" xfId="1896"/>
    <cellStyle name="常规 11 5 3 3 4" xfId="1897"/>
    <cellStyle name="常规 11 5 3 4" xfId="1898"/>
    <cellStyle name="常规 11 5 3 4 2" xfId="1899"/>
    <cellStyle name="常规 11 5 3 5" xfId="1900"/>
    <cellStyle name="常规 11 5 3 5 2" xfId="1901"/>
    <cellStyle name="常规 11 5 3 6" xfId="1902"/>
    <cellStyle name="常规 11 5 3 6 2" xfId="1903"/>
    <cellStyle name="常规 11 5 3 7" xfId="1904"/>
    <cellStyle name="常规 11 5 3 7 2" xfId="1905"/>
    <cellStyle name="常规 11 5 3 8" xfId="1906"/>
    <cellStyle name="常规 11 5 3 9" xfId="1907"/>
    <cellStyle name="常规 11 5 4" xfId="1908"/>
    <cellStyle name="常规 11 5 4 2" xfId="1909"/>
    <cellStyle name="常规 11 5 4 2 2" xfId="1910"/>
    <cellStyle name="常规 11 5 4 2 2 2" xfId="1911"/>
    <cellStyle name="常规 11 5 4 2 3" xfId="1912"/>
    <cellStyle name="常规 11 5 4 2 3 2" xfId="1913"/>
    <cellStyle name="常规 11 5 4 2 4" xfId="1914"/>
    <cellStyle name="常规 11 5 4 3" xfId="1915"/>
    <cellStyle name="常规 11 5 4 3 2" xfId="1916"/>
    <cellStyle name="常规 11 5 4 3 2 2" xfId="1917"/>
    <cellStyle name="常规 11 5 4 3 3" xfId="1918"/>
    <cellStyle name="常规 11 5 4 3 3 2" xfId="1919"/>
    <cellStyle name="常规 11 5 4 3 4" xfId="1920"/>
    <cellStyle name="常规 11 5 4 4" xfId="1921"/>
    <cellStyle name="常规 11 5 4 4 2" xfId="1922"/>
    <cellStyle name="常规 11 5 4 5" xfId="1923"/>
    <cellStyle name="常规 11 5 4 5 2" xfId="1924"/>
    <cellStyle name="常规 11 5 4 6" xfId="1925"/>
    <cellStyle name="常规 11 5 4 6 2" xfId="1926"/>
    <cellStyle name="常规 11 5 4 7" xfId="1927"/>
    <cellStyle name="常规 11 5 4 8" xfId="1928"/>
    <cellStyle name="常规 11 5 5" xfId="1929"/>
    <cellStyle name="常规 11 5 6" xfId="1930"/>
    <cellStyle name="常规 11 5 6 2" xfId="1931"/>
    <cellStyle name="常规 11 5 6 2 2" xfId="1932"/>
    <cellStyle name="常规 11 5 6 3" xfId="1933"/>
    <cellStyle name="常规 11 5 6 3 2" xfId="1934"/>
    <cellStyle name="常规 11 5 6 4" xfId="1935"/>
    <cellStyle name="常规 11 5 6 4 2" xfId="1936"/>
    <cellStyle name="常规 11 5 6 5" xfId="1937"/>
    <cellStyle name="常规 11 5 7" xfId="1938"/>
    <cellStyle name="常规 11 5 7 2" xfId="1939"/>
    <cellStyle name="常规 11 5 7 2 2" xfId="1940"/>
    <cellStyle name="常规 11 5 7 3" xfId="1941"/>
    <cellStyle name="常规 11 5 7 3 2" xfId="1942"/>
    <cellStyle name="常规 11 5 7 4" xfId="1943"/>
    <cellStyle name="常规 11 5 8" xfId="1944"/>
    <cellStyle name="常规 11 5 8 2" xfId="1945"/>
    <cellStyle name="常规 11 5 9" xfId="1946"/>
    <cellStyle name="常规 11 5 9 2" xfId="1947"/>
    <cellStyle name="常规 11 6" xfId="1948"/>
    <cellStyle name="常规 11 6 2" xfId="1949"/>
    <cellStyle name="常规 11 6 3" xfId="1950"/>
    <cellStyle name="常规 11 6 3 2" xfId="1951"/>
    <cellStyle name="常规 11 6 3 2 2" xfId="1952"/>
    <cellStyle name="常规 11 6 3 3" xfId="1953"/>
    <cellStyle name="常规 11 6 3 3 2" xfId="1954"/>
    <cellStyle name="常规 11 6 3 4" xfId="1955"/>
    <cellStyle name="常规 11 6 3 4 2" xfId="1956"/>
    <cellStyle name="常规 11 6 3 5" xfId="1957"/>
    <cellStyle name="常规 11 6 4" xfId="1958"/>
    <cellStyle name="常规 11 6 4 2" xfId="1959"/>
    <cellStyle name="常规 11 6 4 2 2" xfId="1960"/>
    <cellStyle name="常规 11 6 4 3" xfId="1961"/>
    <cellStyle name="常规 11 6 4 3 2" xfId="1962"/>
    <cellStyle name="常规 11 6 4 4" xfId="1963"/>
    <cellStyle name="常规 11 6 5" xfId="1964"/>
    <cellStyle name="常规 11 6 5 2" xfId="1965"/>
    <cellStyle name="常规 11 6 6" xfId="1966"/>
    <cellStyle name="常规 11 6 6 2" xfId="1967"/>
    <cellStyle name="常规 11 6 7" xfId="1968"/>
    <cellStyle name="常规 11 6 7 2" xfId="1969"/>
    <cellStyle name="常规 11 6 8" xfId="1970"/>
    <cellStyle name="常规 11 7" xfId="1971"/>
    <cellStyle name="常规 11 7 2" xfId="1972"/>
    <cellStyle name="常规 11 7 2 2" xfId="1973"/>
    <cellStyle name="常规 11 7 2 2 2" xfId="1974"/>
    <cellStyle name="常规 11 7 2 3" xfId="1975"/>
    <cellStyle name="常规 11 7 2 3 2" xfId="1976"/>
    <cellStyle name="常规 11 7 2 4" xfId="1977"/>
    <cellStyle name="常规 11 7 3" xfId="1978"/>
    <cellStyle name="常规 11 7 3 2" xfId="1979"/>
    <cellStyle name="常规 11 7 3 2 2" xfId="1980"/>
    <cellStyle name="常规 11 7 3 3" xfId="1981"/>
    <cellStyle name="常规 11 7 3 3 2" xfId="1982"/>
    <cellStyle name="常规 11 7 3 4" xfId="1983"/>
    <cellStyle name="常规 11 7 4" xfId="1984"/>
    <cellStyle name="常规 11 7 4 2" xfId="1985"/>
    <cellStyle name="常规 11 7 5" xfId="1986"/>
    <cellStyle name="常规 11 7 5 2" xfId="1987"/>
    <cellStyle name="常规 11 7 6" xfId="1988"/>
    <cellStyle name="常规 11 7 6 2" xfId="1989"/>
    <cellStyle name="常规 11 7 7" xfId="1990"/>
    <cellStyle name="常规 11 7 8" xfId="1991"/>
    <cellStyle name="常规 11 8" xfId="1992"/>
    <cellStyle name="常规 11 8 2" xfId="1993"/>
    <cellStyle name="常规 11 8 2 2" xfId="1994"/>
    <cellStyle name="常规 11 8 3" xfId="1995"/>
    <cellStyle name="常规 11 8 3 2" xfId="1996"/>
    <cellStyle name="常规 11 8 4" xfId="1997"/>
    <cellStyle name="常规 11 8 4 2" xfId="1998"/>
    <cellStyle name="常规 11 8 5" xfId="1999"/>
    <cellStyle name="常规 11 8 5 2" xfId="2000"/>
    <cellStyle name="常规 11 8 6" xfId="2001"/>
    <cellStyle name="常规 11 9" xfId="2002"/>
    <cellStyle name="常规 11 9 2" xfId="2003"/>
    <cellStyle name="常规 11 9 2 2" xfId="2004"/>
    <cellStyle name="常规 11 9 3" xfId="2005"/>
    <cellStyle name="常规 11 9 3 2" xfId="2006"/>
    <cellStyle name="常规 11 9 4" xfId="2007"/>
    <cellStyle name="常规 110" xfId="2008"/>
    <cellStyle name="常规 111" xfId="2009"/>
    <cellStyle name="常规 113" xfId="2010"/>
    <cellStyle name="常规 114" xfId="2011"/>
    <cellStyle name="常规 114 2" xfId="2012"/>
    <cellStyle name="常规 115" xfId="2013"/>
    <cellStyle name="常规 115 2" xfId="2014"/>
    <cellStyle name="常规 116" xfId="2015"/>
    <cellStyle name="常规 116 2" xfId="2016"/>
    <cellStyle name="常规 117" xfId="2017"/>
    <cellStyle name="常规 117 2" xfId="2018"/>
    <cellStyle name="常规 118" xfId="2019"/>
    <cellStyle name="常规 118 2" xfId="2020"/>
    <cellStyle name="常规 118 2 2" xfId="2021"/>
    <cellStyle name="常规 12" xfId="2022"/>
    <cellStyle name="常规 12 2" xfId="2023"/>
    <cellStyle name="常规 12 2 2" xfId="2024"/>
    <cellStyle name="常规 12 2 2 2" xfId="2025"/>
    <cellStyle name="常规 12 2 3" xfId="2026"/>
    <cellStyle name="常规 12 3" xfId="2027"/>
    <cellStyle name="常规 12 3 2" xfId="2028"/>
    <cellStyle name="常规 12 4" xfId="2029"/>
    <cellStyle name="常规 12 4 2" xfId="2030"/>
    <cellStyle name="常规 122" xfId="2031"/>
    <cellStyle name="常规 122 2" xfId="2032"/>
    <cellStyle name="常规 13" xfId="2033"/>
    <cellStyle name="常规 13 10" xfId="2034"/>
    <cellStyle name="常规 13 10 2" xfId="2035"/>
    <cellStyle name="常规 13 11" xfId="2036"/>
    <cellStyle name="常规 13 11 2" xfId="2037"/>
    <cellStyle name="常规 13 12" xfId="2038"/>
    <cellStyle name="常规 13 12 2" xfId="2039"/>
    <cellStyle name="常规 13 13" xfId="2040"/>
    <cellStyle name="常规 13 14" xfId="2041"/>
    <cellStyle name="常规 13 2" xfId="2042"/>
    <cellStyle name="常规 13 2 10" xfId="2043"/>
    <cellStyle name="常规 13 2 2" xfId="2044"/>
    <cellStyle name="常规 13 2 2 2" xfId="2045"/>
    <cellStyle name="常规 13 2 2 2 2" xfId="2046"/>
    <cellStyle name="常规 13 2 2 2 2 2" xfId="2047"/>
    <cellStyle name="常规 13 2 2 2 2 2 2" xfId="2048"/>
    <cellStyle name="常规 13 2 2 2 2 3" xfId="2049"/>
    <cellStyle name="常规 13 2 2 2 2 3 2" xfId="2050"/>
    <cellStyle name="常规 13 2 2 2 2 4" xfId="2051"/>
    <cellStyle name="常规 13 2 2 2 3" xfId="2052"/>
    <cellStyle name="常规 13 2 2 2 3 2" xfId="2053"/>
    <cellStyle name="常规 13 2 2 2 3 2 2" xfId="2054"/>
    <cellStyle name="常规 13 2 2 2 3 3" xfId="2055"/>
    <cellStyle name="常规 13 2 2 2 3 3 2" xfId="2056"/>
    <cellStyle name="常规 13 2 2 2 3 4" xfId="2057"/>
    <cellStyle name="常规 13 2 2 2 4" xfId="2058"/>
    <cellStyle name="常规 13 2 2 2 4 2" xfId="2059"/>
    <cellStyle name="常规 13 2 2 2 5" xfId="2060"/>
    <cellStyle name="常规 13 2 2 2 5 2" xfId="2061"/>
    <cellStyle name="常规 13 2 2 2 6" xfId="2062"/>
    <cellStyle name="常规 13 2 2 2 6 2" xfId="2063"/>
    <cellStyle name="常规 13 2 2 2 7" xfId="2064"/>
    <cellStyle name="常规 13 2 2 2 8" xfId="2065"/>
    <cellStyle name="常规 13 2 2 3" xfId="2066"/>
    <cellStyle name="常规 13 2 2 4" xfId="2067"/>
    <cellStyle name="常规 13 2 3" xfId="2068"/>
    <cellStyle name="常规 13 2 3 2" xfId="2069"/>
    <cellStyle name="常规 13 2 3 2 2" xfId="2070"/>
    <cellStyle name="常规 13 2 3 2 2 2" xfId="2071"/>
    <cellStyle name="常规 13 2 3 2 3" xfId="2072"/>
    <cellStyle name="常规 13 2 3 2 3 2" xfId="2073"/>
    <cellStyle name="常规 13 2 3 2 4" xfId="2074"/>
    <cellStyle name="常规 13 2 3 3" xfId="2075"/>
    <cellStyle name="常规 13 2 3 3 2" xfId="2076"/>
    <cellStyle name="常规 13 2 3 3 2 2" xfId="2077"/>
    <cellStyle name="常规 13 2 3 3 3" xfId="2078"/>
    <cellStyle name="常规 13 2 3 3 3 2" xfId="2079"/>
    <cellStyle name="常规 13 2 3 3 4" xfId="2080"/>
    <cellStyle name="常规 13 2 3 4" xfId="2081"/>
    <cellStyle name="常规 13 2 3 4 2" xfId="2082"/>
    <cellStyle name="常规 13 2 3 5" xfId="2083"/>
    <cellStyle name="常规 13 2 3 5 2" xfId="2084"/>
    <cellStyle name="常规 13 2 3 6" xfId="2085"/>
    <cellStyle name="常规 13 2 3 6 2" xfId="2086"/>
    <cellStyle name="常规 13 2 3 7" xfId="2087"/>
    <cellStyle name="常规 13 2 3 8" xfId="2088"/>
    <cellStyle name="常规 13 2 4" xfId="2089"/>
    <cellStyle name="常规 13 2 4 2" xfId="2090"/>
    <cellStyle name="常规 13 2 4 2 2" xfId="2091"/>
    <cellStyle name="常规 13 2 4 3" xfId="2092"/>
    <cellStyle name="常规 13 2 4 3 2" xfId="2093"/>
    <cellStyle name="常规 13 2 4 4" xfId="2094"/>
    <cellStyle name="常规 13 2 4 4 2" xfId="2095"/>
    <cellStyle name="常规 13 2 4 5" xfId="2096"/>
    <cellStyle name="常规 13 2 5" xfId="2097"/>
    <cellStyle name="常规 13 2 5 2" xfId="2098"/>
    <cellStyle name="常规 13 2 5 2 2" xfId="2099"/>
    <cellStyle name="常规 13 2 5 3" xfId="2100"/>
    <cellStyle name="常规 13 2 5 3 2" xfId="2101"/>
    <cellStyle name="常规 13 2 5 4" xfId="2102"/>
    <cellStyle name="常规 13 2 6" xfId="2103"/>
    <cellStyle name="常规 13 2 6 2" xfId="2104"/>
    <cellStyle name="常规 13 2 7" xfId="2105"/>
    <cellStyle name="常规 13 2 7 2" xfId="2106"/>
    <cellStyle name="常规 13 2 8" xfId="2107"/>
    <cellStyle name="常规 13 2 8 2" xfId="2108"/>
    <cellStyle name="常规 13 2 9" xfId="2109"/>
    <cellStyle name="常规 13 3" xfId="2110"/>
    <cellStyle name="常规 13 3 2" xfId="2111"/>
    <cellStyle name="常规 13 3 2 2" xfId="2112"/>
    <cellStyle name="常规 13 3 3" xfId="2113"/>
    <cellStyle name="常规 13 3 4" xfId="2114"/>
    <cellStyle name="常规 13 3 5" xfId="2115"/>
    <cellStyle name="常规 13 3 6" xfId="2116"/>
    <cellStyle name="常规 13 3 7" xfId="2117"/>
    <cellStyle name="常规 13 3 8" xfId="2118"/>
    <cellStyle name="常规 13 4" xfId="2119"/>
    <cellStyle name="常规 13 4 2" xfId="2120"/>
    <cellStyle name="常规 13 4 2 2" xfId="2121"/>
    <cellStyle name="常规 13 4 2 2 2" xfId="2122"/>
    <cellStyle name="常规 13 4 2 2 2 2" xfId="2123"/>
    <cellStyle name="常规 13 4 2 2 3" xfId="2124"/>
    <cellStyle name="常规 13 4 2 2 3 2" xfId="2125"/>
    <cellStyle name="常规 13 4 2 2 4" xfId="2126"/>
    <cellStyle name="常规 13 4 2 3" xfId="2127"/>
    <cellStyle name="常规 13 4 2 3 2" xfId="2128"/>
    <cellStyle name="常规 13 4 2 3 2 2" xfId="2129"/>
    <cellStyle name="常规 13 4 2 3 3" xfId="2130"/>
    <cellStyle name="常规 13 4 2 3 3 2" xfId="2131"/>
    <cellStyle name="常规 13 4 2 3 4" xfId="2132"/>
    <cellStyle name="常规 13 4 2 4" xfId="2133"/>
    <cellStyle name="常规 13 4 2 4 2" xfId="2134"/>
    <cellStyle name="常规 13 4 2 5" xfId="2135"/>
    <cellStyle name="常规 13 4 2 5 2" xfId="2136"/>
    <cellStyle name="常规 13 4 2 6" xfId="2137"/>
    <cellStyle name="常规 13 4 2 6 2" xfId="2138"/>
    <cellStyle name="常规 13 4 2 7" xfId="2139"/>
    <cellStyle name="常规 13 4 2 8" xfId="2140"/>
    <cellStyle name="常规 13 4 3" xfId="2141"/>
    <cellStyle name="常规 13 4 4" xfId="2142"/>
    <cellStyle name="常规 13 4 5" xfId="2143"/>
    <cellStyle name="常规 13 5" xfId="2144"/>
    <cellStyle name="常规 13 5 2" xfId="2145"/>
    <cellStyle name="常规 13 5 2 2" xfId="2146"/>
    <cellStyle name="常规 13 5 2 2 2" xfId="2147"/>
    <cellStyle name="常规 13 5 2 3" xfId="2148"/>
    <cellStyle name="常规 13 5 2 3 2" xfId="2149"/>
    <cellStyle name="常规 13 5 2 4" xfId="2150"/>
    <cellStyle name="常规 13 5 3" xfId="2151"/>
    <cellStyle name="常规 13 5 3 2" xfId="2152"/>
    <cellStyle name="常规 13 5 3 2 2" xfId="2153"/>
    <cellStyle name="常规 13 5 3 3" xfId="2154"/>
    <cellStyle name="常规 13 5 3 3 2" xfId="2155"/>
    <cellStyle name="常规 13 5 3 4" xfId="2156"/>
    <cellStyle name="常规 13 5 4" xfId="2157"/>
    <cellStyle name="常规 13 5 4 2" xfId="2158"/>
    <cellStyle name="常规 13 5 5" xfId="2159"/>
    <cellStyle name="常规 13 5 5 2" xfId="2160"/>
    <cellStyle name="常规 13 5 6" xfId="2161"/>
    <cellStyle name="常规 13 5 6 2" xfId="2162"/>
    <cellStyle name="常规 13 5 7" xfId="2163"/>
    <cellStyle name="常规 13 5 8" xfId="2164"/>
    <cellStyle name="常规 13 6" xfId="2165"/>
    <cellStyle name="常规 13 6 2" xfId="2166"/>
    <cellStyle name="常规 13 6 2 2" xfId="2167"/>
    <cellStyle name="常规 13 6 3" xfId="2168"/>
    <cellStyle name="常规 13 6 3 2" xfId="2169"/>
    <cellStyle name="常规 13 6 4" xfId="2170"/>
    <cellStyle name="常规 13 6 4 2" xfId="2171"/>
    <cellStyle name="常规 13 6 5" xfId="2172"/>
    <cellStyle name="常规 13 6 5 2" xfId="2173"/>
    <cellStyle name="常规 13 6 6" xfId="2174"/>
    <cellStyle name="常规 13 7" xfId="2175"/>
    <cellStyle name="常规 13 7 2" xfId="2176"/>
    <cellStyle name="常规 13 7 2 2" xfId="2177"/>
    <cellStyle name="常规 13 7 3" xfId="2178"/>
    <cellStyle name="常规 13 7 3 2" xfId="2179"/>
    <cellStyle name="常规 13 7 4" xfId="2180"/>
    <cellStyle name="常规 13 8" xfId="2181"/>
    <cellStyle name="常规 13 8 2" xfId="2182"/>
    <cellStyle name="常规 13 9" xfId="2183"/>
    <cellStyle name="常规 13 9 2" xfId="2184"/>
    <cellStyle name="常规 135" xfId="2185"/>
    <cellStyle name="常规 136" xfId="2186"/>
    <cellStyle name="常规 137" xfId="2187"/>
    <cellStyle name="常规 138" xfId="2188"/>
    <cellStyle name="常规 139" xfId="2189"/>
    <cellStyle name="常规 14" xfId="2190"/>
    <cellStyle name="常规 14 10" xfId="2191"/>
    <cellStyle name="常规 14 10 2" xfId="2192"/>
    <cellStyle name="常规 14 11" xfId="2193"/>
    <cellStyle name="常规 14 11 2" xfId="2194"/>
    <cellStyle name="常规 14 12" xfId="2195"/>
    <cellStyle name="常规 14 13" xfId="2196"/>
    <cellStyle name="常规 14 2" xfId="2197"/>
    <cellStyle name="常规 14 2 2" xfId="2198"/>
    <cellStyle name="常规 14 3" xfId="2199"/>
    <cellStyle name="常规 14 4" xfId="2200"/>
    <cellStyle name="常规 14 4 2" xfId="2201"/>
    <cellStyle name="常规 14 4 2 2" xfId="2202"/>
    <cellStyle name="常规 14 4 2 2 2" xfId="2203"/>
    <cellStyle name="常规 14 4 2 3" xfId="2204"/>
    <cellStyle name="常规 14 4 2 3 2" xfId="2205"/>
    <cellStyle name="常规 14 4 2 4" xfId="2206"/>
    <cellStyle name="常规 14 4 3" xfId="2207"/>
    <cellStyle name="常规 14 4 3 2" xfId="2208"/>
    <cellStyle name="常规 14 4 3 2 2" xfId="2209"/>
    <cellStyle name="常规 14 4 3 3" xfId="2210"/>
    <cellStyle name="常规 14 4 3 3 2" xfId="2211"/>
    <cellStyle name="常规 14 4 3 4" xfId="2212"/>
    <cellStyle name="常规 14 4 4" xfId="2213"/>
    <cellStyle name="常规 14 4 4 2" xfId="2214"/>
    <cellStyle name="常规 14 4 5" xfId="2215"/>
    <cellStyle name="常规 14 4 5 2" xfId="2216"/>
    <cellStyle name="常规 14 4 6" xfId="2217"/>
    <cellStyle name="常规 14 4 6 2" xfId="2218"/>
    <cellStyle name="常规 14 4 7" xfId="2219"/>
    <cellStyle name="常规 14 4 8" xfId="2220"/>
    <cellStyle name="常规 14 5" xfId="2221"/>
    <cellStyle name="常规 14 5 2" xfId="2222"/>
    <cellStyle name="常规 14 5 2 2" xfId="2223"/>
    <cellStyle name="常规 14 5 3" xfId="2224"/>
    <cellStyle name="常规 14 5 3 2" xfId="2225"/>
    <cellStyle name="常规 14 5 4" xfId="2226"/>
    <cellStyle name="常规 14 5 4 2" xfId="2227"/>
    <cellStyle name="常规 14 5 5" xfId="2228"/>
    <cellStyle name="常规 14 6" xfId="2229"/>
    <cellStyle name="常规 14 6 2" xfId="2230"/>
    <cellStyle name="常规 14 6 2 2" xfId="2231"/>
    <cellStyle name="常规 14 6 3" xfId="2232"/>
    <cellStyle name="常规 14 6 3 2" xfId="2233"/>
    <cellStyle name="常规 14 6 4" xfId="2234"/>
    <cellStyle name="常规 14 7" xfId="2235"/>
    <cellStyle name="常规 14 7 2" xfId="2236"/>
    <cellStyle name="常规 14 8" xfId="2237"/>
    <cellStyle name="常规 14 8 2" xfId="2238"/>
    <cellStyle name="常规 14 9" xfId="2239"/>
    <cellStyle name="常规 14 9 2" xfId="2240"/>
    <cellStyle name="常规 141" xfId="2241"/>
    <cellStyle name="常规 141 2" xfId="2242"/>
    <cellStyle name="常规 142" xfId="2243"/>
    <cellStyle name="常规 142 2" xfId="2244"/>
    <cellStyle name="常规 145" xfId="2245"/>
    <cellStyle name="常规 145 2" xfId="2246"/>
    <cellStyle name="常规 146" xfId="2247"/>
    <cellStyle name="常规 146 2" xfId="2248"/>
    <cellStyle name="常规 148" xfId="2249"/>
    <cellStyle name="常规 149" xfId="2250"/>
    <cellStyle name="常规 149 2" xfId="2251"/>
    <cellStyle name="常规 15" xfId="2252"/>
    <cellStyle name="常规 15 2" xfId="2253"/>
    <cellStyle name="常规 15 3" xfId="2254"/>
    <cellStyle name="常规 15 4" xfId="2255"/>
    <cellStyle name="常规 15 5" xfId="2256"/>
    <cellStyle name="常规 150" xfId="2257"/>
    <cellStyle name="常规 150 2" xfId="2258"/>
    <cellStyle name="常规 151" xfId="2259"/>
    <cellStyle name="常规 152" xfId="2260"/>
    <cellStyle name="常规 153" xfId="2261"/>
    <cellStyle name="常规 153 2" xfId="2262"/>
    <cellStyle name="常规 155" xfId="2263"/>
    <cellStyle name="常规 155 2" xfId="2264"/>
    <cellStyle name="常规 156" xfId="2265"/>
    <cellStyle name="常规 156 2" xfId="2266"/>
    <cellStyle name="常规 157" xfId="2267"/>
    <cellStyle name="常规 157 2" xfId="2268"/>
    <cellStyle name="常规 158" xfId="2269"/>
    <cellStyle name="常规 16" xfId="2270"/>
    <cellStyle name="常规 16 2" xfId="2271"/>
    <cellStyle name="常规 16 3" xfId="2272"/>
    <cellStyle name="常规 16 4" xfId="2273"/>
    <cellStyle name="常规 163" xfId="2274"/>
    <cellStyle name="常规 17" xfId="2275"/>
    <cellStyle name="常规 17 2" xfId="2276"/>
    <cellStyle name="常规 17 3" xfId="2277"/>
    <cellStyle name="常规 18" xfId="2278"/>
    <cellStyle name="常规 18 2" xfId="2279"/>
    <cellStyle name="常规 18 3" xfId="2280"/>
    <cellStyle name="常规 18 3 2" xfId="2281"/>
    <cellStyle name="常规 19" xfId="2282"/>
    <cellStyle name="常规 2" xfId="1"/>
    <cellStyle name="常规 2 10" xfId="2283"/>
    <cellStyle name="常规 2 11" xfId="2284"/>
    <cellStyle name="常规 2 12" xfId="6"/>
    <cellStyle name="常规 2 13" xfId="2285"/>
    <cellStyle name="常规 2 13 2" xfId="2286"/>
    <cellStyle name="常规 2 19" xfId="2287"/>
    <cellStyle name="常规 2 19 2" xfId="2288"/>
    <cellStyle name="常规 2 19 3" xfId="2289"/>
    <cellStyle name="常规 2 19 4" xfId="2290"/>
    <cellStyle name="常规 2 19 5" xfId="2291"/>
    <cellStyle name="常规 2 19 6" xfId="2292"/>
    <cellStyle name="常规 2 19 6 2" xfId="2293"/>
    <cellStyle name="常规 2 2" xfId="16"/>
    <cellStyle name="常规 2 2 2" xfId="2294"/>
    <cellStyle name="常规 2 2 2 2" xfId="2295"/>
    <cellStyle name="常规 2 2 2 2 2" xfId="2296"/>
    <cellStyle name="常规 2 2 2 2 3" xfId="2297"/>
    <cellStyle name="常规 2 2 2 2 4" xfId="2298"/>
    <cellStyle name="常规 2 2 2 2 5" xfId="2299"/>
    <cellStyle name="常规 2 2 2 2 6" xfId="2300"/>
    <cellStyle name="常规 2 2 2 3" xfId="2301"/>
    <cellStyle name="常规 2 2 2 4" xfId="2302"/>
    <cellStyle name="常规 2 2 2 5" xfId="2303"/>
    <cellStyle name="常规 2 2 2 6" xfId="2304"/>
    <cellStyle name="常规 2 2 2 7" xfId="2305"/>
    <cellStyle name="常规 2 2 3" xfId="2306"/>
    <cellStyle name="常规 2 2 3 2" xfId="2307"/>
    <cellStyle name="常规 2 2 3 3" xfId="2308"/>
    <cellStyle name="常规 2 2 4" xfId="2309"/>
    <cellStyle name="常规 2 2 4 2" xfId="2310"/>
    <cellStyle name="常规 2 2 4 3" xfId="2311"/>
    <cellStyle name="常规 2 2 5" xfId="2312"/>
    <cellStyle name="常规 2 2 5 2" xfId="2313"/>
    <cellStyle name="常规 2 2 5 3" xfId="2314"/>
    <cellStyle name="常规 2 2 6" xfId="2315"/>
    <cellStyle name="常规 2 2 6 2" xfId="2316"/>
    <cellStyle name="常规 2 2 6 3" xfId="2317"/>
    <cellStyle name="常规 2 2 7" xfId="2318"/>
    <cellStyle name="常规 2 2 8" xfId="5462"/>
    <cellStyle name="常规 2 2_102款戈尔大货" xfId="2319"/>
    <cellStyle name="常规 2 3" xfId="2320"/>
    <cellStyle name="常规 2 3 2" xfId="2321"/>
    <cellStyle name="常规 2 3 2 2" xfId="2322"/>
    <cellStyle name="常规 2 3 2 2 2" xfId="2323"/>
    <cellStyle name="常规 2 3 2 3" xfId="2324"/>
    <cellStyle name="常规 2 3 2 4" xfId="2325"/>
    <cellStyle name="常规 2 3 2 5" xfId="2326"/>
    <cellStyle name="常规 2 3 2 6" xfId="2327"/>
    <cellStyle name="常规 2 3 3" xfId="2328"/>
    <cellStyle name="常规 2 3 3 2" xfId="2329"/>
    <cellStyle name="常规 2 3 3 3" xfId="2330"/>
    <cellStyle name="常规 2 3 3 4" xfId="2331"/>
    <cellStyle name="常规 2 3 3 5" xfId="2332"/>
    <cellStyle name="常规 2 3 3 6" xfId="2333"/>
    <cellStyle name="常规 2 3 3 7" xfId="2334"/>
    <cellStyle name="常规 2 3 4" xfId="2335"/>
    <cellStyle name="常规 2 3 4 2" xfId="2336"/>
    <cellStyle name="常规 2 3 4 3" xfId="2337"/>
    <cellStyle name="常规 2 3 5" xfId="2338"/>
    <cellStyle name="常规 2 3 6" xfId="2339"/>
    <cellStyle name="常规 2 3 6 2" xfId="2340"/>
    <cellStyle name="常规 2 3 6 3" xfId="2341"/>
    <cellStyle name="常规 2 3 7" xfId="2342"/>
    <cellStyle name="常规 2 3 8" xfId="2343"/>
    <cellStyle name="常规 2 3 8 2" xfId="2344"/>
    <cellStyle name="常规 2 3_103款戈尔男套绒大货" xfId="2345"/>
    <cellStyle name="常规 2 4" xfId="2346"/>
    <cellStyle name="常规 2 4 2" xfId="2347"/>
    <cellStyle name="常规 2 4 3" xfId="2348"/>
    <cellStyle name="常规 2 4 4" xfId="2349"/>
    <cellStyle name="常规 2 4 5" xfId="2350"/>
    <cellStyle name="常规 2 4 6" xfId="2351"/>
    <cellStyle name="常规 2 4 6 2" xfId="2352"/>
    <cellStyle name="常规 2 4 7" xfId="2353"/>
    <cellStyle name="常规 2 5" xfId="2354"/>
    <cellStyle name="常规 2 5 2" xfId="2355"/>
    <cellStyle name="常规 2 5 2 2" xfId="2356"/>
    <cellStyle name="常规 2 5 2 3" xfId="2357"/>
    <cellStyle name="常规 2 5 3" xfId="2358"/>
    <cellStyle name="常规 2 5 3 2" xfId="2359"/>
    <cellStyle name="常规 2 5 3 3" xfId="2360"/>
    <cellStyle name="常规 2 5 4" xfId="2361"/>
    <cellStyle name="常规 2 5 4 2" xfId="2362"/>
    <cellStyle name="常规 2 5_152" xfId="2363"/>
    <cellStyle name="常规 2 6" xfId="2364"/>
    <cellStyle name="常规 2 6 2" xfId="2365"/>
    <cellStyle name="常规 2 6 3" xfId="2366"/>
    <cellStyle name="常规 2 6 4" xfId="2367"/>
    <cellStyle name="常规 2 7" xfId="2368"/>
    <cellStyle name="常规 2 8" xfId="2369"/>
    <cellStyle name="常规 2 8 2" xfId="2370"/>
    <cellStyle name="常规 2 8 3" xfId="2371"/>
    <cellStyle name="常规 2 9" xfId="2372"/>
    <cellStyle name="常规 2 9 2" xfId="2373"/>
    <cellStyle name="常规 2_11SS物料--新元渐变外套2" xfId="2374"/>
    <cellStyle name="常规 2_713男装套绒冲锋衣_788-009-3 -713男装套绒冲锋衣---_TAWC91816料" xfId="5452"/>
    <cellStyle name="常规 20" xfId="2375"/>
    <cellStyle name="常规 21" xfId="2376"/>
    <cellStyle name="常规 21 2" xfId="2377"/>
    <cellStyle name="常规 22" xfId="2378"/>
    <cellStyle name="常规 23" xfId="2379"/>
    <cellStyle name="常规 23 2" xfId="2380"/>
    <cellStyle name="常规 23 2 2" xfId="2381"/>
    <cellStyle name="常规 23 2 2 2" xfId="2382"/>
    <cellStyle name="常规 23 2 2 3" xfId="2383"/>
    <cellStyle name="常规 23 2 2 4" xfId="2384"/>
    <cellStyle name="常规 23 2 2 5" xfId="2385"/>
    <cellStyle name="常规 23 2 3" xfId="2386"/>
    <cellStyle name="常规 23 2 4" xfId="2387"/>
    <cellStyle name="常规 23 2 5" xfId="2388"/>
    <cellStyle name="常规 23 2 6" xfId="2389"/>
    <cellStyle name="常规 23 2 7" xfId="2390"/>
    <cellStyle name="常规 23 3" xfId="2391"/>
    <cellStyle name="常规 23 4" xfId="2392"/>
    <cellStyle name="常规 23 5" xfId="2393"/>
    <cellStyle name="常规 23 6" xfId="2394"/>
    <cellStyle name="常规 23 7" xfId="2395"/>
    <cellStyle name="常规 23 8" xfId="5465"/>
    <cellStyle name="常规 24" xfId="2396"/>
    <cellStyle name="常规 24 2" xfId="2397"/>
    <cellStyle name="常规 25" xfId="2398"/>
    <cellStyle name="常规 25 2" xfId="2399"/>
    <cellStyle name="常规 26" xfId="2400"/>
    <cellStyle name="常规 27" xfId="2401"/>
    <cellStyle name="常规 27 2" xfId="2402"/>
    <cellStyle name="常规 28" xfId="2403"/>
    <cellStyle name="常规 28 10" xfId="2404"/>
    <cellStyle name="常规 28 11" xfId="2405"/>
    <cellStyle name="常规 28 11 2" xfId="2406"/>
    <cellStyle name="常规 28 11 2 2" xfId="2407"/>
    <cellStyle name="常规 28 11 3" xfId="2408"/>
    <cellStyle name="常规 28 11 3 2" xfId="2409"/>
    <cellStyle name="常规 28 11 4" xfId="2410"/>
    <cellStyle name="常规 28 11 4 2" xfId="2411"/>
    <cellStyle name="常规 28 11 5" xfId="2412"/>
    <cellStyle name="常规 28 11 5 2" xfId="2413"/>
    <cellStyle name="常规 28 11 6" xfId="2414"/>
    <cellStyle name="常规 28 11 7" xfId="2415"/>
    <cellStyle name="常规 28 12" xfId="2416"/>
    <cellStyle name="常规 28 12 2" xfId="2417"/>
    <cellStyle name="常规 28 12 2 2" xfId="2418"/>
    <cellStyle name="常规 28 12 3" xfId="2419"/>
    <cellStyle name="常规 28 12 3 2" xfId="2420"/>
    <cellStyle name="常规 28 12 4" xfId="2421"/>
    <cellStyle name="常规 28 12 4 2" xfId="2422"/>
    <cellStyle name="常规 28 12 5" xfId="2423"/>
    <cellStyle name="常规 28 13" xfId="2424"/>
    <cellStyle name="常规 28 13 2" xfId="2425"/>
    <cellStyle name="常规 28 14" xfId="2426"/>
    <cellStyle name="常规 28 14 2" xfId="2427"/>
    <cellStyle name="常规 28 15" xfId="2428"/>
    <cellStyle name="常规 28 15 2" xfId="2429"/>
    <cellStyle name="常规 28 16" xfId="2430"/>
    <cellStyle name="常规 28 16 2" xfId="2431"/>
    <cellStyle name="常规 28 17" xfId="2432"/>
    <cellStyle name="常规 28 17 2" xfId="2433"/>
    <cellStyle name="常规 28 18" xfId="2434"/>
    <cellStyle name="常规 28 18 2" xfId="2435"/>
    <cellStyle name="常规 28 19" xfId="2436"/>
    <cellStyle name="常规 28 2" xfId="2437"/>
    <cellStyle name="常规 28 2 10" xfId="2438"/>
    <cellStyle name="常规 28 2 10 2" xfId="2439"/>
    <cellStyle name="常规 28 2 11" xfId="2440"/>
    <cellStyle name="常规 28 2 11 2" xfId="2441"/>
    <cellStyle name="常规 28 2 12" xfId="2442"/>
    <cellStyle name="常规 28 2 12 2" xfId="2443"/>
    <cellStyle name="常规 28 2 13" xfId="2444"/>
    <cellStyle name="常规 28 2 13 2" xfId="2445"/>
    <cellStyle name="常规 28 2 14" xfId="2446"/>
    <cellStyle name="常规 28 2 14 2" xfId="2447"/>
    <cellStyle name="常规 28 2 15" xfId="2448"/>
    <cellStyle name="常规 28 2 16" xfId="2449"/>
    <cellStyle name="常规 28 2 2" xfId="2450"/>
    <cellStyle name="常规 28 2 2 2" xfId="2451"/>
    <cellStyle name="常规 28 2 2 2 10" xfId="2452"/>
    <cellStyle name="常规 28 2 2 2 10 2" xfId="2453"/>
    <cellStyle name="常规 28 2 2 2 11" xfId="2454"/>
    <cellStyle name="常规 28 2 2 2 11 2" xfId="2455"/>
    <cellStyle name="常规 28 2 2 2 12" xfId="2456"/>
    <cellStyle name="常规 28 2 2 2 13" xfId="2457"/>
    <cellStyle name="常规 28 2 2 2 2" xfId="2458"/>
    <cellStyle name="常规 28 2 2 2 2 10" xfId="2459"/>
    <cellStyle name="常规 28 2 2 2 2 11" xfId="2460"/>
    <cellStyle name="常规 28 2 2 2 2 2" xfId="2461"/>
    <cellStyle name="常规 28 2 2 2 2 2 2" xfId="2462"/>
    <cellStyle name="常规 28 2 2 2 2 2 2 2" xfId="2463"/>
    <cellStyle name="常规 28 2 2 2 2 2 2 2 2" xfId="2464"/>
    <cellStyle name="常规 28 2 2 2 2 2 2 3" xfId="2465"/>
    <cellStyle name="常规 28 2 2 2 2 2 2 3 2" xfId="2466"/>
    <cellStyle name="常规 28 2 2 2 2 2 2 4" xfId="2467"/>
    <cellStyle name="常规 28 2 2 2 2 2 3" xfId="2468"/>
    <cellStyle name="常规 28 2 2 2 2 2 3 2" xfId="2469"/>
    <cellStyle name="常规 28 2 2 2 2 2 3 2 2" xfId="2470"/>
    <cellStyle name="常规 28 2 2 2 2 2 3 3" xfId="2471"/>
    <cellStyle name="常规 28 2 2 2 2 2 3 3 2" xfId="2472"/>
    <cellStyle name="常规 28 2 2 2 2 2 3 4" xfId="2473"/>
    <cellStyle name="常规 28 2 2 2 2 2 4" xfId="2474"/>
    <cellStyle name="常规 28 2 2 2 2 2 4 2" xfId="2475"/>
    <cellStyle name="常规 28 2 2 2 2 2 5" xfId="2476"/>
    <cellStyle name="常规 28 2 2 2 2 2 5 2" xfId="2477"/>
    <cellStyle name="常规 28 2 2 2 2 2 6" xfId="2478"/>
    <cellStyle name="常规 28 2 2 2 2 2 6 2" xfId="2479"/>
    <cellStyle name="常规 28 2 2 2 2 2 7" xfId="2480"/>
    <cellStyle name="常规 28 2 2 2 2 2 8" xfId="2481"/>
    <cellStyle name="常规 28 2 2 2 2 3" xfId="2482"/>
    <cellStyle name="常规 28 2 2 2 2 4" xfId="2483"/>
    <cellStyle name="常规 28 2 2 2 2 4 2" xfId="2484"/>
    <cellStyle name="常规 28 2 2 2 2 4 2 2" xfId="2485"/>
    <cellStyle name="常规 28 2 2 2 2 4 3" xfId="2486"/>
    <cellStyle name="常规 28 2 2 2 2 4 3 2" xfId="2487"/>
    <cellStyle name="常规 28 2 2 2 2 4 4" xfId="2488"/>
    <cellStyle name="常规 28 2 2 2 2 5" xfId="2489"/>
    <cellStyle name="常规 28 2 2 2 2 5 2" xfId="2490"/>
    <cellStyle name="常规 28 2 2 2 2 5 2 2" xfId="2491"/>
    <cellStyle name="常规 28 2 2 2 2 5 3" xfId="2492"/>
    <cellStyle name="常规 28 2 2 2 2 5 3 2" xfId="2493"/>
    <cellStyle name="常规 28 2 2 2 2 5 4" xfId="2494"/>
    <cellStyle name="常规 28 2 2 2 2 6" xfId="2495"/>
    <cellStyle name="常规 28 2 2 2 2 6 2" xfId="2496"/>
    <cellStyle name="常规 28 2 2 2 2 7" xfId="2497"/>
    <cellStyle name="常规 28 2 2 2 2 7 2" xfId="2498"/>
    <cellStyle name="常规 28 2 2 2 2 8" xfId="2499"/>
    <cellStyle name="常规 28 2 2 2 2 8 2" xfId="2500"/>
    <cellStyle name="常规 28 2 2 2 2 9" xfId="2501"/>
    <cellStyle name="常规 28 2 2 2 2 9 2" xfId="2502"/>
    <cellStyle name="常规 28 2 2 2 3" xfId="2503"/>
    <cellStyle name="常规 28 2 2 2 3 2" xfId="2504"/>
    <cellStyle name="常规 28 2 2 2 3 2 2" xfId="2505"/>
    <cellStyle name="常规 28 2 2 2 3 2 2 2" xfId="2506"/>
    <cellStyle name="常规 28 2 2 2 3 2 3" xfId="2507"/>
    <cellStyle name="常规 28 2 2 2 3 2 3 2" xfId="2508"/>
    <cellStyle name="常规 28 2 2 2 3 2 4" xfId="2509"/>
    <cellStyle name="常规 28 2 2 2 3 3" xfId="2510"/>
    <cellStyle name="常规 28 2 2 2 3 3 2" xfId="2511"/>
    <cellStyle name="常规 28 2 2 2 3 3 2 2" xfId="2512"/>
    <cellStyle name="常规 28 2 2 2 3 3 3" xfId="2513"/>
    <cellStyle name="常规 28 2 2 2 3 3 3 2" xfId="2514"/>
    <cellStyle name="常规 28 2 2 2 3 3 4" xfId="2515"/>
    <cellStyle name="常规 28 2 2 2 3 4" xfId="2516"/>
    <cellStyle name="常规 28 2 2 2 3 4 2" xfId="2517"/>
    <cellStyle name="常规 28 2 2 2 3 5" xfId="2518"/>
    <cellStyle name="常规 28 2 2 2 3 5 2" xfId="2519"/>
    <cellStyle name="常规 28 2 2 2 3 6" xfId="2520"/>
    <cellStyle name="常规 28 2 2 2 3 6 2" xfId="2521"/>
    <cellStyle name="常规 28 2 2 2 3 7" xfId="2522"/>
    <cellStyle name="常规 28 2 2 2 3 7 2" xfId="2523"/>
    <cellStyle name="常规 28 2 2 2 3 8" xfId="2524"/>
    <cellStyle name="常规 28 2 2 2 3 9" xfId="2525"/>
    <cellStyle name="常规 28 2 2 2 4" xfId="2526"/>
    <cellStyle name="常规 28 2 2 2 4 2" xfId="2527"/>
    <cellStyle name="常规 28 2 2 2 4 2 2" xfId="2528"/>
    <cellStyle name="常规 28 2 2 2 4 2 2 2" xfId="2529"/>
    <cellStyle name="常规 28 2 2 2 4 2 3" xfId="2530"/>
    <cellStyle name="常规 28 2 2 2 4 2 3 2" xfId="2531"/>
    <cellStyle name="常规 28 2 2 2 4 2 4" xfId="2532"/>
    <cellStyle name="常规 28 2 2 2 4 3" xfId="2533"/>
    <cellStyle name="常规 28 2 2 2 4 3 2" xfId="2534"/>
    <cellStyle name="常规 28 2 2 2 4 3 2 2" xfId="2535"/>
    <cellStyle name="常规 28 2 2 2 4 3 3" xfId="2536"/>
    <cellStyle name="常规 28 2 2 2 4 3 3 2" xfId="2537"/>
    <cellStyle name="常规 28 2 2 2 4 3 4" xfId="2538"/>
    <cellStyle name="常规 28 2 2 2 4 4" xfId="2539"/>
    <cellStyle name="常规 28 2 2 2 4 4 2" xfId="2540"/>
    <cellStyle name="常规 28 2 2 2 4 5" xfId="2541"/>
    <cellStyle name="常规 28 2 2 2 4 5 2" xfId="2542"/>
    <cellStyle name="常规 28 2 2 2 4 6" xfId="2543"/>
    <cellStyle name="常规 28 2 2 2 4 6 2" xfId="2544"/>
    <cellStyle name="常规 28 2 2 2 4 7" xfId="2545"/>
    <cellStyle name="常规 28 2 2 2 4 8" xfId="2546"/>
    <cellStyle name="常规 28 2 2 2 5" xfId="2547"/>
    <cellStyle name="常规 28 2 2 2 6" xfId="2548"/>
    <cellStyle name="常规 28 2 2 2 6 2" xfId="2549"/>
    <cellStyle name="常规 28 2 2 2 6 2 2" xfId="2550"/>
    <cellStyle name="常规 28 2 2 2 6 3" xfId="2551"/>
    <cellStyle name="常规 28 2 2 2 6 3 2" xfId="2552"/>
    <cellStyle name="常规 28 2 2 2 6 4" xfId="2553"/>
    <cellStyle name="常规 28 2 2 2 7" xfId="2554"/>
    <cellStyle name="常规 28 2 2 2 7 2" xfId="2555"/>
    <cellStyle name="常规 28 2 2 2 7 2 2" xfId="2556"/>
    <cellStyle name="常规 28 2 2 2 7 3" xfId="2557"/>
    <cellStyle name="常规 28 2 2 2 7 3 2" xfId="2558"/>
    <cellStyle name="常规 28 2 2 2 7 4" xfId="2559"/>
    <cellStyle name="常规 28 2 2 2 8" xfId="2560"/>
    <cellStyle name="常规 28 2 2 2 8 2" xfId="2561"/>
    <cellStyle name="常规 28 2 2 2 9" xfId="2562"/>
    <cellStyle name="常规 28 2 2 2 9 2" xfId="2563"/>
    <cellStyle name="常规 28 2 2 3" xfId="2564"/>
    <cellStyle name="常规 28 2 2 3 2" xfId="2565"/>
    <cellStyle name="常规 28 2 2 3 2 2" xfId="2566"/>
    <cellStyle name="常规 28 2 2 3 2 2 2" xfId="2567"/>
    <cellStyle name="常规 28 2 2 3 2 3" xfId="2568"/>
    <cellStyle name="常规 28 2 2 3 2 3 2" xfId="2569"/>
    <cellStyle name="常规 28 2 2 3 2 4" xfId="2570"/>
    <cellStyle name="常规 28 2 2 3 3" xfId="2571"/>
    <cellStyle name="常规 28 2 2 3 3 2" xfId="2572"/>
    <cellStyle name="常规 28 2 2 3 3 2 2" xfId="2573"/>
    <cellStyle name="常规 28 2 2 3 3 3" xfId="2574"/>
    <cellStyle name="常规 28 2 2 3 3 3 2" xfId="2575"/>
    <cellStyle name="常规 28 2 2 3 3 4" xfId="2576"/>
    <cellStyle name="常规 28 2 2 3 4" xfId="2577"/>
    <cellStyle name="常规 28 2 2 3 4 2" xfId="2578"/>
    <cellStyle name="常规 28 2 2 3 5" xfId="2579"/>
    <cellStyle name="常规 28 2 2 3 5 2" xfId="2580"/>
    <cellStyle name="常规 28 2 2 3 6" xfId="2581"/>
    <cellStyle name="常规 28 2 2 3 6 2" xfId="2582"/>
    <cellStyle name="常规 28 2 2 3 7" xfId="2583"/>
    <cellStyle name="常规 28 2 2 3 8" xfId="2584"/>
    <cellStyle name="常规 28 2 3" xfId="2585"/>
    <cellStyle name="常规 28 2 3 10" xfId="2586"/>
    <cellStyle name="常规 28 2 3 10 2" xfId="2587"/>
    <cellStyle name="常规 28 2 3 11" xfId="2588"/>
    <cellStyle name="常规 28 2 3 11 2" xfId="2589"/>
    <cellStyle name="常规 28 2 3 12" xfId="2590"/>
    <cellStyle name="常规 28 2 3 13" xfId="2591"/>
    <cellStyle name="常规 28 2 3 2" xfId="2592"/>
    <cellStyle name="常规 28 2 3 2 10" xfId="2593"/>
    <cellStyle name="常规 28 2 3 2 11" xfId="2594"/>
    <cellStyle name="常规 28 2 3 2 2" xfId="2595"/>
    <cellStyle name="常规 28 2 3 2 2 2" xfId="2596"/>
    <cellStyle name="常规 28 2 3 2 2 2 2" xfId="2597"/>
    <cellStyle name="常规 28 2 3 2 2 2 2 2" xfId="2598"/>
    <cellStyle name="常规 28 2 3 2 2 2 3" xfId="2599"/>
    <cellStyle name="常规 28 2 3 2 2 2 3 2" xfId="2600"/>
    <cellStyle name="常规 28 2 3 2 2 2 4" xfId="2601"/>
    <cellStyle name="常规 28 2 3 2 2 3" xfId="2602"/>
    <cellStyle name="常规 28 2 3 2 2 3 2" xfId="2603"/>
    <cellStyle name="常规 28 2 3 2 2 3 2 2" xfId="2604"/>
    <cellStyle name="常规 28 2 3 2 2 3 3" xfId="2605"/>
    <cellStyle name="常规 28 2 3 2 2 3 3 2" xfId="2606"/>
    <cellStyle name="常规 28 2 3 2 2 3 4" xfId="2607"/>
    <cellStyle name="常规 28 2 3 2 2 4" xfId="2608"/>
    <cellStyle name="常规 28 2 3 2 2 4 2" xfId="2609"/>
    <cellStyle name="常规 28 2 3 2 2 5" xfId="2610"/>
    <cellStyle name="常规 28 2 3 2 2 5 2" xfId="2611"/>
    <cellStyle name="常规 28 2 3 2 2 6" xfId="2612"/>
    <cellStyle name="常规 28 2 3 2 2 6 2" xfId="2613"/>
    <cellStyle name="常规 28 2 3 2 2 7" xfId="2614"/>
    <cellStyle name="常规 28 2 3 2 2 8" xfId="2615"/>
    <cellStyle name="常规 28 2 3 2 3" xfId="2616"/>
    <cellStyle name="常规 28 2 3 2 4" xfId="2617"/>
    <cellStyle name="常规 28 2 3 2 4 2" xfId="2618"/>
    <cellStyle name="常规 28 2 3 2 4 2 2" xfId="2619"/>
    <cellStyle name="常规 28 2 3 2 4 3" xfId="2620"/>
    <cellStyle name="常规 28 2 3 2 4 3 2" xfId="2621"/>
    <cellStyle name="常规 28 2 3 2 4 4" xfId="2622"/>
    <cellStyle name="常规 28 2 3 2 5" xfId="2623"/>
    <cellStyle name="常规 28 2 3 2 5 2" xfId="2624"/>
    <cellStyle name="常规 28 2 3 2 5 2 2" xfId="2625"/>
    <cellStyle name="常规 28 2 3 2 5 3" xfId="2626"/>
    <cellStyle name="常规 28 2 3 2 5 3 2" xfId="2627"/>
    <cellStyle name="常规 28 2 3 2 5 4" xfId="2628"/>
    <cellStyle name="常规 28 2 3 2 6" xfId="2629"/>
    <cellStyle name="常规 28 2 3 2 6 2" xfId="2630"/>
    <cellStyle name="常规 28 2 3 2 7" xfId="2631"/>
    <cellStyle name="常规 28 2 3 2 7 2" xfId="2632"/>
    <cellStyle name="常规 28 2 3 2 8" xfId="2633"/>
    <cellStyle name="常规 28 2 3 2 8 2" xfId="2634"/>
    <cellStyle name="常规 28 2 3 2 9" xfId="2635"/>
    <cellStyle name="常规 28 2 3 2 9 2" xfId="2636"/>
    <cellStyle name="常规 28 2 3 3" xfId="2637"/>
    <cellStyle name="常规 28 2 3 3 2" xfId="2638"/>
    <cellStyle name="常规 28 2 3 3 2 2" xfId="2639"/>
    <cellStyle name="常规 28 2 3 3 2 2 2" xfId="2640"/>
    <cellStyle name="常规 28 2 3 3 2 3" xfId="2641"/>
    <cellStyle name="常规 28 2 3 3 2 3 2" xfId="2642"/>
    <cellStyle name="常规 28 2 3 3 2 4" xfId="2643"/>
    <cellStyle name="常规 28 2 3 3 3" xfId="2644"/>
    <cellStyle name="常规 28 2 3 3 3 2" xfId="2645"/>
    <cellStyle name="常规 28 2 3 3 3 2 2" xfId="2646"/>
    <cellStyle name="常规 28 2 3 3 3 3" xfId="2647"/>
    <cellStyle name="常规 28 2 3 3 3 3 2" xfId="2648"/>
    <cellStyle name="常规 28 2 3 3 3 4" xfId="2649"/>
    <cellStyle name="常规 28 2 3 3 4" xfId="2650"/>
    <cellStyle name="常规 28 2 3 3 4 2" xfId="2651"/>
    <cellStyle name="常规 28 2 3 3 5" xfId="2652"/>
    <cellStyle name="常规 28 2 3 3 5 2" xfId="2653"/>
    <cellStyle name="常规 28 2 3 3 6" xfId="2654"/>
    <cellStyle name="常规 28 2 3 3 6 2" xfId="2655"/>
    <cellStyle name="常规 28 2 3 3 7" xfId="2656"/>
    <cellStyle name="常规 28 2 3 3 7 2" xfId="2657"/>
    <cellStyle name="常规 28 2 3 3 8" xfId="2658"/>
    <cellStyle name="常规 28 2 3 3 9" xfId="2659"/>
    <cellStyle name="常规 28 2 3 4" xfId="2660"/>
    <cellStyle name="常规 28 2 3 4 2" xfId="2661"/>
    <cellStyle name="常规 28 2 3 4 2 2" xfId="2662"/>
    <cellStyle name="常规 28 2 3 4 2 2 2" xfId="2663"/>
    <cellStyle name="常规 28 2 3 4 2 3" xfId="2664"/>
    <cellStyle name="常规 28 2 3 4 2 3 2" xfId="2665"/>
    <cellStyle name="常规 28 2 3 4 2 4" xfId="2666"/>
    <cellStyle name="常规 28 2 3 4 3" xfId="2667"/>
    <cellStyle name="常规 28 2 3 4 3 2" xfId="2668"/>
    <cellStyle name="常规 28 2 3 4 3 2 2" xfId="2669"/>
    <cellStyle name="常规 28 2 3 4 3 3" xfId="2670"/>
    <cellStyle name="常规 28 2 3 4 3 3 2" xfId="2671"/>
    <cellStyle name="常规 28 2 3 4 3 4" xfId="2672"/>
    <cellStyle name="常规 28 2 3 4 4" xfId="2673"/>
    <cellStyle name="常规 28 2 3 4 4 2" xfId="2674"/>
    <cellStyle name="常规 28 2 3 4 5" xfId="2675"/>
    <cellStyle name="常规 28 2 3 4 5 2" xfId="2676"/>
    <cellStyle name="常规 28 2 3 4 6" xfId="2677"/>
    <cellStyle name="常规 28 2 3 4 6 2" xfId="2678"/>
    <cellStyle name="常规 28 2 3 4 7" xfId="2679"/>
    <cellStyle name="常规 28 2 3 4 8" xfId="2680"/>
    <cellStyle name="常规 28 2 3 5" xfId="2681"/>
    <cellStyle name="常规 28 2 3 6" xfId="2682"/>
    <cellStyle name="常规 28 2 3 6 2" xfId="2683"/>
    <cellStyle name="常规 28 2 3 6 2 2" xfId="2684"/>
    <cellStyle name="常规 28 2 3 6 3" xfId="2685"/>
    <cellStyle name="常规 28 2 3 6 3 2" xfId="2686"/>
    <cellStyle name="常规 28 2 3 6 4" xfId="2687"/>
    <cellStyle name="常规 28 2 3 6 4 2" xfId="2688"/>
    <cellStyle name="常规 28 2 3 6 5" xfId="2689"/>
    <cellStyle name="常规 28 2 3 7" xfId="2690"/>
    <cellStyle name="常规 28 2 3 7 2" xfId="2691"/>
    <cellStyle name="常规 28 2 3 7 2 2" xfId="2692"/>
    <cellStyle name="常规 28 2 3 7 3" xfId="2693"/>
    <cellStyle name="常规 28 2 3 7 3 2" xfId="2694"/>
    <cellStyle name="常规 28 2 3 7 4" xfId="2695"/>
    <cellStyle name="常规 28 2 3 8" xfId="2696"/>
    <cellStyle name="常规 28 2 3 8 2" xfId="2697"/>
    <cellStyle name="常规 28 2 3 9" xfId="2698"/>
    <cellStyle name="常规 28 2 3 9 2" xfId="2699"/>
    <cellStyle name="常规 28 2 4" xfId="2700"/>
    <cellStyle name="常规 28 2 4 10" xfId="2701"/>
    <cellStyle name="常规 28 2 4 10 2" xfId="2702"/>
    <cellStyle name="常规 28 2 4 11" xfId="2703"/>
    <cellStyle name="常规 28 2 4 11 2" xfId="2704"/>
    <cellStyle name="常规 28 2 4 12" xfId="2705"/>
    <cellStyle name="常规 28 2 4 13" xfId="2706"/>
    <cellStyle name="常规 28 2 4 2" xfId="2707"/>
    <cellStyle name="常规 28 2 4 2 10" xfId="2708"/>
    <cellStyle name="常规 28 2 4 2 11" xfId="2709"/>
    <cellStyle name="常规 28 2 4 2 2" xfId="2710"/>
    <cellStyle name="常规 28 2 4 2 2 2" xfId="2711"/>
    <cellStyle name="常规 28 2 4 2 2 2 2" xfId="2712"/>
    <cellStyle name="常规 28 2 4 2 2 2 2 2" xfId="2713"/>
    <cellStyle name="常规 28 2 4 2 2 2 3" xfId="2714"/>
    <cellStyle name="常规 28 2 4 2 2 2 3 2" xfId="2715"/>
    <cellStyle name="常规 28 2 4 2 2 2 4" xfId="2716"/>
    <cellStyle name="常规 28 2 4 2 2 3" xfId="2717"/>
    <cellStyle name="常规 28 2 4 2 2 3 2" xfId="2718"/>
    <cellStyle name="常规 28 2 4 2 2 3 2 2" xfId="2719"/>
    <cellStyle name="常规 28 2 4 2 2 3 3" xfId="2720"/>
    <cellStyle name="常规 28 2 4 2 2 3 3 2" xfId="2721"/>
    <cellStyle name="常规 28 2 4 2 2 3 4" xfId="2722"/>
    <cellStyle name="常规 28 2 4 2 2 4" xfId="2723"/>
    <cellStyle name="常规 28 2 4 2 2 4 2" xfId="2724"/>
    <cellStyle name="常规 28 2 4 2 2 5" xfId="2725"/>
    <cellStyle name="常规 28 2 4 2 2 5 2" xfId="2726"/>
    <cellStyle name="常规 28 2 4 2 2 6" xfId="2727"/>
    <cellStyle name="常规 28 2 4 2 2 6 2" xfId="2728"/>
    <cellStyle name="常规 28 2 4 2 2 7" xfId="2729"/>
    <cellStyle name="常规 28 2 4 2 2 8" xfId="2730"/>
    <cellStyle name="常规 28 2 4 2 3" xfId="2731"/>
    <cellStyle name="常规 28 2 4 2 4" xfId="2732"/>
    <cellStyle name="常规 28 2 4 2 4 2" xfId="2733"/>
    <cellStyle name="常规 28 2 4 2 4 2 2" xfId="2734"/>
    <cellStyle name="常规 28 2 4 2 4 3" xfId="2735"/>
    <cellStyle name="常规 28 2 4 2 4 3 2" xfId="2736"/>
    <cellStyle name="常规 28 2 4 2 4 4" xfId="2737"/>
    <cellStyle name="常规 28 2 4 2 5" xfId="2738"/>
    <cellStyle name="常规 28 2 4 2 5 2" xfId="2739"/>
    <cellStyle name="常规 28 2 4 2 5 2 2" xfId="2740"/>
    <cellStyle name="常规 28 2 4 2 5 3" xfId="2741"/>
    <cellStyle name="常规 28 2 4 2 5 3 2" xfId="2742"/>
    <cellStyle name="常规 28 2 4 2 5 4" xfId="2743"/>
    <cellStyle name="常规 28 2 4 2 6" xfId="2744"/>
    <cellStyle name="常规 28 2 4 2 6 2" xfId="2745"/>
    <cellStyle name="常规 28 2 4 2 7" xfId="2746"/>
    <cellStyle name="常规 28 2 4 2 7 2" xfId="2747"/>
    <cellStyle name="常规 28 2 4 2 8" xfId="2748"/>
    <cellStyle name="常规 28 2 4 2 8 2" xfId="2749"/>
    <cellStyle name="常规 28 2 4 2 9" xfId="2750"/>
    <cellStyle name="常规 28 2 4 2 9 2" xfId="2751"/>
    <cellStyle name="常规 28 2 4 3" xfId="2752"/>
    <cellStyle name="常规 28 2 4 3 2" xfId="2753"/>
    <cellStyle name="常规 28 2 4 3 2 2" xfId="2754"/>
    <cellStyle name="常规 28 2 4 3 2 2 2" xfId="2755"/>
    <cellStyle name="常规 28 2 4 3 2 3" xfId="2756"/>
    <cellStyle name="常规 28 2 4 3 2 3 2" xfId="2757"/>
    <cellStyle name="常规 28 2 4 3 2 4" xfId="2758"/>
    <cellStyle name="常规 28 2 4 3 3" xfId="2759"/>
    <cellStyle name="常规 28 2 4 3 3 2" xfId="2760"/>
    <cellStyle name="常规 28 2 4 3 3 2 2" xfId="2761"/>
    <cellStyle name="常规 28 2 4 3 3 3" xfId="2762"/>
    <cellStyle name="常规 28 2 4 3 3 3 2" xfId="2763"/>
    <cellStyle name="常规 28 2 4 3 3 4" xfId="2764"/>
    <cellStyle name="常规 28 2 4 3 4" xfId="2765"/>
    <cellStyle name="常规 28 2 4 3 4 2" xfId="2766"/>
    <cellStyle name="常规 28 2 4 3 5" xfId="2767"/>
    <cellStyle name="常规 28 2 4 3 5 2" xfId="2768"/>
    <cellStyle name="常规 28 2 4 3 6" xfId="2769"/>
    <cellStyle name="常规 28 2 4 3 6 2" xfId="2770"/>
    <cellStyle name="常规 28 2 4 3 7" xfId="2771"/>
    <cellStyle name="常规 28 2 4 3 7 2" xfId="2772"/>
    <cellStyle name="常规 28 2 4 3 8" xfId="2773"/>
    <cellStyle name="常规 28 2 4 3 9" xfId="2774"/>
    <cellStyle name="常规 28 2 4 4" xfId="2775"/>
    <cellStyle name="常规 28 2 4 4 2" xfId="2776"/>
    <cellStyle name="常规 28 2 4 4 2 2" xfId="2777"/>
    <cellStyle name="常规 28 2 4 4 2 2 2" xfId="2778"/>
    <cellStyle name="常规 28 2 4 4 2 3" xfId="2779"/>
    <cellStyle name="常规 28 2 4 4 2 3 2" xfId="2780"/>
    <cellStyle name="常规 28 2 4 4 2 4" xfId="2781"/>
    <cellStyle name="常规 28 2 4 4 3" xfId="2782"/>
    <cellStyle name="常规 28 2 4 4 3 2" xfId="2783"/>
    <cellStyle name="常规 28 2 4 4 3 2 2" xfId="2784"/>
    <cellStyle name="常规 28 2 4 4 3 3" xfId="2785"/>
    <cellStyle name="常规 28 2 4 4 3 3 2" xfId="2786"/>
    <cellStyle name="常规 28 2 4 4 3 4" xfId="2787"/>
    <cellStyle name="常规 28 2 4 4 4" xfId="2788"/>
    <cellStyle name="常规 28 2 4 4 4 2" xfId="2789"/>
    <cellStyle name="常规 28 2 4 4 5" xfId="2790"/>
    <cellStyle name="常规 28 2 4 4 5 2" xfId="2791"/>
    <cellStyle name="常规 28 2 4 4 6" xfId="2792"/>
    <cellStyle name="常规 28 2 4 4 6 2" xfId="2793"/>
    <cellStyle name="常规 28 2 4 4 7" xfId="2794"/>
    <cellStyle name="常规 28 2 4 4 8" xfId="2795"/>
    <cellStyle name="常规 28 2 4 5" xfId="2796"/>
    <cellStyle name="常规 28 2 4 6" xfId="2797"/>
    <cellStyle name="常规 28 2 4 6 2" xfId="2798"/>
    <cellStyle name="常规 28 2 4 6 2 2" xfId="2799"/>
    <cellStyle name="常规 28 2 4 6 3" xfId="2800"/>
    <cellStyle name="常规 28 2 4 6 3 2" xfId="2801"/>
    <cellStyle name="常规 28 2 4 6 4" xfId="2802"/>
    <cellStyle name="常规 28 2 4 6 4 2" xfId="2803"/>
    <cellStyle name="常规 28 2 4 6 5" xfId="2804"/>
    <cellStyle name="常规 28 2 4 7" xfId="2805"/>
    <cellStyle name="常规 28 2 4 7 2" xfId="2806"/>
    <cellStyle name="常规 28 2 4 7 2 2" xfId="2807"/>
    <cellStyle name="常规 28 2 4 7 3" xfId="2808"/>
    <cellStyle name="常规 28 2 4 7 3 2" xfId="2809"/>
    <cellStyle name="常规 28 2 4 7 4" xfId="2810"/>
    <cellStyle name="常规 28 2 4 8" xfId="2811"/>
    <cellStyle name="常规 28 2 4 8 2" xfId="2812"/>
    <cellStyle name="常规 28 2 4 9" xfId="2813"/>
    <cellStyle name="常规 28 2 4 9 2" xfId="2814"/>
    <cellStyle name="常规 28 2 5" xfId="2815"/>
    <cellStyle name="常规 28 2 5 10" xfId="2816"/>
    <cellStyle name="常规 28 2 5 11" xfId="2817"/>
    <cellStyle name="常规 28 2 5 2" xfId="2818"/>
    <cellStyle name="常规 28 2 5 2 2" xfId="2819"/>
    <cellStyle name="常规 28 2 5 2 2 2" xfId="2820"/>
    <cellStyle name="常规 28 2 5 2 2 2 2" xfId="2821"/>
    <cellStyle name="常规 28 2 5 2 2 3" xfId="2822"/>
    <cellStyle name="常规 28 2 5 2 2 3 2" xfId="2823"/>
    <cellStyle name="常规 28 2 5 2 2 4" xfId="2824"/>
    <cellStyle name="常规 28 2 5 2 3" xfId="2825"/>
    <cellStyle name="常规 28 2 5 2 3 2" xfId="2826"/>
    <cellStyle name="常规 28 2 5 2 3 2 2" xfId="2827"/>
    <cellStyle name="常规 28 2 5 2 3 3" xfId="2828"/>
    <cellStyle name="常规 28 2 5 2 3 3 2" xfId="2829"/>
    <cellStyle name="常规 28 2 5 2 3 4" xfId="2830"/>
    <cellStyle name="常规 28 2 5 2 4" xfId="2831"/>
    <cellStyle name="常规 28 2 5 2 4 2" xfId="2832"/>
    <cellStyle name="常规 28 2 5 2 5" xfId="2833"/>
    <cellStyle name="常规 28 2 5 2 5 2" xfId="2834"/>
    <cellStyle name="常规 28 2 5 2 6" xfId="2835"/>
    <cellStyle name="常规 28 2 5 2 6 2" xfId="2836"/>
    <cellStyle name="常规 28 2 5 2 7" xfId="2837"/>
    <cellStyle name="常规 28 2 5 2 8" xfId="2838"/>
    <cellStyle name="常规 28 2 5 3" xfId="2839"/>
    <cellStyle name="常规 28 2 5 4" xfId="2840"/>
    <cellStyle name="常规 28 2 5 4 2" xfId="2841"/>
    <cellStyle name="常规 28 2 5 4 2 2" xfId="2842"/>
    <cellStyle name="常规 28 2 5 4 3" xfId="2843"/>
    <cellStyle name="常规 28 2 5 4 3 2" xfId="2844"/>
    <cellStyle name="常规 28 2 5 4 4" xfId="2845"/>
    <cellStyle name="常规 28 2 5 4 4 2" xfId="2846"/>
    <cellStyle name="常规 28 2 5 4 5" xfId="2847"/>
    <cellStyle name="常规 28 2 5 5" xfId="2848"/>
    <cellStyle name="常规 28 2 5 5 2" xfId="2849"/>
    <cellStyle name="常规 28 2 5 5 2 2" xfId="2850"/>
    <cellStyle name="常规 28 2 5 5 3" xfId="2851"/>
    <cellStyle name="常规 28 2 5 5 3 2" xfId="2852"/>
    <cellStyle name="常规 28 2 5 5 4" xfId="2853"/>
    <cellStyle name="常规 28 2 5 6" xfId="2854"/>
    <cellStyle name="常规 28 2 5 6 2" xfId="2855"/>
    <cellStyle name="常规 28 2 5 7" xfId="2856"/>
    <cellStyle name="常规 28 2 5 7 2" xfId="2857"/>
    <cellStyle name="常规 28 2 5 8" xfId="2858"/>
    <cellStyle name="常规 28 2 5 8 2" xfId="2859"/>
    <cellStyle name="常规 28 2 5 9" xfId="2860"/>
    <cellStyle name="常规 28 2 5 9 2" xfId="2861"/>
    <cellStyle name="常规 28 2 6" xfId="2862"/>
    <cellStyle name="常规 28 2 6 2" xfId="2863"/>
    <cellStyle name="常规 28 2 6 2 2" xfId="2864"/>
    <cellStyle name="常规 28 2 6 2 2 2" xfId="2865"/>
    <cellStyle name="常规 28 2 6 2 3" xfId="2866"/>
    <cellStyle name="常规 28 2 6 2 3 2" xfId="2867"/>
    <cellStyle name="常规 28 2 6 2 4" xfId="2868"/>
    <cellStyle name="常规 28 2 6 3" xfId="2869"/>
    <cellStyle name="常规 28 2 6 3 2" xfId="2870"/>
    <cellStyle name="常规 28 2 6 3 2 2" xfId="2871"/>
    <cellStyle name="常规 28 2 6 3 3" xfId="2872"/>
    <cellStyle name="常规 28 2 6 3 3 2" xfId="2873"/>
    <cellStyle name="常规 28 2 6 3 4" xfId="2874"/>
    <cellStyle name="常规 28 2 6 4" xfId="2875"/>
    <cellStyle name="常规 28 2 6 4 2" xfId="2876"/>
    <cellStyle name="常规 28 2 6 5" xfId="2877"/>
    <cellStyle name="常规 28 2 6 5 2" xfId="2878"/>
    <cellStyle name="常规 28 2 6 6" xfId="2879"/>
    <cellStyle name="常规 28 2 6 6 2" xfId="2880"/>
    <cellStyle name="常规 28 2 6 7" xfId="2881"/>
    <cellStyle name="常规 28 2 6 7 2" xfId="2882"/>
    <cellStyle name="常规 28 2 6 8" xfId="2883"/>
    <cellStyle name="常规 28 2 6 9" xfId="2884"/>
    <cellStyle name="常规 28 2 7" xfId="2885"/>
    <cellStyle name="常规 28 2 7 2" xfId="2886"/>
    <cellStyle name="常规 28 2 7 2 2" xfId="2887"/>
    <cellStyle name="常规 28 2 7 2 2 2" xfId="2888"/>
    <cellStyle name="常规 28 2 7 2 3" xfId="2889"/>
    <cellStyle name="常规 28 2 7 2 3 2" xfId="2890"/>
    <cellStyle name="常规 28 2 7 2 4" xfId="2891"/>
    <cellStyle name="常规 28 2 7 3" xfId="2892"/>
    <cellStyle name="常规 28 2 7 3 2" xfId="2893"/>
    <cellStyle name="常规 28 2 7 3 2 2" xfId="2894"/>
    <cellStyle name="常规 28 2 7 3 3" xfId="2895"/>
    <cellStyle name="常规 28 2 7 3 3 2" xfId="2896"/>
    <cellStyle name="常规 28 2 7 3 4" xfId="2897"/>
    <cellStyle name="常规 28 2 7 4" xfId="2898"/>
    <cellStyle name="常规 28 2 7 4 2" xfId="2899"/>
    <cellStyle name="常规 28 2 7 5" xfId="2900"/>
    <cellStyle name="常规 28 2 7 5 2" xfId="2901"/>
    <cellStyle name="常规 28 2 7 6" xfId="2902"/>
    <cellStyle name="常规 28 2 7 6 2" xfId="2903"/>
    <cellStyle name="常规 28 2 7 7" xfId="2904"/>
    <cellStyle name="常规 28 2 7 8" xfId="2905"/>
    <cellStyle name="常规 28 2 8" xfId="2906"/>
    <cellStyle name="常规 28 2 8 2" xfId="2907"/>
    <cellStyle name="常规 28 2 8 2 2" xfId="2908"/>
    <cellStyle name="常规 28 2 8 3" xfId="2909"/>
    <cellStyle name="常规 28 2 8 3 2" xfId="2910"/>
    <cellStyle name="常规 28 2 8 4" xfId="2911"/>
    <cellStyle name="常规 28 2 8 4 2" xfId="2912"/>
    <cellStyle name="常规 28 2 8 5" xfId="2913"/>
    <cellStyle name="常规 28 2 8 5 2" xfId="2914"/>
    <cellStyle name="常规 28 2 8 6" xfId="2915"/>
    <cellStyle name="常规 28 2 8 7" xfId="2916"/>
    <cellStyle name="常规 28 2 9" xfId="2917"/>
    <cellStyle name="常规 28 2 9 2" xfId="2918"/>
    <cellStyle name="常规 28 2 9 2 2" xfId="2919"/>
    <cellStyle name="常规 28 2 9 3" xfId="2920"/>
    <cellStyle name="常规 28 2 9 3 2" xfId="2921"/>
    <cellStyle name="常规 28 2 9 4" xfId="2922"/>
    <cellStyle name="常规 28 20" xfId="2923"/>
    <cellStyle name="常规 28 3" xfId="2924"/>
    <cellStyle name="常规 28 3 2" xfId="2925"/>
    <cellStyle name="常规 28 3 2 10" xfId="2926"/>
    <cellStyle name="常规 28 3 2 10 2" xfId="2927"/>
    <cellStyle name="常规 28 3 2 11" xfId="2928"/>
    <cellStyle name="常规 28 3 2 11 2" xfId="2929"/>
    <cellStyle name="常规 28 3 2 12" xfId="2930"/>
    <cellStyle name="常规 28 3 2 13" xfId="2931"/>
    <cellStyle name="常规 28 3 2 2" xfId="2932"/>
    <cellStyle name="常规 28 3 2 2 10" xfId="2933"/>
    <cellStyle name="常规 28 3 2 2 11" xfId="2934"/>
    <cellStyle name="常规 28 3 2 2 2" xfId="2935"/>
    <cellStyle name="常规 28 3 2 2 2 2" xfId="2936"/>
    <cellStyle name="常规 28 3 2 2 2 2 2" xfId="2937"/>
    <cellStyle name="常规 28 3 2 2 2 2 2 2" xfId="2938"/>
    <cellStyle name="常规 28 3 2 2 2 2 3" xfId="2939"/>
    <cellStyle name="常规 28 3 2 2 2 2 3 2" xfId="2940"/>
    <cellStyle name="常规 28 3 2 2 2 2 4" xfId="2941"/>
    <cellStyle name="常规 28 3 2 2 2 3" xfId="2942"/>
    <cellStyle name="常规 28 3 2 2 2 3 2" xfId="2943"/>
    <cellStyle name="常规 28 3 2 2 2 3 2 2" xfId="2944"/>
    <cellStyle name="常规 28 3 2 2 2 3 3" xfId="2945"/>
    <cellStyle name="常规 28 3 2 2 2 3 3 2" xfId="2946"/>
    <cellStyle name="常规 28 3 2 2 2 3 4" xfId="2947"/>
    <cellStyle name="常规 28 3 2 2 2 4" xfId="2948"/>
    <cellStyle name="常规 28 3 2 2 2 4 2" xfId="2949"/>
    <cellStyle name="常规 28 3 2 2 2 5" xfId="2950"/>
    <cellStyle name="常规 28 3 2 2 2 5 2" xfId="2951"/>
    <cellStyle name="常规 28 3 2 2 2 6" xfId="2952"/>
    <cellStyle name="常规 28 3 2 2 2 6 2" xfId="2953"/>
    <cellStyle name="常规 28 3 2 2 2 7" xfId="2954"/>
    <cellStyle name="常规 28 3 2 2 2 8" xfId="2955"/>
    <cellStyle name="常规 28 3 2 2 3" xfId="2956"/>
    <cellStyle name="常规 28 3 2 2 4" xfId="2957"/>
    <cellStyle name="常规 28 3 2 2 4 2" xfId="2958"/>
    <cellStyle name="常规 28 3 2 2 4 2 2" xfId="2959"/>
    <cellStyle name="常规 28 3 2 2 4 3" xfId="2960"/>
    <cellStyle name="常规 28 3 2 2 4 3 2" xfId="2961"/>
    <cellStyle name="常规 28 3 2 2 4 4" xfId="2962"/>
    <cellStyle name="常规 28 3 2 2 5" xfId="2963"/>
    <cellStyle name="常规 28 3 2 2 5 2" xfId="2964"/>
    <cellStyle name="常规 28 3 2 2 5 2 2" xfId="2965"/>
    <cellStyle name="常规 28 3 2 2 5 3" xfId="2966"/>
    <cellStyle name="常规 28 3 2 2 5 3 2" xfId="2967"/>
    <cellStyle name="常规 28 3 2 2 5 4" xfId="2968"/>
    <cellStyle name="常规 28 3 2 2 6" xfId="2969"/>
    <cellStyle name="常规 28 3 2 2 6 2" xfId="2970"/>
    <cellStyle name="常规 28 3 2 2 7" xfId="2971"/>
    <cellStyle name="常规 28 3 2 2 7 2" xfId="2972"/>
    <cellStyle name="常规 28 3 2 2 8" xfId="2973"/>
    <cellStyle name="常规 28 3 2 2 8 2" xfId="2974"/>
    <cellStyle name="常规 28 3 2 2 9" xfId="2975"/>
    <cellStyle name="常规 28 3 2 2 9 2" xfId="2976"/>
    <cellStyle name="常规 28 3 2 3" xfId="2977"/>
    <cellStyle name="常规 28 3 2 3 2" xfId="2978"/>
    <cellStyle name="常规 28 3 2 3 2 2" xfId="2979"/>
    <cellStyle name="常规 28 3 2 3 2 2 2" xfId="2980"/>
    <cellStyle name="常规 28 3 2 3 2 3" xfId="2981"/>
    <cellStyle name="常规 28 3 2 3 2 3 2" xfId="2982"/>
    <cellStyle name="常规 28 3 2 3 2 4" xfId="2983"/>
    <cellStyle name="常规 28 3 2 3 3" xfId="2984"/>
    <cellStyle name="常规 28 3 2 3 3 2" xfId="2985"/>
    <cellStyle name="常规 28 3 2 3 3 2 2" xfId="2986"/>
    <cellStyle name="常规 28 3 2 3 3 3" xfId="2987"/>
    <cellStyle name="常规 28 3 2 3 3 3 2" xfId="2988"/>
    <cellStyle name="常规 28 3 2 3 3 4" xfId="2989"/>
    <cellStyle name="常规 28 3 2 3 4" xfId="2990"/>
    <cellStyle name="常规 28 3 2 3 4 2" xfId="2991"/>
    <cellStyle name="常规 28 3 2 3 5" xfId="2992"/>
    <cellStyle name="常规 28 3 2 3 5 2" xfId="2993"/>
    <cellStyle name="常规 28 3 2 3 6" xfId="2994"/>
    <cellStyle name="常规 28 3 2 3 6 2" xfId="2995"/>
    <cellStyle name="常规 28 3 2 3 7" xfId="2996"/>
    <cellStyle name="常规 28 3 2 3 7 2" xfId="2997"/>
    <cellStyle name="常规 28 3 2 3 8" xfId="2998"/>
    <cellStyle name="常规 28 3 2 3 9" xfId="2999"/>
    <cellStyle name="常规 28 3 2 4" xfId="3000"/>
    <cellStyle name="常规 28 3 2 4 2" xfId="3001"/>
    <cellStyle name="常规 28 3 2 4 2 2" xfId="3002"/>
    <cellStyle name="常规 28 3 2 4 2 2 2" xfId="3003"/>
    <cellStyle name="常规 28 3 2 4 2 3" xfId="3004"/>
    <cellStyle name="常规 28 3 2 4 2 3 2" xfId="3005"/>
    <cellStyle name="常规 28 3 2 4 2 4" xfId="3006"/>
    <cellStyle name="常规 28 3 2 4 3" xfId="3007"/>
    <cellStyle name="常规 28 3 2 4 3 2" xfId="3008"/>
    <cellStyle name="常规 28 3 2 4 3 2 2" xfId="3009"/>
    <cellStyle name="常规 28 3 2 4 3 3" xfId="3010"/>
    <cellStyle name="常规 28 3 2 4 3 3 2" xfId="3011"/>
    <cellStyle name="常规 28 3 2 4 3 4" xfId="3012"/>
    <cellStyle name="常规 28 3 2 4 4" xfId="3013"/>
    <cellStyle name="常规 28 3 2 4 4 2" xfId="3014"/>
    <cellStyle name="常规 28 3 2 4 5" xfId="3015"/>
    <cellStyle name="常规 28 3 2 4 5 2" xfId="3016"/>
    <cellStyle name="常规 28 3 2 4 6" xfId="3017"/>
    <cellStyle name="常规 28 3 2 4 6 2" xfId="3018"/>
    <cellStyle name="常规 28 3 2 4 7" xfId="3019"/>
    <cellStyle name="常规 28 3 2 4 8" xfId="3020"/>
    <cellStyle name="常规 28 3 2 5" xfId="3021"/>
    <cellStyle name="常规 28 3 2 6" xfId="3022"/>
    <cellStyle name="常规 28 3 2 6 2" xfId="3023"/>
    <cellStyle name="常规 28 3 2 6 2 2" xfId="3024"/>
    <cellStyle name="常规 28 3 2 6 3" xfId="3025"/>
    <cellStyle name="常规 28 3 2 6 3 2" xfId="3026"/>
    <cellStyle name="常规 28 3 2 6 4" xfId="3027"/>
    <cellStyle name="常规 28 3 2 7" xfId="3028"/>
    <cellStyle name="常规 28 3 2 7 2" xfId="3029"/>
    <cellStyle name="常规 28 3 2 7 2 2" xfId="3030"/>
    <cellStyle name="常规 28 3 2 7 3" xfId="3031"/>
    <cellStyle name="常规 28 3 2 7 3 2" xfId="3032"/>
    <cellStyle name="常规 28 3 2 7 4" xfId="3033"/>
    <cellStyle name="常规 28 3 2 8" xfId="3034"/>
    <cellStyle name="常规 28 3 2 8 2" xfId="3035"/>
    <cellStyle name="常规 28 3 2 9" xfId="3036"/>
    <cellStyle name="常规 28 3 2 9 2" xfId="3037"/>
    <cellStyle name="常规 28 3 3" xfId="3038"/>
    <cellStyle name="常规 28 3 3 2" xfId="3039"/>
    <cellStyle name="常规 28 3 3 2 2" xfId="3040"/>
    <cellStyle name="常规 28 3 3 2 2 2" xfId="3041"/>
    <cellStyle name="常规 28 3 3 2 3" xfId="3042"/>
    <cellStyle name="常规 28 3 3 2 3 2" xfId="3043"/>
    <cellStyle name="常规 28 3 3 2 4" xfId="3044"/>
    <cellStyle name="常规 28 3 3 3" xfId="3045"/>
    <cellStyle name="常规 28 3 3 3 2" xfId="3046"/>
    <cellStyle name="常规 28 3 3 3 2 2" xfId="3047"/>
    <cellStyle name="常规 28 3 3 3 3" xfId="3048"/>
    <cellStyle name="常规 28 3 3 3 3 2" xfId="3049"/>
    <cellStyle name="常规 28 3 3 3 4" xfId="3050"/>
    <cellStyle name="常规 28 3 3 4" xfId="3051"/>
    <cellStyle name="常规 28 3 3 4 2" xfId="3052"/>
    <cellStyle name="常规 28 3 3 5" xfId="3053"/>
    <cellStyle name="常规 28 3 3 5 2" xfId="3054"/>
    <cellStyle name="常规 28 3 3 6" xfId="3055"/>
    <cellStyle name="常规 28 3 3 6 2" xfId="3056"/>
    <cellStyle name="常规 28 3 3 7" xfId="3057"/>
    <cellStyle name="常规 28 3 3 8" xfId="3058"/>
    <cellStyle name="常规 28 3 4" xfId="3059"/>
    <cellStyle name="常规 28 3 5" xfId="3060"/>
    <cellStyle name="常规 28 3 5 2" xfId="3061"/>
    <cellStyle name="常规 28 3 6" xfId="3062"/>
    <cellStyle name="常规 28 3 6 2" xfId="3063"/>
    <cellStyle name="常规 28 4" xfId="3064"/>
    <cellStyle name="常规 28 4 10" xfId="3065"/>
    <cellStyle name="常规 28 4 10 2" xfId="3066"/>
    <cellStyle name="常规 28 4 11" xfId="3067"/>
    <cellStyle name="常规 28 4 11 2" xfId="3068"/>
    <cellStyle name="常规 28 4 12" xfId="3069"/>
    <cellStyle name="常规 28 4 13" xfId="3070"/>
    <cellStyle name="常规 28 4 2" xfId="3071"/>
    <cellStyle name="常规 28 4 2 10" xfId="3072"/>
    <cellStyle name="常规 28 4 2 11" xfId="3073"/>
    <cellStyle name="常规 28 4 2 2" xfId="3074"/>
    <cellStyle name="常规 28 4 2 2 2" xfId="3075"/>
    <cellStyle name="常规 28 4 2 2 2 2" xfId="3076"/>
    <cellStyle name="常规 28 4 2 2 2 2 2" xfId="3077"/>
    <cellStyle name="常规 28 4 2 2 2 3" xfId="3078"/>
    <cellStyle name="常规 28 4 2 2 2 3 2" xfId="3079"/>
    <cellStyle name="常规 28 4 2 2 2 4" xfId="3080"/>
    <cellStyle name="常规 28 4 2 2 3" xfId="3081"/>
    <cellStyle name="常规 28 4 2 2 3 2" xfId="3082"/>
    <cellStyle name="常规 28 4 2 2 3 2 2" xfId="3083"/>
    <cellStyle name="常规 28 4 2 2 3 3" xfId="3084"/>
    <cellStyle name="常规 28 4 2 2 3 3 2" xfId="3085"/>
    <cellStyle name="常规 28 4 2 2 3 4" xfId="3086"/>
    <cellStyle name="常规 28 4 2 2 4" xfId="3087"/>
    <cellStyle name="常规 28 4 2 2 4 2" xfId="3088"/>
    <cellStyle name="常规 28 4 2 2 5" xfId="3089"/>
    <cellStyle name="常规 28 4 2 2 5 2" xfId="3090"/>
    <cellStyle name="常规 28 4 2 2 6" xfId="3091"/>
    <cellStyle name="常规 28 4 2 2 6 2" xfId="3092"/>
    <cellStyle name="常规 28 4 2 2 7" xfId="3093"/>
    <cellStyle name="常规 28 4 2 2 8" xfId="3094"/>
    <cellStyle name="常规 28 4 2 3" xfId="3095"/>
    <cellStyle name="常规 28 4 2 4" xfId="3096"/>
    <cellStyle name="常规 28 4 2 4 2" xfId="3097"/>
    <cellStyle name="常规 28 4 2 4 2 2" xfId="3098"/>
    <cellStyle name="常规 28 4 2 4 3" xfId="3099"/>
    <cellStyle name="常规 28 4 2 4 3 2" xfId="3100"/>
    <cellStyle name="常规 28 4 2 4 4" xfId="3101"/>
    <cellStyle name="常规 28 4 2 5" xfId="3102"/>
    <cellStyle name="常规 28 4 2 5 2" xfId="3103"/>
    <cellStyle name="常规 28 4 2 5 2 2" xfId="3104"/>
    <cellStyle name="常规 28 4 2 5 3" xfId="3105"/>
    <cellStyle name="常规 28 4 2 5 3 2" xfId="3106"/>
    <cellStyle name="常规 28 4 2 5 4" xfId="3107"/>
    <cellStyle name="常规 28 4 2 6" xfId="3108"/>
    <cellStyle name="常规 28 4 2 6 2" xfId="3109"/>
    <cellStyle name="常规 28 4 2 7" xfId="3110"/>
    <cellStyle name="常规 28 4 2 7 2" xfId="3111"/>
    <cellStyle name="常规 28 4 2 8" xfId="3112"/>
    <cellStyle name="常规 28 4 2 8 2" xfId="3113"/>
    <cellStyle name="常规 28 4 2 9" xfId="3114"/>
    <cellStyle name="常规 28 4 2 9 2" xfId="3115"/>
    <cellStyle name="常规 28 4 3" xfId="3116"/>
    <cellStyle name="常规 28 4 3 2" xfId="3117"/>
    <cellStyle name="常规 28 4 3 2 2" xfId="3118"/>
    <cellStyle name="常规 28 4 3 2 2 2" xfId="3119"/>
    <cellStyle name="常规 28 4 3 2 3" xfId="3120"/>
    <cellStyle name="常规 28 4 3 2 3 2" xfId="3121"/>
    <cellStyle name="常规 28 4 3 2 4" xfId="3122"/>
    <cellStyle name="常规 28 4 3 3" xfId="3123"/>
    <cellStyle name="常规 28 4 3 3 2" xfId="3124"/>
    <cellStyle name="常规 28 4 3 3 2 2" xfId="3125"/>
    <cellStyle name="常规 28 4 3 3 3" xfId="3126"/>
    <cellStyle name="常规 28 4 3 3 3 2" xfId="3127"/>
    <cellStyle name="常规 28 4 3 3 4" xfId="3128"/>
    <cellStyle name="常规 28 4 3 4" xfId="3129"/>
    <cellStyle name="常规 28 4 3 4 2" xfId="3130"/>
    <cellStyle name="常规 28 4 3 5" xfId="3131"/>
    <cellStyle name="常规 28 4 3 5 2" xfId="3132"/>
    <cellStyle name="常规 28 4 3 6" xfId="3133"/>
    <cellStyle name="常规 28 4 3 6 2" xfId="3134"/>
    <cellStyle name="常规 28 4 3 7" xfId="3135"/>
    <cellStyle name="常规 28 4 3 7 2" xfId="3136"/>
    <cellStyle name="常规 28 4 3 8" xfId="3137"/>
    <cellStyle name="常规 28 4 3 9" xfId="3138"/>
    <cellStyle name="常规 28 4 4" xfId="3139"/>
    <cellStyle name="常规 28 4 4 2" xfId="3140"/>
    <cellStyle name="常规 28 4 4 2 2" xfId="3141"/>
    <cellStyle name="常规 28 4 4 2 2 2" xfId="3142"/>
    <cellStyle name="常规 28 4 4 2 3" xfId="3143"/>
    <cellStyle name="常规 28 4 4 2 3 2" xfId="3144"/>
    <cellStyle name="常规 28 4 4 2 4" xfId="3145"/>
    <cellStyle name="常规 28 4 4 3" xfId="3146"/>
    <cellStyle name="常规 28 4 4 3 2" xfId="3147"/>
    <cellStyle name="常规 28 4 4 3 2 2" xfId="3148"/>
    <cellStyle name="常规 28 4 4 3 3" xfId="3149"/>
    <cellStyle name="常规 28 4 4 3 3 2" xfId="3150"/>
    <cellStyle name="常规 28 4 4 3 4" xfId="3151"/>
    <cellStyle name="常规 28 4 4 4" xfId="3152"/>
    <cellStyle name="常规 28 4 4 4 2" xfId="3153"/>
    <cellStyle name="常规 28 4 4 5" xfId="3154"/>
    <cellStyle name="常规 28 4 4 5 2" xfId="3155"/>
    <cellStyle name="常规 28 4 4 6" xfId="3156"/>
    <cellStyle name="常规 28 4 4 6 2" xfId="3157"/>
    <cellStyle name="常规 28 4 4 7" xfId="3158"/>
    <cellStyle name="常规 28 4 4 8" xfId="3159"/>
    <cellStyle name="常规 28 4 5" xfId="3160"/>
    <cellStyle name="常规 28 4 6" xfId="3161"/>
    <cellStyle name="常规 28 4 6 2" xfId="3162"/>
    <cellStyle name="常规 28 4 6 2 2" xfId="3163"/>
    <cellStyle name="常规 28 4 6 3" xfId="3164"/>
    <cellStyle name="常规 28 4 6 3 2" xfId="3165"/>
    <cellStyle name="常规 28 4 6 4" xfId="3166"/>
    <cellStyle name="常规 28 4 6 4 2" xfId="3167"/>
    <cellStyle name="常规 28 4 6 5" xfId="3168"/>
    <cellStyle name="常规 28 4 7" xfId="3169"/>
    <cellStyle name="常规 28 4 7 2" xfId="3170"/>
    <cellStyle name="常规 28 4 7 2 2" xfId="3171"/>
    <cellStyle name="常规 28 4 7 3" xfId="3172"/>
    <cellStyle name="常规 28 4 7 3 2" xfId="3173"/>
    <cellStyle name="常规 28 4 7 4" xfId="3174"/>
    <cellStyle name="常规 28 4 8" xfId="3175"/>
    <cellStyle name="常规 28 4 8 2" xfId="3176"/>
    <cellStyle name="常规 28 4 9" xfId="3177"/>
    <cellStyle name="常规 28 4 9 2" xfId="3178"/>
    <cellStyle name="常规 28 5" xfId="3179"/>
    <cellStyle name="常规 28 5 10" xfId="3180"/>
    <cellStyle name="常规 28 5 10 2" xfId="3181"/>
    <cellStyle name="常规 28 5 11" xfId="3182"/>
    <cellStyle name="常规 28 5 11 2" xfId="3183"/>
    <cellStyle name="常规 28 5 12" xfId="3184"/>
    <cellStyle name="常规 28 5 13" xfId="3185"/>
    <cellStyle name="常规 28 5 2" xfId="3186"/>
    <cellStyle name="常规 28 5 2 10" xfId="3187"/>
    <cellStyle name="常规 28 5 2 11" xfId="3188"/>
    <cellStyle name="常规 28 5 2 2" xfId="3189"/>
    <cellStyle name="常规 28 5 2 2 2" xfId="3190"/>
    <cellStyle name="常规 28 5 2 2 2 2" xfId="3191"/>
    <cellStyle name="常规 28 5 2 2 2 2 2" xfId="3192"/>
    <cellStyle name="常规 28 5 2 2 2 3" xfId="3193"/>
    <cellStyle name="常规 28 5 2 2 2 3 2" xfId="3194"/>
    <cellStyle name="常规 28 5 2 2 2 4" xfId="3195"/>
    <cellStyle name="常规 28 5 2 2 3" xfId="3196"/>
    <cellStyle name="常规 28 5 2 2 3 2" xfId="3197"/>
    <cellStyle name="常规 28 5 2 2 3 2 2" xfId="3198"/>
    <cellStyle name="常规 28 5 2 2 3 3" xfId="3199"/>
    <cellStyle name="常规 28 5 2 2 3 3 2" xfId="3200"/>
    <cellStyle name="常规 28 5 2 2 3 4" xfId="3201"/>
    <cellStyle name="常规 28 5 2 2 4" xfId="3202"/>
    <cellStyle name="常规 28 5 2 2 4 2" xfId="3203"/>
    <cellStyle name="常规 28 5 2 2 5" xfId="3204"/>
    <cellStyle name="常规 28 5 2 2 5 2" xfId="3205"/>
    <cellStyle name="常规 28 5 2 2 6" xfId="3206"/>
    <cellStyle name="常规 28 5 2 2 6 2" xfId="3207"/>
    <cellStyle name="常规 28 5 2 2 7" xfId="3208"/>
    <cellStyle name="常规 28 5 2 2 8" xfId="3209"/>
    <cellStyle name="常规 28 5 2 3" xfId="3210"/>
    <cellStyle name="常规 28 5 2 4" xfId="3211"/>
    <cellStyle name="常规 28 5 2 4 2" xfId="3212"/>
    <cellStyle name="常规 28 5 2 4 2 2" xfId="3213"/>
    <cellStyle name="常规 28 5 2 4 3" xfId="3214"/>
    <cellStyle name="常规 28 5 2 4 3 2" xfId="3215"/>
    <cellStyle name="常规 28 5 2 4 4" xfId="3216"/>
    <cellStyle name="常规 28 5 2 5" xfId="3217"/>
    <cellStyle name="常规 28 5 2 5 2" xfId="3218"/>
    <cellStyle name="常规 28 5 2 5 2 2" xfId="3219"/>
    <cellStyle name="常规 28 5 2 5 3" xfId="3220"/>
    <cellStyle name="常规 28 5 2 5 3 2" xfId="3221"/>
    <cellStyle name="常规 28 5 2 5 4" xfId="3222"/>
    <cellStyle name="常规 28 5 2 6" xfId="3223"/>
    <cellStyle name="常规 28 5 2 6 2" xfId="3224"/>
    <cellStyle name="常规 28 5 2 7" xfId="3225"/>
    <cellStyle name="常规 28 5 2 7 2" xfId="3226"/>
    <cellStyle name="常规 28 5 2 8" xfId="3227"/>
    <cellStyle name="常规 28 5 2 8 2" xfId="3228"/>
    <cellStyle name="常规 28 5 2 9" xfId="3229"/>
    <cellStyle name="常规 28 5 2 9 2" xfId="3230"/>
    <cellStyle name="常规 28 5 3" xfId="3231"/>
    <cellStyle name="常规 28 5 3 2" xfId="3232"/>
    <cellStyle name="常规 28 5 3 2 2" xfId="3233"/>
    <cellStyle name="常规 28 5 3 2 2 2" xfId="3234"/>
    <cellStyle name="常规 28 5 3 2 3" xfId="3235"/>
    <cellStyle name="常规 28 5 3 2 3 2" xfId="3236"/>
    <cellStyle name="常规 28 5 3 2 4" xfId="3237"/>
    <cellStyle name="常规 28 5 3 3" xfId="3238"/>
    <cellStyle name="常规 28 5 3 3 2" xfId="3239"/>
    <cellStyle name="常规 28 5 3 3 2 2" xfId="3240"/>
    <cellStyle name="常规 28 5 3 3 3" xfId="3241"/>
    <cellStyle name="常规 28 5 3 3 3 2" xfId="3242"/>
    <cellStyle name="常规 28 5 3 3 4" xfId="3243"/>
    <cellStyle name="常规 28 5 3 4" xfId="3244"/>
    <cellStyle name="常规 28 5 3 4 2" xfId="3245"/>
    <cellStyle name="常规 28 5 3 5" xfId="3246"/>
    <cellStyle name="常规 28 5 3 5 2" xfId="3247"/>
    <cellStyle name="常规 28 5 3 6" xfId="3248"/>
    <cellStyle name="常规 28 5 3 6 2" xfId="3249"/>
    <cellStyle name="常规 28 5 3 7" xfId="3250"/>
    <cellStyle name="常规 28 5 3 7 2" xfId="3251"/>
    <cellStyle name="常规 28 5 3 8" xfId="3252"/>
    <cellStyle name="常规 28 5 3 9" xfId="3253"/>
    <cellStyle name="常规 28 5 4" xfId="3254"/>
    <cellStyle name="常规 28 5 4 2" xfId="3255"/>
    <cellStyle name="常规 28 5 4 2 2" xfId="3256"/>
    <cellStyle name="常规 28 5 4 2 2 2" xfId="3257"/>
    <cellStyle name="常规 28 5 4 2 3" xfId="3258"/>
    <cellStyle name="常规 28 5 4 2 3 2" xfId="3259"/>
    <cellStyle name="常规 28 5 4 2 4" xfId="3260"/>
    <cellStyle name="常规 28 5 4 3" xfId="3261"/>
    <cellStyle name="常规 28 5 4 3 2" xfId="3262"/>
    <cellStyle name="常规 28 5 4 3 2 2" xfId="3263"/>
    <cellStyle name="常规 28 5 4 3 3" xfId="3264"/>
    <cellStyle name="常规 28 5 4 3 3 2" xfId="3265"/>
    <cellStyle name="常规 28 5 4 3 4" xfId="3266"/>
    <cellStyle name="常规 28 5 4 4" xfId="3267"/>
    <cellStyle name="常规 28 5 4 4 2" xfId="3268"/>
    <cellStyle name="常规 28 5 4 5" xfId="3269"/>
    <cellStyle name="常规 28 5 4 5 2" xfId="3270"/>
    <cellStyle name="常规 28 5 4 6" xfId="3271"/>
    <cellStyle name="常规 28 5 4 6 2" xfId="3272"/>
    <cellStyle name="常规 28 5 4 7" xfId="3273"/>
    <cellStyle name="常规 28 5 4 8" xfId="3274"/>
    <cellStyle name="常规 28 5 5" xfId="3275"/>
    <cellStyle name="常规 28 5 6" xfId="3276"/>
    <cellStyle name="常规 28 5 6 2" xfId="3277"/>
    <cellStyle name="常规 28 5 6 2 2" xfId="3278"/>
    <cellStyle name="常规 28 5 6 3" xfId="3279"/>
    <cellStyle name="常规 28 5 6 3 2" xfId="3280"/>
    <cellStyle name="常规 28 5 6 4" xfId="3281"/>
    <cellStyle name="常规 28 5 6 4 2" xfId="3282"/>
    <cellStyle name="常规 28 5 6 5" xfId="3283"/>
    <cellStyle name="常规 28 5 7" xfId="3284"/>
    <cellStyle name="常规 28 5 7 2" xfId="3285"/>
    <cellStyle name="常规 28 5 7 2 2" xfId="3286"/>
    <cellStyle name="常规 28 5 7 3" xfId="3287"/>
    <cellStyle name="常规 28 5 7 3 2" xfId="3288"/>
    <cellStyle name="常规 28 5 7 4" xfId="3289"/>
    <cellStyle name="常规 28 5 8" xfId="3290"/>
    <cellStyle name="常规 28 5 8 2" xfId="3291"/>
    <cellStyle name="常规 28 5 9" xfId="3292"/>
    <cellStyle name="常规 28 5 9 2" xfId="3293"/>
    <cellStyle name="常规 28 6" xfId="3294"/>
    <cellStyle name="常规 28 6 10" xfId="3295"/>
    <cellStyle name="常规 28 6 11" xfId="3296"/>
    <cellStyle name="常规 28 6 2" xfId="3297"/>
    <cellStyle name="常规 28 6 2 2" xfId="3298"/>
    <cellStyle name="常规 28 6 2 2 2" xfId="3299"/>
    <cellStyle name="常规 28 6 2 2 2 2" xfId="3300"/>
    <cellStyle name="常规 28 6 2 2 3" xfId="3301"/>
    <cellStyle name="常规 28 6 2 2 3 2" xfId="3302"/>
    <cellStyle name="常规 28 6 2 2 4" xfId="3303"/>
    <cellStyle name="常规 28 6 2 3" xfId="3304"/>
    <cellStyle name="常规 28 6 2 3 2" xfId="3305"/>
    <cellStyle name="常规 28 6 2 3 2 2" xfId="3306"/>
    <cellStyle name="常规 28 6 2 3 3" xfId="3307"/>
    <cellStyle name="常规 28 6 2 3 3 2" xfId="3308"/>
    <cellStyle name="常规 28 6 2 3 4" xfId="3309"/>
    <cellStyle name="常规 28 6 2 4" xfId="3310"/>
    <cellStyle name="常规 28 6 2 4 2" xfId="3311"/>
    <cellStyle name="常规 28 6 2 5" xfId="3312"/>
    <cellStyle name="常规 28 6 2 5 2" xfId="3313"/>
    <cellStyle name="常规 28 6 2 6" xfId="3314"/>
    <cellStyle name="常规 28 6 2 6 2" xfId="3315"/>
    <cellStyle name="常规 28 6 2 7" xfId="3316"/>
    <cellStyle name="常规 28 6 2 8" xfId="3317"/>
    <cellStyle name="常规 28 6 3" xfId="3318"/>
    <cellStyle name="常规 28 6 4" xfId="3319"/>
    <cellStyle name="常规 28 6 4 2" xfId="3320"/>
    <cellStyle name="常规 28 6 4 2 2" xfId="3321"/>
    <cellStyle name="常规 28 6 4 3" xfId="3322"/>
    <cellStyle name="常规 28 6 4 3 2" xfId="3323"/>
    <cellStyle name="常规 28 6 4 4" xfId="3324"/>
    <cellStyle name="常规 28 6 4 4 2" xfId="3325"/>
    <cellStyle name="常规 28 6 4 5" xfId="3326"/>
    <cellStyle name="常规 28 6 5" xfId="3327"/>
    <cellStyle name="常规 28 6 5 2" xfId="3328"/>
    <cellStyle name="常规 28 6 5 2 2" xfId="3329"/>
    <cellStyle name="常规 28 6 5 3" xfId="3330"/>
    <cellStyle name="常规 28 6 5 3 2" xfId="3331"/>
    <cellStyle name="常规 28 6 5 4" xfId="3332"/>
    <cellStyle name="常规 28 6 6" xfId="3333"/>
    <cellStyle name="常规 28 6 6 2" xfId="3334"/>
    <cellStyle name="常规 28 6 7" xfId="3335"/>
    <cellStyle name="常规 28 6 7 2" xfId="3336"/>
    <cellStyle name="常规 28 6 8" xfId="3337"/>
    <cellStyle name="常规 28 6 8 2" xfId="3338"/>
    <cellStyle name="常规 28 6 9" xfId="3339"/>
    <cellStyle name="常规 28 6 9 2" xfId="3340"/>
    <cellStyle name="常规 28 7" xfId="3341"/>
    <cellStyle name="常规 28 7 10" xfId="3342"/>
    <cellStyle name="常规 28 7 2" xfId="3343"/>
    <cellStyle name="常规 28 7 3" xfId="3344"/>
    <cellStyle name="常规 28 7 3 2" xfId="3345"/>
    <cellStyle name="常规 28 7 3 2 2" xfId="3346"/>
    <cellStyle name="常规 28 7 3 3" xfId="3347"/>
    <cellStyle name="常规 28 7 3 3 2" xfId="3348"/>
    <cellStyle name="常规 28 7 3 4" xfId="3349"/>
    <cellStyle name="常规 28 7 3 4 2" xfId="3350"/>
    <cellStyle name="常规 28 7 3 5" xfId="3351"/>
    <cellStyle name="常规 28 7 4" xfId="3352"/>
    <cellStyle name="常规 28 7 4 2" xfId="3353"/>
    <cellStyle name="常规 28 7 4 2 2" xfId="3354"/>
    <cellStyle name="常规 28 7 4 3" xfId="3355"/>
    <cellStyle name="常规 28 7 4 3 2" xfId="3356"/>
    <cellStyle name="常规 28 7 4 4" xfId="3357"/>
    <cellStyle name="常规 28 7 5" xfId="3358"/>
    <cellStyle name="常规 28 7 5 2" xfId="3359"/>
    <cellStyle name="常规 28 7 6" xfId="3360"/>
    <cellStyle name="常规 28 7 6 2" xfId="3361"/>
    <cellStyle name="常规 28 7 7" xfId="3362"/>
    <cellStyle name="常规 28 7 7 2" xfId="3363"/>
    <cellStyle name="常规 28 7 8" xfId="3364"/>
    <cellStyle name="常规 28 7 8 2" xfId="3365"/>
    <cellStyle name="常规 28 7 9" xfId="3366"/>
    <cellStyle name="常规 28 8" xfId="3367"/>
    <cellStyle name="常规 28 8 2" xfId="3368"/>
    <cellStyle name="常规 28 8 2 2" xfId="3369"/>
    <cellStyle name="常规 28 8 2 3" xfId="3370"/>
    <cellStyle name="常规 28 8 2 3 2" xfId="3371"/>
    <cellStyle name="常规 28 8 2 4" xfId="3372"/>
    <cellStyle name="常规 28 8 2 4 2" xfId="3373"/>
    <cellStyle name="常规 28 8 2 5" xfId="3374"/>
    <cellStyle name="常规 28 8 3" xfId="3375"/>
    <cellStyle name="常规 28 8 3 2" xfId="3376"/>
    <cellStyle name="常规 28 8 3 2 2" xfId="3377"/>
    <cellStyle name="常规 28 8 3 3" xfId="3378"/>
    <cellStyle name="常规 28 8 3 3 2" xfId="3379"/>
    <cellStyle name="常规 28 8 3 4" xfId="3380"/>
    <cellStyle name="常规 28 8 4" xfId="3381"/>
    <cellStyle name="常规 28 8 4 2" xfId="3382"/>
    <cellStyle name="常规 28 8 5" xfId="3383"/>
    <cellStyle name="常规 28 8 5 2" xfId="3384"/>
    <cellStyle name="常规 28 8 6" xfId="3385"/>
    <cellStyle name="常规 28 8 6 2" xfId="3386"/>
    <cellStyle name="常规 28 8 7" xfId="3387"/>
    <cellStyle name="常规 28 8 7 2" xfId="3388"/>
    <cellStyle name="常规 28 8 8" xfId="3389"/>
    <cellStyle name="常规 28 8 9" xfId="3390"/>
    <cellStyle name="常规 28 9" xfId="3391"/>
    <cellStyle name="常规 28 9 2" xfId="3392"/>
    <cellStyle name="常规 28 9 2 2" xfId="3393"/>
    <cellStyle name="常规 28 9 2 2 2" xfId="3394"/>
    <cellStyle name="常规 28 9 2 3" xfId="3395"/>
    <cellStyle name="常规 28 9 2 3 2" xfId="3396"/>
    <cellStyle name="常规 28 9 2 4" xfId="3397"/>
    <cellStyle name="常规 28 9 3" xfId="3398"/>
    <cellStyle name="常规 28 9 3 2" xfId="3399"/>
    <cellStyle name="常规 28 9 3 2 2" xfId="3400"/>
    <cellStyle name="常规 28 9 3 3" xfId="3401"/>
    <cellStyle name="常规 28 9 3 3 2" xfId="3402"/>
    <cellStyle name="常规 28 9 3 4" xfId="3403"/>
    <cellStyle name="常规 28 9 4" xfId="3404"/>
    <cellStyle name="常规 28 9 4 2" xfId="3405"/>
    <cellStyle name="常规 28 9 5" xfId="3406"/>
    <cellStyle name="常规 28 9 5 2" xfId="3407"/>
    <cellStyle name="常规 28 9 6" xfId="3408"/>
    <cellStyle name="常规 28 9 6 2" xfId="3409"/>
    <cellStyle name="常规 28 9 7" xfId="3410"/>
    <cellStyle name="常规 28 9 8" xfId="3411"/>
    <cellStyle name="常规 28 9 9" xfId="3412"/>
    <cellStyle name="常规 28_115款" xfId="3413"/>
    <cellStyle name="常规 29" xfId="3414"/>
    <cellStyle name="常规 29 2" xfId="3415"/>
    <cellStyle name="常规 3" xfId="3"/>
    <cellStyle name="常规 3 2" xfId="7"/>
    <cellStyle name="常规 3 2 2" xfId="3416"/>
    <cellStyle name="常规 3 2 3" xfId="3417"/>
    <cellStyle name="常规 3 2 3 2" xfId="3418"/>
    <cellStyle name="常规 3 2 3 3" xfId="3419"/>
    <cellStyle name="常规 3 2 4" xfId="3420"/>
    <cellStyle name="常规 3 2 5" xfId="3421"/>
    <cellStyle name="常规 3 2 5 2" xfId="3422"/>
    <cellStyle name="常规 3 2 5 3" xfId="3423"/>
    <cellStyle name="常规 3 2 6" xfId="3424"/>
    <cellStyle name="常规 3 2 7" xfId="3425"/>
    <cellStyle name="常规 3 2_152" xfId="3426"/>
    <cellStyle name="常规 3 3" xfId="3427"/>
    <cellStyle name="常规 3 3 2" xfId="3428"/>
    <cellStyle name="常规 3 3 3" xfId="3429"/>
    <cellStyle name="常规 3 3 4" xfId="3430"/>
    <cellStyle name="常规 3 3 5" xfId="3431"/>
    <cellStyle name="常规 3 3 6" xfId="3432"/>
    <cellStyle name="常规 3 3 7" xfId="3433"/>
    <cellStyle name="常规 3 3 8" xfId="3434"/>
    <cellStyle name="常规 3 3_117款" xfId="3435"/>
    <cellStyle name="常规 3 4" xfId="3436"/>
    <cellStyle name="常规 3 4 2" xfId="3437"/>
    <cellStyle name="常规 3 4 3" xfId="3438"/>
    <cellStyle name="常规 3 5" xfId="3439"/>
    <cellStyle name="常规 3 6" xfId="3440"/>
    <cellStyle name="常规 3 7" xfId="3441"/>
    <cellStyle name="常规 3 8" xfId="3442"/>
    <cellStyle name="常规 3 8 2" xfId="3443"/>
    <cellStyle name="常规 3_107款物料表" xfId="3444"/>
    <cellStyle name="常规 3_789-179 #203男款套绒冲锋衣" xfId="17"/>
    <cellStyle name="常规 30" xfId="3445"/>
    <cellStyle name="常规 30 2" xfId="3446"/>
    <cellStyle name="常规 31" xfId="3447"/>
    <cellStyle name="常规 31 2" xfId="3448"/>
    <cellStyle name="常规 32" xfId="3449"/>
    <cellStyle name="常规 32 2" xfId="3450"/>
    <cellStyle name="常规 33" xfId="3451"/>
    <cellStyle name="常规 34" xfId="3452"/>
    <cellStyle name="常规 35" xfId="3453"/>
    <cellStyle name="常规 36" xfId="3454"/>
    <cellStyle name="常规 37" xfId="3455"/>
    <cellStyle name="常规 38" xfId="3456"/>
    <cellStyle name="常规 38 2" xfId="3457"/>
    <cellStyle name="常规 38 2 2" xfId="3458"/>
    <cellStyle name="常规 38 2 2 2" xfId="3459"/>
    <cellStyle name="常规 38 2 2 3" xfId="3460"/>
    <cellStyle name="常规 38 2 3" xfId="3461"/>
    <cellStyle name="常规 38 2 4" xfId="3462"/>
    <cellStyle name="常规 38 2 5" xfId="3463"/>
    <cellStyle name="常规 38 2 6" xfId="3464"/>
    <cellStyle name="常规 38 2 9" xfId="5454"/>
    <cellStyle name="常规 38 3" xfId="3465"/>
    <cellStyle name="常规 38 4" xfId="3466"/>
    <cellStyle name="常规 38 4 2" xfId="3467"/>
    <cellStyle name="常规 38 4 2 2" xfId="3468"/>
    <cellStyle name="常规 38 4 3" xfId="3469"/>
    <cellStyle name="常规 38 4 3 2" xfId="3470"/>
    <cellStyle name="常规 38 4 4" xfId="3471"/>
    <cellStyle name="常规 38 4 4 2" xfId="3472"/>
    <cellStyle name="常规 38 4 5" xfId="3473"/>
    <cellStyle name="常规 38 5" xfId="3474"/>
    <cellStyle name="常规 38 5 2" xfId="3475"/>
    <cellStyle name="常规 38 5 2 2" xfId="3476"/>
    <cellStyle name="常规 38 5 3" xfId="3477"/>
    <cellStyle name="常规 38 5 3 2" xfId="3478"/>
    <cellStyle name="常规 38 5 4" xfId="3479"/>
    <cellStyle name="常规 38 6" xfId="3480"/>
    <cellStyle name="常规 38 6 2" xfId="3481"/>
    <cellStyle name="常规 38 7" xfId="3482"/>
    <cellStyle name="常规 38 7 2" xfId="3483"/>
    <cellStyle name="常规 38 8" xfId="3484"/>
    <cellStyle name="常规 38 8 2" xfId="3485"/>
    <cellStyle name="常规 38 9" xfId="3486"/>
    <cellStyle name="常规 39" xfId="3487"/>
    <cellStyle name="常规 4" xfId="18"/>
    <cellStyle name="常规 4 10" xfId="5455"/>
    <cellStyle name="常规 4 2" xfId="3488"/>
    <cellStyle name="常规 4 2 2" xfId="3489"/>
    <cellStyle name="常规 4 3" xfId="3490"/>
    <cellStyle name="常规 4 3 2" xfId="3491"/>
    <cellStyle name="常规 4 3 3" xfId="3492"/>
    <cellStyle name="常规 4 4" xfId="3493"/>
    <cellStyle name="常规 4 5" xfId="3494"/>
    <cellStyle name="常规 4 5 2" xfId="3495"/>
    <cellStyle name="常规 4 5 3" xfId="3496"/>
    <cellStyle name="常规 4 6" xfId="3497"/>
    <cellStyle name="常规 4 7" xfId="3498"/>
    <cellStyle name="常规 4 8" xfId="3499"/>
    <cellStyle name="常规 4 9" xfId="3500"/>
    <cellStyle name="常规 40" xfId="21"/>
    <cellStyle name="常规 40 2" xfId="3501"/>
    <cellStyle name="常规 40 3" xfId="3502"/>
    <cellStyle name="常规 40 4" xfId="3503"/>
    <cellStyle name="常规 40 4 2" xfId="3504"/>
    <cellStyle name="常规 40 5" xfId="3505"/>
    <cellStyle name="常规 40 5 4" xfId="5466"/>
    <cellStyle name="常规 40 6" xfId="5456"/>
    <cellStyle name="常规 41" xfId="3506"/>
    <cellStyle name="常规 41 2" xfId="3507"/>
    <cellStyle name="常规 42" xfId="3508"/>
    <cellStyle name="常规 43" xfId="3509"/>
    <cellStyle name="常规 43 2" xfId="3510"/>
    <cellStyle name="常规 43 2 2" xfId="3511"/>
    <cellStyle name="常规 43 2 2 2" xfId="3512"/>
    <cellStyle name="常规 43 2 2 3" xfId="3513"/>
    <cellStyle name="常规 43 2 3" xfId="3514"/>
    <cellStyle name="常规 43 2 3 2" xfId="3515"/>
    <cellStyle name="常规 43 2 3 3" xfId="3516"/>
    <cellStyle name="常规 43 3" xfId="3517"/>
    <cellStyle name="常规 43 3 2" xfId="3518"/>
    <cellStyle name="常规 43 3 3" xfId="3519"/>
    <cellStyle name="常规 43 4" xfId="3520"/>
    <cellStyle name="常规 43 4 2" xfId="3521"/>
    <cellStyle name="常规 43 4 3" xfId="3522"/>
    <cellStyle name="常规 43_102款戈尔大货" xfId="3523"/>
    <cellStyle name="常规 44" xfId="3524"/>
    <cellStyle name="常规 44 2" xfId="3525"/>
    <cellStyle name="常规 45" xfId="3526"/>
    <cellStyle name="常规 45 2" xfId="3527"/>
    <cellStyle name="常规 46" xfId="3528"/>
    <cellStyle name="常规 46 2" xfId="3529"/>
    <cellStyle name="常规 47" xfId="3530"/>
    <cellStyle name="常规 47 2" xfId="3531"/>
    <cellStyle name="常规 48" xfId="3532"/>
    <cellStyle name="常规 48 2" xfId="3533"/>
    <cellStyle name="常规 49" xfId="3534"/>
    <cellStyle name="常规 49 2" xfId="3535"/>
    <cellStyle name="常规 5" xfId="22"/>
    <cellStyle name="常规 5 10" xfId="5467"/>
    <cellStyle name="常规 5 2" xfId="3536"/>
    <cellStyle name="常规 5 2 2" xfId="3537"/>
    <cellStyle name="常规 5 2 2 2" xfId="3538"/>
    <cellStyle name="常规 5 2 3" xfId="3539"/>
    <cellStyle name="常规 5 3" xfId="3540"/>
    <cellStyle name="常规 5 3 2" xfId="3541"/>
    <cellStyle name="常规 5 3 3" xfId="3542"/>
    <cellStyle name="常规 5 4" xfId="3543"/>
    <cellStyle name="常规 5 5" xfId="3544"/>
    <cellStyle name="常规 5 5 2" xfId="3545"/>
    <cellStyle name="常规 5 5 3" xfId="3546"/>
    <cellStyle name="常规 5 6" xfId="3547"/>
    <cellStyle name="常规 5 7" xfId="3548"/>
    <cellStyle name="常规 5 7 2" xfId="3549"/>
    <cellStyle name="常规 5 7 3" xfId="3550"/>
    <cellStyle name="常规 5 8" xfId="3551"/>
    <cellStyle name="常规 5 9" xfId="3552"/>
    <cellStyle name="常规 5_TOREAD - 14FW - 电商113款 - 核价表 - 20131011" xfId="3553"/>
    <cellStyle name="常规 50" xfId="3554"/>
    <cellStyle name="常规 50 2" xfId="3555"/>
    <cellStyle name="常规 51" xfId="3556"/>
    <cellStyle name="常规 51 2" xfId="3557"/>
    <cellStyle name="常规 52" xfId="3558"/>
    <cellStyle name="常规 52 2" xfId="3559"/>
    <cellStyle name="常规 53" xfId="3560"/>
    <cellStyle name="常规 53 2" xfId="3561"/>
    <cellStyle name="常规 54" xfId="3562"/>
    <cellStyle name="常规 54 2" xfId="3563"/>
    <cellStyle name="常规 55" xfId="3564"/>
    <cellStyle name="常规 55 2" xfId="3565"/>
    <cellStyle name="常规 56" xfId="3566"/>
    <cellStyle name="常规 56 2" xfId="3567"/>
    <cellStyle name="常规 57" xfId="3568"/>
    <cellStyle name="常规 57 2" xfId="3569"/>
    <cellStyle name="常规 58" xfId="3570"/>
    <cellStyle name="常规 58 2" xfId="3571"/>
    <cellStyle name="常规 59" xfId="3572"/>
    <cellStyle name="常规 59 2" xfId="3573"/>
    <cellStyle name="常规 6" xfId="3574"/>
    <cellStyle name="常规 6 10" xfId="3575"/>
    <cellStyle name="常规 6 11" xfId="5457"/>
    <cellStyle name="常规 6 2" xfId="3576"/>
    <cellStyle name="常规 6 2 2" xfId="3577"/>
    <cellStyle name="常规 6 2 2 2" xfId="3578"/>
    <cellStyle name="常规 6 2 3" xfId="3579"/>
    <cellStyle name="常规 6 2 3 2" xfId="3580"/>
    <cellStyle name="常规 6 2 3 3" xfId="3581"/>
    <cellStyle name="常规 6 2 4" xfId="3582"/>
    <cellStyle name="常规 6 2 5" xfId="3583"/>
    <cellStyle name="常规 6 2 5 2" xfId="3584"/>
    <cellStyle name="常规 6 2 5 3" xfId="3585"/>
    <cellStyle name="常规 6 2 6" xfId="3586"/>
    <cellStyle name="常规 6 2 7" xfId="3587"/>
    <cellStyle name="常规 6 2 8" xfId="3588"/>
    <cellStyle name="常规 6 3" xfId="3589"/>
    <cellStyle name="常规 6 3 2" xfId="3590"/>
    <cellStyle name="常规 6 4" xfId="3591"/>
    <cellStyle name="常规 6 4 2" xfId="3592"/>
    <cellStyle name="常规 6 4 3" xfId="3593"/>
    <cellStyle name="常规 6 5" xfId="3594"/>
    <cellStyle name="常规 6 6" xfId="3595"/>
    <cellStyle name="常规 6 6 2" xfId="3596"/>
    <cellStyle name="常规 6 6 3" xfId="3597"/>
    <cellStyle name="常规 6 7" xfId="3598"/>
    <cellStyle name="常规 6 8" xfId="3599"/>
    <cellStyle name="常规 6 9" xfId="3600"/>
    <cellStyle name="常规 6_104女戈尔套冲更新" xfId="3601"/>
    <cellStyle name="常规 60" xfId="3602"/>
    <cellStyle name="常规 60 2" xfId="3603"/>
    <cellStyle name="常规 61" xfId="3604"/>
    <cellStyle name="常规 61 2" xfId="3605"/>
    <cellStyle name="常规 62" xfId="3606"/>
    <cellStyle name="常规 62 2" xfId="3607"/>
    <cellStyle name="常规 63" xfId="3608"/>
    <cellStyle name="常规 63 2" xfId="3609"/>
    <cellStyle name="常规 64" xfId="8"/>
    <cellStyle name="常规 64 10" xfId="3610"/>
    <cellStyle name="常规 64 10 2" xfId="3611"/>
    <cellStyle name="常规 64 11" xfId="3612"/>
    <cellStyle name="常规 64 12" xfId="5458"/>
    <cellStyle name="常规 64 2" xfId="3613"/>
    <cellStyle name="常规 64 2 10" xfId="3614"/>
    <cellStyle name="常规 64 2 2" xfId="3615"/>
    <cellStyle name="常规 64 2 3" xfId="3616"/>
    <cellStyle name="常规 64 2 4" xfId="3617"/>
    <cellStyle name="常规 64 2 5" xfId="3618"/>
    <cellStyle name="常规 64 2 6" xfId="3619"/>
    <cellStyle name="常规 64 2 7" xfId="3620"/>
    <cellStyle name="常规 64 2 8" xfId="3621"/>
    <cellStyle name="常规 64 2 9" xfId="3622"/>
    <cellStyle name="常规 64 3" xfId="3623"/>
    <cellStyle name="常规 64 4" xfId="3624"/>
    <cellStyle name="常规 64 5" xfId="3625"/>
    <cellStyle name="常规 64 6" xfId="3626"/>
    <cellStyle name="常规 64 6 2" xfId="3627"/>
    <cellStyle name="常规 64 6 2 2" xfId="3628"/>
    <cellStyle name="常规 64 6 2 2 2" xfId="3629"/>
    <cellStyle name="常规 64 6 2 3" xfId="3630"/>
    <cellStyle name="常规 64 6 2 4" xfId="3631"/>
    <cellStyle name="常规 64 6 3" xfId="3632"/>
    <cellStyle name="常规 64 6 3 2" xfId="3633"/>
    <cellStyle name="常规 64 6 3 2 2" xfId="3634"/>
    <cellStyle name="常规 64 6 3 3" xfId="3635"/>
    <cellStyle name="常规 64 6 3 3 2" xfId="3636"/>
    <cellStyle name="常规 64 6 3 4" xfId="3637"/>
    <cellStyle name="常规 64 6 4" xfId="3638"/>
    <cellStyle name="常规 64 6 4 2" xfId="3639"/>
    <cellStyle name="常规 64 6 5" xfId="3640"/>
    <cellStyle name="常规 64 6 5 2" xfId="3641"/>
    <cellStyle name="常规 64 6 6" xfId="3642"/>
    <cellStyle name="常规 64 6 6 2" xfId="3643"/>
    <cellStyle name="常规 64 6 7" xfId="3644"/>
    <cellStyle name="常规 64 6 8" xfId="3645"/>
    <cellStyle name="常规 64 6 9" xfId="3646"/>
    <cellStyle name="常规 64 7" xfId="3647"/>
    <cellStyle name="常规 64 7 2" xfId="3648"/>
    <cellStyle name="常规 64 7 2 2" xfId="3649"/>
    <cellStyle name="常规 64 7 2 2 2" xfId="3650"/>
    <cellStyle name="常规 64 7 2 3" xfId="3651"/>
    <cellStyle name="常规 64 7 2 4" xfId="3652"/>
    <cellStyle name="常规 64 7 3" xfId="3653"/>
    <cellStyle name="常规 64 7 3 2" xfId="3654"/>
    <cellStyle name="常规 64 7 3 2 2" xfId="3655"/>
    <cellStyle name="常规 64 7 3 3" xfId="3656"/>
    <cellStyle name="常规 64 7 3 3 2" xfId="3657"/>
    <cellStyle name="常规 64 7 3 4" xfId="3658"/>
    <cellStyle name="常规 64 7 4" xfId="3659"/>
    <cellStyle name="常规 64 7 4 2" xfId="3660"/>
    <cellStyle name="常规 64 7 5" xfId="3661"/>
    <cellStyle name="常规 64 7 5 2" xfId="3662"/>
    <cellStyle name="常规 64 7 6" xfId="3663"/>
    <cellStyle name="常规 64 7 6 2" xfId="3664"/>
    <cellStyle name="常规 64 7 7" xfId="3665"/>
    <cellStyle name="常规 64 7 8" xfId="3666"/>
    <cellStyle name="常规 64 7 9" xfId="3667"/>
    <cellStyle name="常规 64 8" xfId="3668"/>
    <cellStyle name="常规 64 8 2" xfId="3669"/>
    <cellStyle name="常规 64 8 2 2" xfId="3670"/>
    <cellStyle name="常规 64 8 2 2 2" xfId="3671"/>
    <cellStyle name="常规 64 8 2 3" xfId="3672"/>
    <cellStyle name="常规 64 8 2 3 2" xfId="3673"/>
    <cellStyle name="常规 64 8 2 4" xfId="3674"/>
    <cellStyle name="常规 64 8 3" xfId="3675"/>
    <cellStyle name="常规 64 8 3 2" xfId="3676"/>
    <cellStyle name="常规 64 8 3 2 2" xfId="3677"/>
    <cellStyle name="常规 64 8 3 3" xfId="3678"/>
    <cellStyle name="常规 64 8 3 3 2" xfId="3679"/>
    <cellStyle name="常规 64 8 3 4" xfId="3680"/>
    <cellStyle name="常规 64 8 4" xfId="3681"/>
    <cellStyle name="常规 64 8 4 2" xfId="3682"/>
    <cellStyle name="常规 64 8 5" xfId="3683"/>
    <cellStyle name="常规 64 8 5 2" xfId="3684"/>
    <cellStyle name="常规 64 8 6" xfId="3685"/>
    <cellStyle name="常规 64 8 7" xfId="3686"/>
    <cellStyle name="常规 64 9" xfId="3687"/>
    <cellStyle name="常规 64 9 2" xfId="3688"/>
    <cellStyle name="常规 64 9 2 2" xfId="3689"/>
    <cellStyle name="常规 64 9 2 2 2" xfId="3690"/>
    <cellStyle name="常规 64 9 2 3" xfId="3691"/>
    <cellStyle name="常规 64 9 2 3 2" xfId="3692"/>
    <cellStyle name="常规 64 9 2 4" xfId="3693"/>
    <cellStyle name="常规 64 9 3" xfId="3694"/>
    <cellStyle name="常规 64 9 3 2" xfId="3695"/>
    <cellStyle name="常规 64 9 3 2 2" xfId="3696"/>
    <cellStyle name="常规 64 9 3 3" xfId="3697"/>
    <cellStyle name="常规 64 9 3 3 2" xfId="3698"/>
    <cellStyle name="常规 64 9 3 4" xfId="3699"/>
    <cellStyle name="常规 64 9 4" xfId="3700"/>
    <cellStyle name="常规 64 9 4 2" xfId="3701"/>
    <cellStyle name="常规 64 9 5" xfId="3702"/>
    <cellStyle name="常规 64 9 5 2" xfId="3703"/>
    <cellStyle name="常规 64 9 6" xfId="3704"/>
    <cellStyle name="常规 64 9 7" xfId="3705"/>
    <cellStyle name="常规 64_TOREAD - 14FW - 电商113款 - 核价表 - 20131011" xfId="3706"/>
    <cellStyle name="常规 65" xfId="3707"/>
    <cellStyle name="常规 65 2" xfId="3708"/>
    <cellStyle name="常规 66" xfId="3709"/>
    <cellStyle name="常规 66 2" xfId="3710"/>
    <cellStyle name="常规 67" xfId="3711"/>
    <cellStyle name="常规 67 2" xfId="5459"/>
    <cellStyle name="常规 68" xfId="5449"/>
    <cellStyle name="常规 68 2" xfId="5450"/>
    <cellStyle name="常规 68 3" xfId="5460"/>
    <cellStyle name="常规 69" xfId="5461"/>
    <cellStyle name="常规 7" xfId="3712"/>
    <cellStyle name="常规 7 2" xfId="3713"/>
    <cellStyle name="常规 7 2 2" xfId="3714"/>
    <cellStyle name="常规 7 2 2 2" xfId="3715"/>
    <cellStyle name="常规 7 2 3" xfId="3716"/>
    <cellStyle name="常规 7 3" xfId="3717"/>
    <cellStyle name="常规 7 3 2" xfId="3718"/>
    <cellStyle name="常规 7 3 3" xfId="3719"/>
    <cellStyle name="常规 7 3 4" xfId="3720"/>
    <cellStyle name="常规 7 3 5" xfId="3721"/>
    <cellStyle name="常规 7 4" xfId="3722"/>
    <cellStyle name="常规 7 5" xfId="3723"/>
    <cellStyle name="常规 7 6" xfId="3724"/>
    <cellStyle name="常规 7 6 2" xfId="3725"/>
    <cellStyle name="常规 7 6 3" xfId="3726"/>
    <cellStyle name="常规 7 7" xfId="3727"/>
    <cellStyle name="常规 7 8" xfId="3728"/>
    <cellStyle name="常规 7 8 2" xfId="3729"/>
    <cellStyle name="常规 7 8 3" xfId="3730"/>
    <cellStyle name="常规 7 8 3 2" xfId="3731"/>
    <cellStyle name="常规 7 8 4" xfId="3732"/>
    <cellStyle name="常规 7 9" xfId="3733"/>
    <cellStyle name="常规 70" xfId="3734"/>
    <cellStyle name="常规 71" xfId="5463"/>
    <cellStyle name="常规 72" xfId="5464"/>
    <cellStyle name="常规 73" xfId="3735"/>
    <cellStyle name="常规 76" xfId="5468"/>
    <cellStyle name="常规 8" xfId="3736"/>
    <cellStyle name="常规 8 2" xfId="3737"/>
    <cellStyle name="常规 8 2 2" xfId="3738"/>
    <cellStyle name="常规 8 2 3" xfId="3739"/>
    <cellStyle name="常规 8 3" xfId="3740"/>
    <cellStyle name="常规 8 3 2" xfId="3741"/>
    <cellStyle name="常规 80" xfId="3742"/>
    <cellStyle name="常规 80 2" xfId="3743"/>
    <cellStyle name="常规 82" xfId="3744"/>
    <cellStyle name="常规 82 2" xfId="3745"/>
    <cellStyle name="常规 83" xfId="3746"/>
    <cellStyle name="常规 83 2" xfId="3747"/>
    <cellStyle name="常规 84" xfId="3748"/>
    <cellStyle name="常规 84 2" xfId="3749"/>
    <cellStyle name="常规 85" xfId="3750"/>
    <cellStyle name="常规 85 2" xfId="3751"/>
    <cellStyle name="常规 86" xfId="3752"/>
    <cellStyle name="常规 86 2" xfId="3753"/>
    <cellStyle name="常规 87" xfId="3754"/>
    <cellStyle name="常规 87 2" xfId="3755"/>
    <cellStyle name="常规 88" xfId="3756"/>
    <cellStyle name="常规 88 2" xfId="3757"/>
    <cellStyle name="常规 89" xfId="3758"/>
    <cellStyle name="常规 89 2" xfId="3759"/>
    <cellStyle name="常规 9" xfId="3760"/>
    <cellStyle name="常规 9 10" xfId="3761"/>
    <cellStyle name="常规 9 11" xfId="3762"/>
    <cellStyle name="常规 9 11 2" xfId="3763"/>
    <cellStyle name="常规 9 11 2 2" xfId="3764"/>
    <cellStyle name="常规 9 11 2 2 2" xfId="3765"/>
    <cellStyle name="常规 9 11 2 3" xfId="3766"/>
    <cellStyle name="常规 9 11 2 3 2" xfId="3767"/>
    <cellStyle name="常规 9 11 2 4" xfId="3768"/>
    <cellStyle name="常规 9 11 3" xfId="3769"/>
    <cellStyle name="常规 9 11 3 2" xfId="3770"/>
    <cellStyle name="常规 9 11 3 2 2" xfId="3771"/>
    <cellStyle name="常规 9 11 3 3" xfId="3772"/>
    <cellStyle name="常规 9 11 3 3 2" xfId="3773"/>
    <cellStyle name="常规 9 11 3 4" xfId="3774"/>
    <cellStyle name="常规 9 11 4" xfId="3775"/>
    <cellStyle name="常规 9 11 4 2" xfId="3776"/>
    <cellStyle name="常规 9 11 5" xfId="3777"/>
    <cellStyle name="常规 9 11 5 2" xfId="3778"/>
    <cellStyle name="常规 9 11 6" xfId="3779"/>
    <cellStyle name="常规 9 11 7" xfId="3780"/>
    <cellStyle name="常规 9 12" xfId="3781"/>
    <cellStyle name="常规 9 13" xfId="3782"/>
    <cellStyle name="常规 9 13 2" xfId="3783"/>
    <cellStyle name="常规 9 14" xfId="3784"/>
    <cellStyle name="常规 9 14 2" xfId="3785"/>
    <cellStyle name="常规 9 15" xfId="3786"/>
    <cellStyle name="常规 9 15 2" xfId="3787"/>
    <cellStyle name="常规 9 2" xfId="3788"/>
    <cellStyle name="常规 9 2 10" xfId="3789"/>
    <cellStyle name="常规 9 2 10 2" xfId="3790"/>
    <cellStyle name="常规 9 2 10 2 2" xfId="3791"/>
    <cellStyle name="常规 9 2 10 3" xfId="3792"/>
    <cellStyle name="常规 9 2 10 3 2" xfId="3793"/>
    <cellStyle name="常规 9 2 10 4" xfId="3794"/>
    <cellStyle name="常规 9 2 11" xfId="3795"/>
    <cellStyle name="常规 9 2 11 2" xfId="3796"/>
    <cellStyle name="常规 9 2 12" xfId="3797"/>
    <cellStyle name="常规 9 2 12 2" xfId="3798"/>
    <cellStyle name="常规 9 2 13" xfId="3799"/>
    <cellStyle name="常规 9 2 13 2" xfId="3800"/>
    <cellStyle name="常规 9 2 14" xfId="3801"/>
    <cellStyle name="常规 9 2 14 2" xfId="3802"/>
    <cellStyle name="常规 9 2 15" xfId="3803"/>
    <cellStyle name="常规 9 2 16" xfId="3804"/>
    <cellStyle name="常规 9 2 2" xfId="3805"/>
    <cellStyle name="常规 9 2 2 2" xfId="3806"/>
    <cellStyle name="常规 9 2 2 2 10" xfId="3807"/>
    <cellStyle name="常规 9 2 2 2 10 2" xfId="3808"/>
    <cellStyle name="常规 9 2 2 2 11" xfId="3809"/>
    <cellStyle name="常规 9 2 2 2 11 2" xfId="3810"/>
    <cellStyle name="常规 9 2 2 2 12" xfId="3811"/>
    <cellStyle name="常规 9 2 2 2 13" xfId="3812"/>
    <cellStyle name="常规 9 2 2 2 2" xfId="3813"/>
    <cellStyle name="常规 9 2 2 2 2 10" xfId="3814"/>
    <cellStyle name="常规 9 2 2 2 2 11" xfId="3815"/>
    <cellStyle name="常规 9 2 2 2 2 2" xfId="3816"/>
    <cellStyle name="常规 9 2 2 2 2 2 2" xfId="3817"/>
    <cellStyle name="常规 9 2 2 2 2 2 2 2" xfId="3818"/>
    <cellStyle name="常规 9 2 2 2 2 2 2 2 2" xfId="3819"/>
    <cellStyle name="常规 9 2 2 2 2 2 2 3" xfId="3820"/>
    <cellStyle name="常规 9 2 2 2 2 2 2 3 2" xfId="3821"/>
    <cellStyle name="常规 9 2 2 2 2 2 2 4" xfId="3822"/>
    <cellStyle name="常规 9 2 2 2 2 2 3" xfId="3823"/>
    <cellStyle name="常规 9 2 2 2 2 2 3 2" xfId="3824"/>
    <cellStyle name="常规 9 2 2 2 2 2 3 2 2" xfId="3825"/>
    <cellStyle name="常规 9 2 2 2 2 2 3 3" xfId="3826"/>
    <cellStyle name="常规 9 2 2 2 2 2 3 3 2" xfId="3827"/>
    <cellStyle name="常规 9 2 2 2 2 2 3 4" xfId="3828"/>
    <cellStyle name="常规 9 2 2 2 2 2 4" xfId="3829"/>
    <cellStyle name="常规 9 2 2 2 2 2 4 2" xfId="3830"/>
    <cellStyle name="常规 9 2 2 2 2 2 5" xfId="3831"/>
    <cellStyle name="常规 9 2 2 2 2 2 5 2" xfId="3832"/>
    <cellStyle name="常规 9 2 2 2 2 2 6" xfId="3833"/>
    <cellStyle name="常规 9 2 2 2 2 2 6 2" xfId="3834"/>
    <cellStyle name="常规 9 2 2 2 2 2 7" xfId="3835"/>
    <cellStyle name="常规 9 2 2 2 2 2 8" xfId="3836"/>
    <cellStyle name="常规 9 2 2 2 2 3" xfId="3837"/>
    <cellStyle name="常规 9 2 2 2 2 4" xfId="3838"/>
    <cellStyle name="常规 9 2 2 2 2 4 2" xfId="3839"/>
    <cellStyle name="常规 9 2 2 2 2 4 2 2" xfId="3840"/>
    <cellStyle name="常规 9 2 2 2 2 4 3" xfId="3841"/>
    <cellStyle name="常规 9 2 2 2 2 4 3 2" xfId="3842"/>
    <cellStyle name="常规 9 2 2 2 2 4 4" xfId="3843"/>
    <cellStyle name="常规 9 2 2 2 2 5" xfId="3844"/>
    <cellStyle name="常规 9 2 2 2 2 5 2" xfId="3845"/>
    <cellStyle name="常规 9 2 2 2 2 5 2 2" xfId="3846"/>
    <cellStyle name="常规 9 2 2 2 2 5 3" xfId="3847"/>
    <cellStyle name="常规 9 2 2 2 2 5 3 2" xfId="3848"/>
    <cellStyle name="常规 9 2 2 2 2 5 4" xfId="3849"/>
    <cellStyle name="常规 9 2 2 2 2 6" xfId="3850"/>
    <cellStyle name="常规 9 2 2 2 2 6 2" xfId="3851"/>
    <cellStyle name="常规 9 2 2 2 2 7" xfId="3852"/>
    <cellStyle name="常规 9 2 2 2 2 7 2" xfId="3853"/>
    <cellStyle name="常规 9 2 2 2 2 8" xfId="3854"/>
    <cellStyle name="常规 9 2 2 2 2 8 2" xfId="3855"/>
    <cellStyle name="常规 9 2 2 2 2 9" xfId="3856"/>
    <cellStyle name="常规 9 2 2 2 2 9 2" xfId="3857"/>
    <cellStyle name="常规 9 2 2 2 3" xfId="3858"/>
    <cellStyle name="常规 9 2 2 2 3 2" xfId="3859"/>
    <cellStyle name="常规 9 2 2 2 3 2 2" xfId="3860"/>
    <cellStyle name="常规 9 2 2 2 3 2 2 2" xfId="3861"/>
    <cellStyle name="常规 9 2 2 2 3 2 3" xfId="3862"/>
    <cellStyle name="常规 9 2 2 2 3 2 3 2" xfId="3863"/>
    <cellStyle name="常规 9 2 2 2 3 2 4" xfId="3864"/>
    <cellStyle name="常规 9 2 2 2 3 3" xfId="3865"/>
    <cellStyle name="常规 9 2 2 2 3 3 2" xfId="3866"/>
    <cellStyle name="常规 9 2 2 2 3 3 2 2" xfId="3867"/>
    <cellStyle name="常规 9 2 2 2 3 3 3" xfId="3868"/>
    <cellStyle name="常规 9 2 2 2 3 3 3 2" xfId="3869"/>
    <cellStyle name="常规 9 2 2 2 3 3 4" xfId="3870"/>
    <cellStyle name="常规 9 2 2 2 3 4" xfId="3871"/>
    <cellStyle name="常规 9 2 2 2 3 4 2" xfId="3872"/>
    <cellStyle name="常规 9 2 2 2 3 5" xfId="3873"/>
    <cellStyle name="常规 9 2 2 2 3 5 2" xfId="3874"/>
    <cellStyle name="常规 9 2 2 2 3 6" xfId="3875"/>
    <cellStyle name="常规 9 2 2 2 3 6 2" xfId="3876"/>
    <cellStyle name="常规 9 2 2 2 3 7" xfId="3877"/>
    <cellStyle name="常规 9 2 2 2 3 7 2" xfId="3878"/>
    <cellStyle name="常规 9 2 2 2 3 8" xfId="3879"/>
    <cellStyle name="常规 9 2 2 2 3 9" xfId="3880"/>
    <cellStyle name="常规 9 2 2 2 4" xfId="3881"/>
    <cellStyle name="常规 9 2 2 2 4 2" xfId="3882"/>
    <cellStyle name="常规 9 2 2 2 4 2 2" xfId="3883"/>
    <cellStyle name="常规 9 2 2 2 4 2 2 2" xfId="3884"/>
    <cellStyle name="常规 9 2 2 2 4 2 3" xfId="3885"/>
    <cellStyle name="常规 9 2 2 2 4 2 3 2" xfId="3886"/>
    <cellStyle name="常规 9 2 2 2 4 2 4" xfId="3887"/>
    <cellStyle name="常规 9 2 2 2 4 3" xfId="3888"/>
    <cellStyle name="常规 9 2 2 2 4 3 2" xfId="3889"/>
    <cellStyle name="常规 9 2 2 2 4 3 2 2" xfId="3890"/>
    <cellStyle name="常规 9 2 2 2 4 3 3" xfId="3891"/>
    <cellStyle name="常规 9 2 2 2 4 3 3 2" xfId="3892"/>
    <cellStyle name="常规 9 2 2 2 4 3 4" xfId="3893"/>
    <cellStyle name="常规 9 2 2 2 4 4" xfId="3894"/>
    <cellStyle name="常规 9 2 2 2 4 4 2" xfId="3895"/>
    <cellStyle name="常规 9 2 2 2 4 5" xfId="3896"/>
    <cellStyle name="常规 9 2 2 2 4 5 2" xfId="3897"/>
    <cellStyle name="常规 9 2 2 2 4 6" xfId="3898"/>
    <cellStyle name="常规 9 2 2 2 4 6 2" xfId="3899"/>
    <cellStyle name="常规 9 2 2 2 4 7" xfId="3900"/>
    <cellStyle name="常规 9 2 2 2 4 8" xfId="3901"/>
    <cellStyle name="常规 9 2 2 2 5" xfId="3902"/>
    <cellStyle name="常规 9 2 2 2 6" xfId="3903"/>
    <cellStyle name="常规 9 2 2 2 6 2" xfId="3904"/>
    <cellStyle name="常规 9 2 2 2 6 2 2" xfId="3905"/>
    <cellStyle name="常规 9 2 2 2 6 3" xfId="3906"/>
    <cellStyle name="常规 9 2 2 2 6 3 2" xfId="3907"/>
    <cellStyle name="常规 9 2 2 2 6 4" xfId="3908"/>
    <cellStyle name="常规 9 2 2 2 7" xfId="3909"/>
    <cellStyle name="常规 9 2 2 2 7 2" xfId="3910"/>
    <cellStyle name="常规 9 2 2 2 7 2 2" xfId="3911"/>
    <cellStyle name="常规 9 2 2 2 7 3" xfId="3912"/>
    <cellStyle name="常规 9 2 2 2 7 3 2" xfId="3913"/>
    <cellStyle name="常规 9 2 2 2 7 4" xfId="3914"/>
    <cellStyle name="常规 9 2 2 2 8" xfId="3915"/>
    <cellStyle name="常规 9 2 2 2 8 2" xfId="3916"/>
    <cellStyle name="常规 9 2 2 2 9" xfId="3917"/>
    <cellStyle name="常规 9 2 2 2 9 2" xfId="3918"/>
    <cellStyle name="常规 9 2 2 3" xfId="3919"/>
    <cellStyle name="常规 9 2 2 3 2" xfId="3920"/>
    <cellStyle name="常规 9 2 2 3 2 2" xfId="3921"/>
    <cellStyle name="常规 9 2 2 3 2 2 2" xfId="3922"/>
    <cellStyle name="常规 9 2 2 3 2 3" xfId="3923"/>
    <cellStyle name="常规 9 2 2 3 2 3 2" xfId="3924"/>
    <cellStyle name="常规 9 2 2 3 2 4" xfId="3925"/>
    <cellStyle name="常规 9 2 2 3 3" xfId="3926"/>
    <cellStyle name="常规 9 2 2 3 3 2" xfId="3927"/>
    <cellStyle name="常规 9 2 2 3 3 2 2" xfId="3928"/>
    <cellStyle name="常规 9 2 2 3 3 3" xfId="3929"/>
    <cellStyle name="常规 9 2 2 3 3 3 2" xfId="3930"/>
    <cellStyle name="常规 9 2 2 3 3 4" xfId="3931"/>
    <cellStyle name="常规 9 2 2 3 4" xfId="3932"/>
    <cellStyle name="常规 9 2 2 3 4 2" xfId="3933"/>
    <cellStyle name="常规 9 2 2 3 5" xfId="3934"/>
    <cellStyle name="常规 9 2 2 3 5 2" xfId="3935"/>
    <cellStyle name="常规 9 2 2 3 6" xfId="3936"/>
    <cellStyle name="常规 9 2 2 3 6 2" xfId="3937"/>
    <cellStyle name="常规 9 2 2 3 7" xfId="3938"/>
    <cellStyle name="常规 9 2 2 3 8" xfId="3939"/>
    <cellStyle name="常规 9 2 3" xfId="3940"/>
    <cellStyle name="常规 9 2 3 10" xfId="3941"/>
    <cellStyle name="常规 9 2 3 10 2" xfId="3942"/>
    <cellStyle name="常规 9 2 3 11" xfId="3943"/>
    <cellStyle name="常规 9 2 3 11 2" xfId="3944"/>
    <cellStyle name="常规 9 2 3 12" xfId="3945"/>
    <cellStyle name="常规 9 2 3 13" xfId="3946"/>
    <cellStyle name="常规 9 2 3 2" xfId="3947"/>
    <cellStyle name="常规 9 2 3 2 10" xfId="3948"/>
    <cellStyle name="常规 9 2 3 2 11" xfId="3949"/>
    <cellStyle name="常规 9 2 3 2 2" xfId="3950"/>
    <cellStyle name="常规 9 2 3 2 2 2" xfId="3951"/>
    <cellStyle name="常规 9 2 3 2 2 2 2" xfId="3952"/>
    <cellStyle name="常规 9 2 3 2 2 2 2 2" xfId="3953"/>
    <cellStyle name="常规 9 2 3 2 2 2 3" xfId="3954"/>
    <cellStyle name="常规 9 2 3 2 2 2 3 2" xfId="3955"/>
    <cellStyle name="常规 9 2 3 2 2 2 4" xfId="3956"/>
    <cellStyle name="常规 9 2 3 2 2 3" xfId="3957"/>
    <cellStyle name="常规 9 2 3 2 2 3 2" xfId="3958"/>
    <cellStyle name="常规 9 2 3 2 2 3 2 2" xfId="3959"/>
    <cellStyle name="常规 9 2 3 2 2 3 3" xfId="3960"/>
    <cellStyle name="常规 9 2 3 2 2 3 3 2" xfId="3961"/>
    <cellStyle name="常规 9 2 3 2 2 3 4" xfId="3962"/>
    <cellStyle name="常规 9 2 3 2 2 4" xfId="3963"/>
    <cellStyle name="常规 9 2 3 2 2 4 2" xfId="3964"/>
    <cellStyle name="常规 9 2 3 2 2 5" xfId="3965"/>
    <cellStyle name="常规 9 2 3 2 2 5 2" xfId="3966"/>
    <cellStyle name="常规 9 2 3 2 2 6" xfId="3967"/>
    <cellStyle name="常规 9 2 3 2 2 6 2" xfId="3968"/>
    <cellStyle name="常规 9 2 3 2 2 7" xfId="3969"/>
    <cellStyle name="常规 9 2 3 2 2 8" xfId="3970"/>
    <cellStyle name="常规 9 2 3 2 3" xfId="3971"/>
    <cellStyle name="常规 9 2 3 2 4" xfId="3972"/>
    <cellStyle name="常规 9 2 3 2 4 2" xfId="3973"/>
    <cellStyle name="常规 9 2 3 2 4 2 2" xfId="3974"/>
    <cellStyle name="常规 9 2 3 2 4 3" xfId="3975"/>
    <cellStyle name="常规 9 2 3 2 4 3 2" xfId="3976"/>
    <cellStyle name="常规 9 2 3 2 4 4" xfId="3977"/>
    <cellStyle name="常规 9 2 3 2 5" xfId="3978"/>
    <cellStyle name="常规 9 2 3 2 5 2" xfId="3979"/>
    <cellStyle name="常规 9 2 3 2 5 2 2" xfId="3980"/>
    <cellStyle name="常规 9 2 3 2 5 3" xfId="3981"/>
    <cellStyle name="常规 9 2 3 2 5 3 2" xfId="3982"/>
    <cellStyle name="常规 9 2 3 2 5 4" xfId="3983"/>
    <cellStyle name="常规 9 2 3 2 6" xfId="3984"/>
    <cellStyle name="常规 9 2 3 2 6 2" xfId="3985"/>
    <cellStyle name="常规 9 2 3 2 7" xfId="3986"/>
    <cellStyle name="常规 9 2 3 2 7 2" xfId="3987"/>
    <cellStyle name="常规 9 2 3 2 8" xfId="3988"/>
    <cellStyle name="常规 9 2 3 2 8 2" xfId="3989"/>
    <cellStyle name="常规 9 2 3 2 9" xfId="3990"/>
    <cellStyle name="常规 9 2 3 2 9 2" xfId="3991"/>
    <cellStyle name="常规 9 2 3 3" xfId="3992"/>
    <cellStyle name="常规 9 2 3 3 2" xfId="3993"/>
    <cellStyle name="常规 9 2 3 3 2 2" xfId="3994"/>
    <cellStyle name="常规 9 2 3 3 2 2 2" xfId="3995"/>
    <cellStyle name="常规 9 2 3 3 2 3" xfId="3996"/>
    <cellStyle name="常规 9 2 3 3 2 3 2" xfId="3997"/>
    <cellStyle name="常规 9 2 3 3 2 4" xfId="3998"/>
    <cellStyle name="常规 9 2 3 3 3" xfId="3999"/>
    <cellStyle name="常规 9 2 3 3 3 2" xfId="4000"/>
    <cellStyle name="常规 9 2 3 3 3 2 2" xfId="4001"/>
    <cellStyle name="常规 9 2 3 3 3 3" xfId="4002"/>
    <cellStyle name="常规 9 2 3 3 3 3 2" xfId="4003"/>
    <cellStyle name="常规 9 2 3 3 3 4" xfId="4004"/>
    <cellStyle name="常规 9 2 3 3 4" xfId="4005"/>
    <cellStyle name="常规 9 2 3 3 4 2" xfId="4006"/>
    <cellStyle name="常规 9 2 3 3 5" xfId="4007"/>
    <cellStyle name="常规 9 2 3 3 5 2" xfId="4008"/>
    <cellStyle name="常规 9 2 3 3 6" xfId="4009"/>
    <cellStyle name="常规 9 2 3 3 6 2" xfId="4010"/>
    <cellStyle name="常规 9 2 3 3 7" xfId="4011"/>
    <cellStyle name="常规 9 2 3 3 7 2" xfId="4012"/>
    <cellStyle name="常规 9 2 3 3 8" xfId="4013"/>
    <cellStyle name="常规 9 2 3 3 9" xfId="4014"/>
    <cellStyle name="常规 9 2 3 4" xfId="4015"/>
    <cellStyle name="常规 9 2 3 4 2" xfId="4016"/>
    <cellStyle name="常规 9 2 3 4 2 2" xfId="4017"/>
    <cellStyle name="常规 9 2 3 4 2 2 2" xfId="4018"/>
    <cellStyle name="常规 9 2 3 4 2 3" xfId="4019"/>
    <cellStyle name="常规 9 2 3 4 2 3 2" xfId="4020"/>
    <cellStyle name="常规 9 2 3 4 2 4" xfId="4021"/>
    <cellStyle name="常规 9 2 3 4 3" xfId="4022"/>
    <cellStyle name="常规 9 2 3 4 3 2" xfId="4023"/>
    <cellStyle name="常规 9 2 3 4 3 2 2" xfId="4024"/>
    <cellStyle name="常规 9 2 3 4 3 3" xfId="4025"/>
    <cellStyle name="常规 9 2 3 4 3 3 2" xfId="4026"/>
    <cellStyle name="常规 9 2 3 4 3 4" xfId="4027"/>
    <cellStyle name="常规 9 2 3 4 4" xfId="4028"/>
    <cellStyle name="常规 9 2 3 4 4 2" xfId="4029"/>
    <cellStyle name="常规 9 2 3 4 5" xfId="4030"/>
    <cellStyle name="常规 9 2 3 4 5 2" xfId="4031"/>
    <cellStyle name="常规 9 2 3 4 6" xfId="4032"/>
    <cellStyle name="常规 9 2 3 4 6 2" xfId="4033"/>
    <cellStyle name="常规 9 2 3 4 7" xfId="4034"/>
    <cellStyle name="常规 9 2 3 4 8" xfId="4035"/>
    <cellStyle name="常规 9 2 3 5" xfId="4036"/>
    <cellStyle name="常规 9 2 3 6" xfId="4037"/>
    <cellStyle name="常规 9 2 3 6 2" xfId="4038"/>
    <cellStyle name="常规 9 2 3 6 2 2" xfId="4039"/>
    <cellStyle name="常规 9 2 3 6 3" xfId="4040"/>
    <cellStyle name="常规 9 2 3 6 3 2" xfId="4041"/>
    <cellStyle name="常规 9 2 3 6 4" xfId="4042"/>
    <cellStyle name="常规 9 2 3 6 4 2" xfId="4043"/>
    <cellStyle name="常规 9 2 3 6 5" xfId="4044"/>
    <cellStyle name="常规 9 2 3 7" xfId="4045"/>
    <cellStyle name="常规 9 2 3 7 2" xfId="4046"/>
    <cellStyle name="常规 9 2 3 7 2 2" xfId="4047"/>
    <cellStyle name="常规 9 2 3 7 3" xfId="4048"/>
    <cellStyle name="常规 9 2 3 7 3 2" xfId="4049"/>
    <cellStyle name="常规 9 2 3 7 4" xfId="4050"/>
    <cellStyle name="常规 9 2 3 8" xfId="4051"/>
    <cellStyle name="常规 9 2 3 8 2" xfId="4052"/>
    <cellStyle name="常规 9 2 3 9" xfId="4053"/>
    <cellStyle name="常规 9 2 3 9 2" xfId="4054"/>
    <cellStyle name="常规 9 2 4" xfId="4055"/>
    <cellStyle name="常规 9 2 4 10" xfId="4056"/>
    <cellStyle name="常规 9 2 4 10 2" xfId="4057"/>
    <cellStyle name="常规 9 2 4 11" xfId="4058"/>
    <cellStyle name="常规 9 2 4 11 2" xfId="4059"/>
    <cellStyle name="常规 9 2 4 12" xfId="4060"/>
    <cellStyle name="常规 9 2 4 13" xfId="4061"/>
    <cellStyle name="常规 9 2 4 2" xfId="4062"/>
    <cellStyle name="常规 9 2 4 2 10" xfId="4063"/>
    <cellStyle name="常规 9 2 4 2 11" xfId="4064"/>
    <cellStyle name="常规 9 2 4 2 2" xfId="4065"/>
    <cellStyle name="常规 9 2 4 2 2 2" xfId="4066"/>
    <cellStyle name="常规 9 2 4 2 2 2 2" xfId="4067"/>
    <cellStyle name="常规 9 2 4 2 2 2 2 2" xfId="4068"/>
    <cellStyle name="常规 9 2 4 2 2 2 3" xfId="4069"/>
    <cellStyle name="常规 9 2 4 2 2 2 3 2" xfId="4070"/>
    <cellStyle name="常规 9 2 4 2 2 2 4" xfId="4071"/>
    <cellStyle name="常规 9 2 4 2 2 3" xfId="4072"/>
    <cellStyle name="常规 9 2 4 2 2 3 2" xfId="4073"/>
    <cellStyle name="常规 9 2 4 2 2 3 2 2" xfId="4074"/>
    <cellStyle name="常规 9 2 4 2 2 3 3" xfId="4075"/>
    <cellStyle name="常规 9 2 4 2 2 3 3 2" xfId="4076"/>
    <cellStyle name="常规 9 2 4 2 2 3 4" xfId="4077"/>
    <cellStyle name="常规 9 2 4 2 2 4" xfId="4078"/>
    <cellStyle name="常规 9 2 4 2 2 4 2" xfId="4079"/>
    <cellStyle name="常规 9 2 4 2 2 5" xfId="4080"/>
    <cellStyle name="常规 9 2 4 2 2 5 2" xfId="4081"/>
    <cellStyle name="常规 9 2 4 2 2 6" xfId="4082"/>
    <cellStyle name="常规 9 2 4 2 2 6 2" xfId="4083"/>
    <cellStyle name="常规 9 2 4 2 2 7" xfId="4084"/>
    <cellStyle name="常规 9 2 4 2 2 8" xfId="4085"/>
    <cellStyle name="常规 9 2 4 2 3" xfId="4086"/>
    <cellStyle name="常规 9 2 4 2 4" xfId="4087"/>
    <cellStyle name="常规 9 2 4 2 4 2" xfId="4088"/>
    <cellStyle name="常规 9 2 4 2 4 2 2" xfId="4089"/>
    <cellStyle name="常规 9 2 4 2 4 3" xfId="4090"/>
    <cellStyle name="常规 9 2 4 2 4 3 2" xfId="4091"/>
    <cellStyle name="常规 9 2 4 2 4 4" xfId="4092"/>
    <cellStyle name="常规 9 2 4 2 5" xfId="4093"/>
    <cellStyle name="常规 9 2 4 2 5 2" xfId="4094"/>
    <cellStyle name="常规 9 2 4 2 5 2 2" xfId="4095"/>
    <cellStyle name="常规 9 2 4 2 5 3" xfId="4096"/>
    <cellStyle name="常规 9 2 4 2 5 3 2" xfId="4097"/>
    <cellStyle name="常规 9 2 4 2 5 4" xfId="4098"/>
    <cellStyle name="常规 9 2 4 2 6" xfId="4099"/>
    <cellStyle name="常规 9 2 4 2 6 2" xfId="4100"/>
    <cellStyle name="常规 9 2 4 2 7" xfId="4101"/>
    <cellStyle name="常规 9 2 4 2 7 2" xfId="4102"/>
    <cellStyle name="常规 9 2 4 2 8" xfId="4103"/>
    <cellStyle name="常规 9 2 4 2 8 2" xfId="4104"/>
    <cellStyle name="常规 9 2 4 2 9" xfId="4105"/>
    <cellStyle name="常规 9 2 4 2 9 2" xfId="4106"/>
    <cellStyle name="常规 9 2 4 3" xfId="4107"/>
    <cellStyle name="常规 9 2 4 3 2" xfId="4108"/>
    <cellStyle name="常规 9 2 4 3 2 2" xfId="4109"/>
    <cellStyle name="常规 9 2 4 3 2 2 2" xfId="4110"/>
    <cellStyle name="常规 9 2 4 3 2 3" xfId="4111"/>
    <cellStyle name="常规 9 2 4 3 2 3 2" xfId="4112"/>
    <cellStyle name="常规 9 2 4 3 2 4" xfId="4113"/>
    <cellStyle name="常规 9 2 4 3 3" xfId="4114"/>
    <cellStyle name="常规 9 2 4 3 3 2" xfId="4115"/>
    <cellStyle name="常规 9 2 4 3 3 2 2" xfId="4116"/>
    <cellStyle name="常规 9 2 4 3 3 3" xfId="4117"/>
    <cellStyle name="常规 9 2 4 3 3 3 2" xfId="4118"/>
    <cellStyle name="常规 9 2 4 3 3 4" xfId="4119"/>
    <cellStyle name="常规 9 2 4 3 4" xfId="4120"/>
    <cellStyle name="常规 9 2 4 3 4 2" xfId="4121"/>
    <cellStyle name="常规 9 2 4 3 5" xfId="4122"/>
    <cellStyle name="常规 9 2 4 3 5 2" xfId="4123"/>
    <cellStyle name="常规 9 2 4 3 6" xfId="4124"/>
    <cellStyle name="常规 9 2 4 3 6 2" xfId="4125"/>
    <cellStyle name="常规 9 2 4 3 7" xfId="4126"/>
    <cellStyle name="常规 9 2 4 3 7 2" xfId="4127"/>
    <cellStyle name="常规 9 2 4 3 8" xfId="4128"/>
    <cellStyle name="常规 9 2 4 3 9" xfId="4129"/>
    <cellStyle name="常规 9 2 4 4" xfId="4130"/>
    <cellStyle name="常规 9 2 4 4 2" xfId="4131"/>
    <cellStyle name="常规 9 2 4 4 2 2" xfId="4132"/>
    <cellStyle name="常规 9 2 4 4 2 2 2" xfId="4133"/>
    <cellStyle name="常规 9 2 4 4 2 3" xfId="4134"/>
    <cellStyle name="常规 9 2 4 4 2 3 2" xfId="4135"/>
    <cellStyle name="常规 9 2 4 4 2 4" xfId="4136"/>
    <cellStyle name="常规 9 2 4 4 3" xfId="4137"/>
    <cellStyle name="常规 9 2 4 4 3 2" xfId="4138"/>
    <cellStyle name="常规 9 2 4 4 3 2 2" xfId="4139"/>
    <cellStyle name="常规 9 2 4 4 3 3" xfId="4140"/>
    <cellStyle name="常规 9 2 4 4 3 3 2" xfId="4141"/>
    <cellStyle name="常规 9 2 4 4 3 4" xfId="4142"/>
    <cellStyle name="常规 9 2 4 4 4" xfId="4143"/>
    <cellStyle name="常规 9 2 4 4 4 2" xfId="4144"/>
    <cellStyle name="常规 9 2 4 4 5" xfId="4145"/>
    <cellStyle name="常规 9 2 4 4 5 2" xfId="4146"/>
    <cellStyle name="常规 9 2 4 4 6" xfId="4147"/>
    <cellStyle name="常规 9 2 4 4 6 2" xfId="4148"/>
    <cellStyle name="常规 9 2 4 4 7" xfId="4149"/>
    <cellStyle name="常规 9 2 4 4 8" xfId="4150"/>
    <cellStyle name="常规 9 2 4 5" xfId="4151"/>
    <cellStyle name="常规 9 2 4 6" xfId="4152"/>
    <cellStyle name="常规 9 2 4 6 2" xfId="4153"/>
    <cellStyle name="常规 9 2 4 6 2 2" xfId="4154"/>
    <cellStyle name="常规 9 2 4 6 3" xfId="4155"/>
    <cellStyle name="常规 9 2 4 6 3 2" xfId="4156"/>
    <cellStyle name="常规 9 2 4 6 4" xfId="4157"/>
    <cellStyle name="常规 9 2 4 6 4 2" xfId="4158"/>
    <cellStyle name="常规 9 2 4 6 5" xfId="4159"/>
    <cellStyle name="常规 9 2 4 7" xfId="4160"/>
    <cellStyle name="常规 9 2 4 7 2" xfId="4161"/>
    <cellStyle name="常规 9 2 4 7 2 2" xfId="4162"/>
    <cellStyle name="常规 9 2 4 7 3" xfId="4163"/>
    <cellStyle name="常规 9 2 4 7 3 2" xfId="4164"/>
    <cellStyle name="常规 9 2 4 7 4" xfId="4165"/>
    <cellStyle name="常规 9 2 4 8" xfId="4166"/>
    <cellStyle name="常规 9 2 4 8 2" xfId="4167"/>
    <cellStyle name="常规 9 2 4 9" xfId="4168"/>
    <cellStyle name="常规 9 2 4 9 2" xfId="4169"/>
    <cellStyle name="常规 9 2 5" xfId="4170"/>
    <cellStyle name="常规 9 2 5 10" xfId="4171"/>
    <cellStyle name="常规 9 2 5 11" xfId="4172"/>
    <cellStyle name="常规 9 2 5 2" xfId="4173"/>
    <cellStyle name="常规 9 2 5 2 2" xfId="4174"/>
    <cellStyle name="常规 9 2 5 2 2 2" xfId="4175"/>
    <cellStyle name="常规 9 2 5 2 2 2 2" xfId="4176"/>
    <cellStyle name="常规 9 2 5 2 2 3" xfId="4177"/>
    <cellStyle name="常规 9 2 5 2 2 3 2" xfId="4178"/>
    <cellStyle name="常规 9 2 5 2 2 4" xfId="4179"/>
    <cellStyle name="常规 9 2 5 2 3" xfId="4180"/>
    <cellStyle name="常规 9 2 5 2 3 2" xfId="4181"/>
    <cellStyle name="常规 9 2 5 2 3 2 2" xfId="4182"/>
    <cellStyle name="常规 9 2 5 2 3 3" xfId="4183"/>
    <cellStyle name="常规 9 2 5 2 3 3 2" xfId="4184"/>
    <cellStyle name="常规 9 2 5 2 3 4" xfId="4185"/>
    <cellStyle name="常规 9 2 5 2 4" xfId="4186"/>
    <cellStyle name="常规 9 2 5 2 4 2" xfId="4187"/>
    <cellStyle name="常规 9 2 5 2 5" xfId="4188"/>
    <cellStyle name="常规 9 2 5 2 5 2" xfId="4189"/>
    <cellStyle name="常规 9 2 5 2 6" xfId="4190"/>
    <cellStyle name="常规 9 2 5 2 6 2" xfId="4191"/>
    <cellStyle name="常规 9 2 5 2 7" xfId="4192"/>
    <cellStyle name="常规 9 2 5 2 8" xfId="4193"/>
    <cellStyle name="常规 9 2 5 3" xfId="4194"/>
    <cellStyle name="常规 9 2 5 4" xfId="4195"/>
    <cellStyle name="常规 9 2 5 4 2" xfId="4196"/>
    <cellStyle name="常规 9 2 5 4 2 2" xfId="4197"/>
    <cellStyle name="常规 9 2 5 4 3" xfId="4198"/>
    <cellStyle name="常规 9 2 5 4 3 2" xfId="4199"/>
    <cellStyle name="常规 9 2 5 4 4" xfId="4200"/>
    <cellStyle name="常规 9 2 5 4 4 2" xfId="4201"/>
    <cellStyle name="常规 9 2 5 4 5" xfId="4202"/>
    <cellStyle name="常规 9 2 5 5" xfId="4203"/>
    <cellStyle name="常规 9 2 5 5 2" xfId="4204"/>
    <cellStyle name="常规 9 2 5 5 2 2" xfId="4205"/>
    <cellStyle name="常规 9 2 5 5 3" xfId="4206"/>
    <cellStyle name="常规 9 2 5 5 3 2" xfId="4207"/>
    <cellStyle name="常规 9 2 5 5 4" xfId="4208"/>
    <cellStyle name="常规 9 2 5 6" xfId="4209"/>
    <cellStyle name="常规 9 2 5 6 2" xfId="4210"/>
    <cellStyle name="常规 9 2 5 7" xfId="4211"/>
    <cellStyle name="常规 9 2 5 7 2" xfId="4212"/>
    <cellStyle name="常规 9 2 5 8" xfId="4213"/>
    <cellStyle name="常规 9 2 5 8 2" xfId="4214"/>
    <cellStyle name="常规 9 2 5 9" xfId="4215"/>
    <cellStyle name="常规 9 2 5 9 2" xfId="4216"/>
    <cellStyle name="常规 9 2 6" xfId="4217"/>
    <cellStyle name="常规 9 2 6 2" xfId="4218"/>
    <cellStyle name="常规 9 2 6 2 2" xfId="4219"/>
    <cellStyle name="常规 9 2 6 2 2 2" xfId="4220"/>
    <cellStyle name="常规 9 2 6 2 3" xfId="4221"/>
    <cellStyle name="常规 9 2 6 2 3 2" xfId="4222"/>
    <cellStyle name="常规 9 2 6 2 4" xfId="4223"/>
    <cellStyle name="常规 9 2 6 3" xfId="4224"/>
    <cellStyle name="常规 9 2 6 3 2" xfId="4225"/>
    <cellStyle name="常规 9 2 6 3 2 2" xfId="4226"/>
    <cellStyle name="常规 9 2 6 3 3" xfId="4227"/>
    <cellStyle name="常规 9 2 6 3 3 2" xfId="4228"/>
    <cellStyle name="常规 9 2 6 3 4" xfId="4229"/>
    <cellStyle name="常规 9 2 6 4" xfId="4230"/>
    <cellStyle name="常规 9 2 6 4 2" xfId="4231"/>
    <cellStyle name="常规 9 2 6 5" xfId="4232"/>
    <cellStyle name="常规 9 2 6 5 2" xfId="4233"/>
    <cellStyle name="常规 9 2 6 6" xfId="4234"/>
    <cellStyle name="常规 9 2 6 6 2" xfId="4235"/>
    <cellStyle name="常规 9 2 6 7" xfId="4236"/>
    <cellStyle name="常规 9 2 6 7 2" xfId="4237"/>
    <cellStyle name="常规 9 2 6 8" xfId="4238"/>
    <cellStyle name="常规 9 2 6 9" xfId="4239"/>
    <cellStyle name="常规 9 2 7" xfId="4240"/>
    <cellStyle name="常规 9 2 7 2" xfId="4241"/>
    <cellStyle name="常规 9 2 7 2 2" xfId="4242"/>
    <cellStyle name="常规 9 2 7 2 2 2" xfId="4243"/>
    <cellStyle name="常规 9 2 7 2 3" xfId="4244"/>
    <cellStyle name="常规 9 2 7 2 3 2" xfId="4245"/>
    <cellStyle name="常规 9 2 7 2 4" xfId="4246"/>
    <cellStyle name="常规 9 2 7 3" xfId="4247"/>
    <cellStyle name="常规 9 2 7 3 2" xfId="4248"/>
    <cellStyle name="常规 9 2 7 3 2 2" xfId="4249"/>
    <cellStyle name="常规 9 2 7 3 3" xfId="4250"/>
    <cellStyle name="常规 9 2 7 3 3 2" xfId="4251"/>
    <cellStyle name="常规 9 2 7 3 4" xfId="4252"/>
    <cellStyle name="常规 9 2 7 4" xfId="4253"/>
    <cellStyle name="常规 9 2 7 4 2" xfId="4254"/>
    <cellStyle name="常规 9 2 7 5" xfId="4255"/>
    <cellStyle name="常规 9 2 7 5 2" xfId="4256"/>
    <cellStyle name="常规 9 2 7 6" xfId="4257"/>
    <cellStyle name="常规 9 2 7 6 2" xfId="4258"/>
    <cellStyle name="常规 9 2 7 7" xfId="4259"/>
    <cellStyle name="常规 9 2 7 8" xfId="4260"/>
    <cellStyle name="常规 9 2 8" xfId="4261"/>
    <cellStyle name="常规 9 2 8 2" xfId="4262"/>
    <cellStyle name="常规 9 2 8 2 2" xfId="4263"/>
    <cellStyle name="常规 9 2 8 3" xfId="4264"/>
    <cellStyle name="常规 9 2 8 3 2" xfId="4265"/>
    <cellStyle name="常规 9 2 8 4" xfId="4266"/>
    <cellStyle name="常规 9 2 8 4 2" xfId="4267"/>
    <cellStyle name="常规 9 2 8 5" xfId="4268"/>
    <cellStyle name="常规 9 2 8 5 2" xfId="4269"/>
    <cellStyle name="常规 9 2 8 6" xfId="4270"/>
    <cellStyle name="常规 9 2 9" xfId="4271"/>
    <cellStyle name="常规 9 2 9 2" xfId="4272"/>
    <cellStyle name="常规 9 2 9 3" xfId="4273"/>
    <cellStyle name="常规 9 2 9 3 2" xfId="4274"/>
    <cellStyle name="常规 9 3" xfId="4275"/>
    <cellStyle name="常规 9 4" xfId="4276"/>
    <cellStyle name="常规 9 4 10" xfId="4277"/>
    <cellStyle name="常规 9 4 10 2" xfId="4278"/>
    <cellStyle name="常规 9 4 11" xfId="4279"/>
    <cellStyle name="常规 9 4 11 2" xfId="4280"/>
    <cellStyle name="常规 9 4 12" xfId="4281"/>
    <cellStyle name="常规 9 4 13" xfId="4282"/>
    <cellStyle name="常规 9 4 2" xfId="4283"/>
    <cellStyle name="常规 9 4 2 10" xfId="4284"/>
    <cellStyle name="常规 9 4 2 11" xfId="4285"/>
    <cellStyle name="常规 9 4 2 2" xfId="4286"/>
    <cellStyle name="常规 9 4 2 2 2" xfId="4287"/>
    <cellStyle name="常规 9 4 2 2 2 2" xfId="4288"/>
    <cellStyle name="常规 9 4 2 2 2 2 2" xfId="4289"/>
    <cellStyle name="常规 9 4 2 2 2 3" xfId="4290"/>
    <cellStyle name="常规 9 4 2 2 2 3 2" xfId="4291"/>
    <cellStyle name="常规 9 4 2 2 2 4" xfId="4292"/>
    <cellStyle name="常规 9 4 2 2 3" xfId="4293"/>
    <cellStyle name="常规 9 4 2 2 3 2" xfId="4294"/>
    <cellStyle name="常规 9 4 2 2 3 2 2" xfId="4295"/>
    <cellStyle name="常规 9 4 2 2 3 3" xfId="4296"/>
    <cellStyle name="常规 9 4 2 2 3 3 2" xfId="4297"/>
    <cellStyle name="常规 9 4 2 2 3 4" xfId="4298"/>
    <cellStyle name="常规 9 4 2 2 4" xfId="4299"/>
    <cellStyle name="常规 9 4 2 2 4 2" xfId="4300"/>
    <cellStyle name="常规 9 4 2 2 5" xfId="4301"/>
    <cellStyle name="常规 9 4 2 2 5 2" xfId="4302"/>
    <cellStyle name="常规 9 4 2 2 6" xfId="4303"/>
    <cellStyle name="常规 9 4 2 2 6 2" xfId="4304"/>
    <cellStyle name="常规 9 4 2 2 7" xfId="4305"/>
    <cellStyle name="常规 9 4 2 2 8" xfId="4306"/>
    <cellStyle name="常规 9 4 2 3" xfId="4307"/>
    <cellStyle name="常规 9 4 2 4" xfId="4308"/>
    <cellStyle name="常规 9 4 2 4 2" xfId="4309"/>
    <cellStyle name="常规 9 4 2 4 2 2" xfId="4310"/>
    <cellStyle name="常规 9 4 2 4 3" xfId="4311"/>
    <cellStyle name="常规 9 4 2 4 3 2" xfId="4312"/>
    <cellStyle name="常规 9 4 2 4 4" xfId="4313"/>
    <cellStyle name="常规 9 4 2 5" xfId="4314"/>
    <cellStyle name="常规 9 4 2 5 2" xfId="4315"/>
    <cellStyle name="常规 9 4 2 5 2 2" xfId="4316"/>
    <cellStyle name="常规 9 4 2 5 3" xfId="4317"/>
    <cellStyle name="常规 9 4 2 5 3 2" xfId="4318"/>
    <cellStyle name="常规 9 4 2 5 4" xfId="4319"/>
    <cellStyle name="常规 9 4 2 6" xfId="4320"/>
    <cellStyle name="常规 9 4 2 6 2" xfId="4321"/>
    <cellStyle name="常规 9 4 2 7" xfId="4322"/>
    <cellStyle name="常规 9 4 2 7 2" xfId="4323"/>
    <cellStyle name="常规 9 4 2 8" xfId="4324"/>
    <cellStyle name="常规 9 4 2 8 2" xfId="4325"/>
    <cellStyle name="常规 9 4 2 9" xfId="4326"/>
    <cellStyle name="常规 9 4 2 9 2" xfId="4327"/>
    <cellStyle name="常规 9 4 3" xfId="4328"/>
    <cellStyle name="常规 9 4 3 2" xfId="4329"/>
    <cellStyle name="常规 9 4 3 2 2" xfId="4330"/>
    <cellStyle name="常规 9 4 3 2 2 2" xfId="4331"/>
    <cellStyle name="常规 9 4 3 2 3" xfId="4332"/>
    <cellStyle name="常规 9 4 3 2 3 2" xfId="4333"/>
    <cellStyle name="常规 9 4 3 2 4" xfId="4334"/>
    <cellStyle name="常规 9 4 3 3" xfId="4335"/>
    <cellStyle name="常规 9 4 3 3 2" xfId="4336"/>
    <cellStyle name="常规 9 4 3 3 2 2" xfId="4337"/>
    <cellStyle name="常规 9 4 3 3 3" xfId="4338"/>
    <cellStyle name="常规 9 4 3 3 3 2" xfId="4339"/>
    <cellStyle name="常规 9 4 3 3 4" xfId="4340"/>
    <cellStyle name="常规 9 4 3 4" xfId="4341"/>
    <cellStyle name="常规 9 4 3 4 2" xfId="4342"/>
    <cellStyle name="常规 9 4 3 5" xfId="4343"/>
    <cellStyle name="常规 9 4 3 5 2" xfId="4344"/>
    <cellStyle name="常规 9 4 3 6" xfId="4345"/>
    <cellStyle name="常规 9 4 3 6 2" xfId="4346"/>
    <cellStyle name="常规 9 4 3 7" xfId="4347"/>
    <cellStyle name="常规 9 4 3 7 2" xfId="4348"/>
    <cellStyle name="常规 9 4 3 8" xfId="4349"/>
    <cellStyle name="常规 9 4 3 9" xfId="4350"/>
    <cellStyle name="常规 9 4 4" xfId="4351"/>
    <cellStyle name="常规 9 4 4 2" xfId="4352"/>
    <cellStyle name="常规 9 4 4 2 2" xfId="4353"/>
    <cellStyle name="常规 9 4 4 2 2 2" xfId="4354"/>
    <cellStyle name="常规 9 4 4 2 3" xfId="4355"/>
    <cellStyle name="常规 9 4 4 2 3 2" xfId="4356"/>
    <cellStyle name="常规 9 4 4 2 4" xfId="4357"/>
    <cellStyle name="常规 9 4 4 3" xfId="4358"/>
    <cellStyle name="常规 9 4 4 3 2" xfId="4359"/>
    <cellStyle name="常规 9 4 4 3 2 2" xfId="4360"/>
    <cellStyle name="常规 9 4 4 3 3" xfId="4361"/>
    <cellStyle name="常规 9 4 4 3 3 2" xfId="4362"/>
    <cellStyle name="常规 9 4 4 3 4" xfId="4363"/>
    <cellStyle name="常规 9 4 4 4" xfId="4364"/>
    <cellStyle name="常规 9 4 4 4 2" xfId="4365"/>
    <cellStyle name="常规 9 4 4 5" xfId="4366"/>
    <cellStyle name="常规 9 4 4 5 2" xfId="4367"/>
    <cellStyle name="常规 9 4 4 6" xfId="4368"/>
    <cellStyle name="常规 9 4 4 6 2" xfId="4369"/>
    <cellStyle name="常规 9 4 4 7" xfId="4370"/>
    <cellStyle name="常规 9 4 4 8" xfId="4371"/>
    <cellStyle name="常规 9 4 5" xfId="4372"/>
    <cellStyle name="常规 9 4 6" xfId="4373"/>
    <cellStyle name="常规 9 4 6 2" xfId="4374"/>
    <cellStyle name="常规 9 4 6 2 2" xfId="4375"/>
    <cellStyle name="常规 9 4 6 3" xfId="4376"/>
    <cellStyle name="常规 9 4 6 3 2" xfId="4377"/>
    <cellStyle name="常规 9 4 6 4" xfId="4378"/>
    <cellStyle name="常规 9 4 6 4 2" xfId="4379"/>
    <cellStyle name="常规 9 4 6 5" xfId="4380"/>
    <cellStyle name="常规 9 4 7" xfId="4381"/>
    <cellStyle name="常规 9 4 7 2" xfId="4382"/>
    <cellStyle name="常规 9 4 7 2 2" xfId="4383"/>
    <cellStyle name="常规 9 4 7 3" xfId="4384"/>
    <cellStyle name="常规 9 4 7 3 2" xfId="4385"/>
    <cellStyle name="常规 9 4 7 4" xfId="4386"/>
    <cellStyle name="常规 9 4 8" xfId="4387"/>
    <cellStyle name="常规 9 4 8 2" xfId="4388"/>
    <cellStyle name="常规 9 4 9" xfId="4389"/>
    <cellStyle name="常规 9 4 9 2" xfId="4390"/>
    <cellStyle name="常规 9 5" xfId="4391"/>
    <cellStyle name="常规 9 5 10" xfId="4392"/>
    <cellStyle name="常规 9 5 10 2" xfId="4393"/>
    <cellStyle name="常规 9 5 11" xfId="4394"/>
    <cellStyle name="常规 9 5 11 2" xfId="4395"/>
    <cellStyle name="常规 9 5 12" xfId="4396"/>
    <cellStyle name="常规 9 5 13" xfId="4397"/>
    <cellStyle name="常规 9 5 2" xfId="4398"/>
    <cellStyle name="常规 9 5 2 10" xfId="4399"/>
    <cellStyle name="常规 9 5 2 11" xfId="4400"/>
    <cellStyle name="常规 9 5 2 2" xfId="4401"/>
    <cellStyle name="常规 9 5 2 2 2" xfId="4402"/>
    <cellStyle name="常规 9 5 2 2 2 2" xfId="4403"/>
    <cellStyle name="常规 9 5 2 2 2 2 2" xfId="4404"/>
    <cellStyle name="常规 9 5 2 2 2 3" xfId="4405"/>
    <cellStyle name="常规 9 5 2 2 2 3 2" xfId="4406"/>
    <cellStyle name="常规 9 5 2 2 2 4" xfId="4407"/>
    <cellStyle name="常规 9 5 2 2 3" xfId="4408"/>
    <cellStyle name="常规 9 5 2 2 3 2" xfId="4409"/>
    <cellStyle name="常规 9 5 2 2 3 2 2" xfId="4410"/>
    <cellStyle name="常规 9 5 2 2 3 3" xfId="4411"/>
    <cellStyle name="常规 9 5 2 2 3 3 2" xfId="4412"/>
    <cellStyle name="常规 9 5 2 2 3 4" xfId="4413"/>
    <cellStyle name="常规 9 5 2 2 4" xfId="4414"/>
    <cellStyle name="常规 9 5 2 2 4 2" xfId="4415"/>
    <cellStyle name="常规 9 5 2 2 5" xfId="4416"/>
    <cellStyle name="常规 9 5 2 2 5 2" xfId="4417"/>
    <cellStyle name="常规 9 5 2 2 6" xfId="4418"/>
    <cellStyle name="常规 9 5 2 2 6 2" xfId="4419"/>
    <cellStyle name="常规 9 5 2 2 7" xfId="4420"/>
    <cellStyle name="常规 9 5 2 2 8" xfId="4421"/>
    <cellStyle name="常规 9 5 2 3" xfId="4422"/>
    <cellStyle name="常规 9 5 2 4" xfId="4423"/>
    <cellStyle name="常规 9 5 2 4 2" xfId="4424"/>
    <cellStyle name="常规 9 5 2 4 2 2" xfId="4425"/>
    <cellStyle name="常规 9 5 2 4 3" xfId="4426"/>
    <cellStyle name="常规 9 5 2 4 3 2" xfId="4427"/>
    <cellStyle name="常规 9 5 2 4 4" xfId="4428"/>
    <cellStyle name="常规 9 5 2 5" xfId="4429"/>
    <cellStyle name="常规 9 5 2 5 2" xfId="4430"/>
    <cellStyle name="常规 9 5 2 5 2 2" xfId="4431"/>
    <cellStyle name="常规 9 5 2 5 3" xfId="4432"/>
    <cellStyle name="常规 9 5 2 5 3 2" xfId="4433"/>
    <cellStyle name="常规 9 5 2 5 4" xfId="4434"/>
    <cellStyle name="常规 9 5 2 6" xfId="4435"/>
    <cellStyle name="常规 9 5 2 6 2" xfId="4436"/>
    <cellStyle name="常规 9 5 2 7" xfId="4437"/>
    <cellStyle name="常规 9 5 2 7 2" xfId="4438"/>
    <cellStyle name="常规 9 5 2 8" xfId="4439"/>
    <cellStyle name="常规 9 5 2 8 2" xfId="4440"/>
    <cellStyle name="常规 9 5 2 9" xfId="4441"/>
    <cellStyle name="常规 9 5 2 9 2" xfId="4442"/>
    <cellStyle name="常规 9 5 3" xfId="4443"/>
    <cellStyle name="常规 9 5 3 2" xfId="4444"/>
    <cellStyle name="常规 9 5 3 2 2" xfId="4445"/>
    <cellStyle name="常规 9 5 3 2 2 2" xfId="4446"/>
    <cellStyle name="常规 9 5 3 2 3" xfId="4447"/>
    <cellStyle name="常规 9 5 3 2 3 2" xfId="4448"/>
    <cellStyle name="常规 9 5 3 2 4" xfId="4449"/>
    <cellStyle name="常规 9 5 3 3" xfId="4450"/>
    <cellStyle name="常规 9 5 3 3 2" xfId="4451"/>
    <cellStyle name="常规 9 5 3 3 2 2" xfId="4452"/>
    <cellStyle name="常规 9 5 3 3 3" xfId="4453"/>
    <cellStyle name="常规 9 5 3 3 3 2" xfId="4454"/>
    <cellStyle name="常规 9 5 3 3 4" xfId="4455"/>
    <cellStyle name="常规 9 5 3 4" xfId="4456"/>
    <cellStyle name="常规 9 5 3 4 2" xfId="4457"/>
    <cellStyle name="常规 9 5 3 5" xfId="4458"/>
    <cellStyle name="常规 9 5 3 5 2" xfId="4459"/>
    <cellStyle name="常规 9 5 3 6" xfId="4460"/>
    <cellStyle name="常规 9 5 3 6 2" xfId="4461"/>
    <cellStyle name="常规 9 5 3 7" xfId="4462"/>
    <cellStyle name="常规 9 5 3 7 2" xfId="4463"/>
    <cellStyle name="常规 9 5 3 8" xfId="4464"/>
    <cellStyle name="常规 9 5 3 9" xfId="4465"/>
    <cellStyle name="常规 9 5 4" xfId="4466"/>
    <cellStyle name="常规 9 5 4 2" xfId="4467"/>
    <cellStyle name="常规 9 5 4 2 2" xfId="4468"/>
    <cellStyle name="常规 9 5 4 2 2 2" xfId="4469"/>
    <cellStyle name="常规 9 5 4 2 3" xfId="4470"/>
    <cellStyle name="常规 9 5 4 2 3 2" xfId="4471"/>
    <cellStyle name="常规 9 5 4 2 4" xfId="4472"/>
    <cellStyle name="常规 9 5 4 3" xfId="4473"/>
    <cellStyle name="常规 9 5 4 3 2" xfId="4474"/>
    <cellStyle name="常规 9 5 4 3 2 2" xfId="4475"/>
    <cellStyle name="常规 9 5 4 3 3" xfId="4476"/>
    <cellStyle name="常规 9 5 4 3 3 2" xfId="4477"/>
    <cellStyle name="常规 9 5 4 3 4" xfId="4478"/>
    <cellStyle name="常规 9 5 4 4" xfId="4479"/>
    <cellStyle name="常规 9 5 4 4 2" xfId="4480"/>
    <cellStyle name="常规 9 5 4 5" xfId="4481"/>
    <cellStyle name="常规 9 5 4 5 2" xfId="4482"/>
    <cellStyle name="常规 9 5 4 6" xfId="4483"/>
    <cellStyle name="常规 9 5 4 6 2" xfId="4484"/>
    <cellStyle name="常规 9 5 4 7" xfId="4485"/>
    <cellStyle name="常规 9 5 4 8" xfId="4486"/>
    <cellStyle name="常规 9 5 5" xfId="4487"/>
    <cellStyle name="常规 9 5 6" xfId="4488"/>
    <cellStyle name="常规 9 5 6 2" xfId="4489"/>
    <cellStyle name="常规 9 5 6 2 2" xfId="4490"/>
    <cellStyle name="常规 9 5 6 3" xfId="4491"/>
    <cellStyle name="常规 9 5 6 3 2" xfId="4492"/>
    <cellStyle name="常规 9 5 6 4" xfId="4493"/>
    <cellStyle name="常规 9 5 6 4 2" xfId="4494"/>
    <cellStyle name="常规 9 5 6 5" xfId="4495"/>
    <cellStyle name="常规 9 5 7" xfId="4496"/>
    <cellStyle name="常规 9 5 7 2" xfId="4497"/>
    <cellStyle name="常规 9 5 7 2 2" xfId="4498"/>
    <cellStyle name="常规 9 5 7 3" xfId="4499"/>
    <cellStyle name="常规 9 5 7 3 2" xfId="4500"/>
    <cellStyle name="常规 9 5 7 4" xfId="4501"/>
    <cellStyle name="常规 9 5 8" xfId="4502"/>
    <cellStyle name="常规 9 5 8 2" xfId="4503"/>
    <cellStyle name="常规 9 5 9" xfId="4504"/>
    <cellStyle name="常规 9 5 9 2" xfId="4505"/>
    <cellStyle name="常规 9 6" xfId="4506"/>
    <cellStyle name="常规 9 6 10" xfId="4507"/>
    <cellStyle name="常规 9 6 10 2" xfId="4508"/>
    <cellStyle name="常规 9 6 11" xfId="4509"/>
    <cellStyle name="常规 9 6 12" xfId="4510"/>
    <cellStyle name="常规 9 6 2" xfId="4511"/>
    <cellStyle name="常规 9 6 2 2" xfId="4512"/>
    <cellStyle name="常规 9 6 2 2 2" xfId="4513"/>
    <cellStyle name="常规 9 6 2 2 2 2" xfId="4514"/>
    <cellStyle name="常规 9 6 2 2 2 2 2" xfId="4515"/>
    <cellStyle name="常规 9 6 2 2 2 3" xfId="4516"/>
    <cellStyle name="常规 9 6 2 2 2 3 2" xfId="4517"/>
    <cellStyle name="常规 9 6 2 2 2 4" xfId="4518"/>
    <cellStyle name="常规 9 6 2 2 3" xfId="4519"/>
    <cellStyle name="常规 9 6 2 2 3 2" xfId="4520"/>
    <cellStyle name="常规 9 6 2 2 3 2 2" xfId="4521"/>
    <cellStyle name="常规 9 6 2 2 3 3" xfId="4522"/>
    <cellStyle name="常规 9 6 2 2 3 3 2" xfId="4523"/>
    <cellStyle name="常规 9 6 2 2 3 4" xfId="4524"/>
    <cellStyle name="常规 9 6 2 2 4" xfId="4525"/>
    <cellStyle name="常规 9 6 2 2 4 2" xfId="4526"/>
    <cellStyle name="常规 9 6 2 2 5" xfId="4527"/>
    <cellStyle name="常规 9 6 2 2 5 2" xfId="4528"/>
    <cellStyle name="常规 9 6 2 2 6" xfId="4529"/>
    <cellStyle name="常规 9 6 2 2 6 2" xfId="4530"/>
    <cellStyle name="常规 9 6 2 2 7" xfId="4531"/>
    <cellStyle name="常规 9 6 2 2 8" xfId="4532"/>
    <cellStyle name="常规 9 6 2 3" xfId="4533"/>
    <cellStyle name="常规 9 6 2 4" xfId="4534"/>
    <cellStyle name="常规 9 6 3" xfId="4535"/>
    <cellStyle name="常规 9 6 3 2" xfId="4536"/>
    <cellStyle name="常规 9 6 3 2 2" xfId="4537"/>
    <cellStyle name="常规 9 6 3 2 2 2" xfId="4538"/>
    <cellStyle name="常规 9 6 3 2 3" xfId="4539"/>
    <cellStyle name="常规 9 6 3 2 3 2" xfId="4540"/>
    <cellStyle name="常规 9 6 3 2 4" xfId="4541"/>
    <cellStyle name="常规 9 6 3 3" xfId="4542"/>
    <cellStyle name="常规 9 6 3 3 2" xfId="4543"/>
    <cellStyle name="常规 9 6 3 3 2 2" xfId="4544"/>
    <cellStyle name="常规 9 6 3 3 3" xfId="4545"/>
    <cellStyle name="常规 9 6 3 3 3 2" xfId="4546"/>
    <cellStyle name="常规 9 6 3 3 4" xfId="4547"/>
    <cellStyle name="常规 9 6 3 4" xfId="4548"/>
    <cellStyle name="常规 9 6 3 4 2" xfId="4549"/>
    <cellStyle name="常规 9 6 3 5" xfId="4550"/>
    <cellStyle name="常规 9 6 3 5 2" xfId="4551"/>
    <cellStyle name="常规 9 6 3 6" xfId="4552"/>
    <cellStyle name="常规 9 6 3 6 2" xfId="4553"/>
    <cellStyle name="常规 9 6 3 7" xfId="4554"/>
    <cellStyle name="常规 9 6 3 7 2" xfId="4555"/>
    <cellStyle name="常规 9 6 3 8" xfId="4556"/>
    <cellStyle name="常规 9 6 3 9" xfId="4557"/>
    <cellStyle name="常规 9 6 4" xfId="4558"/>
    <cellStyle name="常规 9 6 4 2" xfId="4559"/>
    <cellStyle name="常规 9 6 4 2 2" xfId="4560"/>
    <cellStyle name="常规 9 6 4 2 2 2" xfId="4561"/>
    <cellStyle name="常规 9 6 4 2 3" xfId="4562"/>
    <cellStyle name="常规 9 6 4 2 3 2" xfId="4563"/>
    <cellStyle name="常规 9 6 4 2 4" xfId="4564"/>
    <cellStyle name="常规 9 6 4 3" xfId="4565"/>
    <cellStyle name="常规 9 6 4 3 2" xfId="4566"/>
    <cellStyle name="常规 9 6 4 3 2 2" xfId="4567"/>
    <cellStyle name="常规 9 6 4 3 3" xfId="4568"/>
    <cellStyle name="常规 9 6 4 3 3 2" xfId="4569"/>
    <cellStyle name="常规 9 6 4 3 4" xfId="4570"/>
    <cellStyle name="常规 9 6 4 4" xfId="4571"/>
    <cellStyle name="常规 9 6 4 4 2" xfId="4572"/>
    <cellStyle name="常规 9 6 4 5" xfId="4573"/>
    <cellStyle name="常规 9 6 4 5 2" xfId="4574"/>
    <cellStyle name="常规 9 6 4 6" xfId="4575"/>
    <cellStyle name="常规 9 6 4 6 2" xfId="4576"/>
    <cellStyle name="常规 9 6 4 7" xfId="4577"/>
    <cellStyle name="常规 9 6 4 8" xfId="4578"/>
    <cellStyle name="常规 9 6 5" xfId="4579"/>
    <cellStyle name="常规 9 6 6" xfId="4580"/>
    <cellStyle name="常规 9 6 6 2" xfId="4581"/>
    <cellStyle name="常规 9 6 6 2 2" xfId="4582"/>
    <cellStyle name="常规 9 6 6 3" xfId="4583"/>
    <cellStyle name="常规 9 6 6 3 2" xfId="4584"/>
    <cellStyle name="常规 9 6 6 4" xfId="4585"/>
    <cellStyle name="常规 9 6 6 4 2" xfId="4586"/>
    <cellStyle name="常规 9 6 6 5" xfId="4587"/>
    <cellStyle name="常规 9 6 7" xfId="4588"/>
    <cellStyle name="常规 9 6 7 2" xfId="4589"/>
    <cellStyle name="常规 9 6 7 2 2" xfId="4590"/>
    <cellStyle name="常规 9 6 7 3" xfId="4591"/>
    <cellStyle name="常规 9 6 7 3 2" xfId="4592"/>
    <cellStyle name="常规 9 6 7 4" xfId="4593"/>
    <cellStyle name="常规 9 6 8" xfId="4594"/>
    <cellStyle name="常规 9 6 8 2" xfId="4595"/>
    <cellStyle name="常规 9 6 9" xfId="4596"/>
    <cellStyle name="常规 9 6 9 2" xfId="4597"/>
    <cellStyle name="常规 9 7" xfId="4598"/>
    <cellStyle name="常规 9 7 10" xfId="4599"/>
    <cellStyle name="常规 9 7 10 2" xfId="4600"/>
    <cellStyle name="常规 9 7 11" xfId="4601"/>
    <cellStyle name="常规 9 7 11 2" xfId="4602"/>
    <cellStyle name="常规 9 7 12" xfId="4603"/>
    <cellStyle name="常规 9 7 13" xfId="4604"/>
    <cellStyle name="常规 9 7 2" xfId="4605"/>
    <cellStyle name="常规 9 7 2 10" xfId="4606"/>
    <cellStyle name="常规 9 7 2 2" xfId="4607"/>
    <cellStyle name="常规 9 7 2 2 2" xfId="4608"/>
    <cellStyle name="常规 9 7 2 2 2 2" xfId="4609"/>
    <cellStyle name="常规 9 7 2 2 2 2 2" xfId="4610"/>
    <cellStyle name="常规 9 7 2 2 2 3" xfId="4611"/>
    <cellStyle name="常规 9 7 2 2 2 3 2" xfId="4612"/>
    <cellStyle name="常规 9 7 2 2 2 4" xfId="4613"/>
    <cellStyle name="常规 9 7 2 2 3" xfId="4614"/>
    <cellStyle name="常规 9 7 2 2 3 2" xfId="4615"/>
    <cellStyle name="常规 9 7 2 2 3 2 2" xfId="4616"/>
    <cellStyle name="常规 9 7 2 2 3 3" xfId="4617"/>
    <cellStyle name="常规 9 7 2 2 3 3 2" xfId="4618"/>
    <cellStyle name="常规 9 7 2 2 3 4" xfId="4619"/>
    <cellStyle name="常规 9 7 2 2 4" xfId="4620"/>
    <cellStyle name="常规 9 7 2 2 4 2" xfId="4621"/>
    <cellStyle name="常规 9 7 2 2 5" xfId="4622"/>
    <cellStyle name="常规 9 7 2 2 5 2" xfId="4623"/>
    <cellStyle name="常规 9 7 2 2 6" xfId="4624"/>
    <cellStyle name="常规 9 7 2 2 6 2" xfId="4625"/>
    <cellStyle name="常规 9 7 2 2 7" xfId="4626"/>
    <cellStyle name="常规 9 7 2 2 8" xfId="4627"/>
    <cellStyle name="常规 9 7 2 3" xfId="4628"/>
    <cellStyle name="常规 9 7 2 3 2" xfId="4629"/>
    <cellStyle name="常规 9 7 2 3 2 2" xfId="4630"/>
    <cellStyle name="常规 9 7 2 3 3" xfId="4631"/>
    <cellStyle name="常规 9 7 2 3 3 2" xfId="4632"/>
    <cellStyle name="常规 9 7 2 3 4" xfId="4633"/>
    <cellStyle name="常规 9 7 2 4" xfId="4634"/>
    <cellStyle name="常规 9 7 2 4 2" xfId="4635"/>
    <cellStyle name="常规 9 7 2 4 2 2" xfId="4636"/>
    <cellStyle name="常规 9 7 2 4 3" xfId="4637"/>
    <cellStyle name="常规 9 7 2 4 3 2" xfId="4638"/>
    <cellStyle name="常规 9 7 2 4 4" xfId="4639"/>
    <cellStyle name="常规 9 7 2 5" xfId="4640"/>
    <cellStyle name="常规 9 7 2 5 2" xfId="4641"/>
    <cellStyle name="常规 9 7 2 6" xfId="4642"/>
    <cellStyle name="常规 9 7 2 6 2" xfId="4643"/>
    <cellStyle name="常规 9 7 2 7" xfId="4644"/>
    <cellStyle name="常规 9 7 2 7 2" xfId="4645"/>
    <cellStyle name="常规 9 7 2 8" xfId="4646"/>
    <cellStyle name="常规 9 7 2 8 2" xfId="4647"/>
    <cellStyle name="常规 9 7 2 9" xfId="4648"/>
    <cellStyle name="常规 9 7 3" xfId="4649"/>
    <cellStyle name="常规 9 7 3 2" xfId="4650"/>
    <cellStyle name="常规 9 7 3 2 2" xfId="4651"/>
    <cellStyle name="常规 9 7 3 2 2 2" xfId="4652"/>
    <cellStyle name="常规 9 7 3 2 3" xfId="4653"/>
    <cellStyle name="常规 9 7 3 2 3 2" xfId="4654"/>
    <cellStyle name="常规 9 7 3 2 4" xfId="4655"/>
    <cellStyle name="常规 9 7 3 3" xfId="4656"/>
    <cellStyle name="常规 9 7 3 3 2" xfId="4657"/>
    <cellStyle name="常规 9 7 3 3 2 2" xfId="4658"/>
    <cellStyle name="常规 9 7 3 3 3" xfId="4659"/>
    <cellStyle name="常规 9 7 3 3 3 2" xfId="4660"/>
    <cellStyle name="常规 9 7 3 3 4" xfId="4661"/>
    <cellStyle name="常规 9 7 3 4" xfId="4662"/>
    <cellStyle name="常规 9 7 3 4 2" xfId="4663"/>
    <cellStyle name="常规 9 7 3 5" xfId="4664"/>
    <cellStyle name="常规 9 7 3 5 2" xfId="4665"/>
    <cellStyle name="常规 9 7 3 6" xfId="4666"/>
    <cellStyle name="常规 9 7 3 6 2" xfId="4667"/>
    <cellStyle name="常规 9 7 3 7" xfId="4668"/>
    <cellStyle name="常规 9 7 3 7 2" xfId="4669"/>
    <cellStyle name="常规 9 7 3 8" xfId="4670"/>
    <cellStyle name="常规 9 7 3 9" xfId="4671"/>
    <cellStyle name="常规 9 7 4" xfId="4672"/>
    <cellStyle name="常规 9 7 4 2" xfId="4673"/>
    <cellStyle name="常规 9 7 4 2 2" xfId="4674"/>
    <cellStyle name="常规 9 7 4 2 2 2" xfId="4675"/>
    <cellStyle name="常规 9 7 4 2 3" xfId="4676"/>
    <cellStyle name="常规 9 7 4 2 3 2" xfId="4677"/>
    <cellStyle name="常规 9 7 4 2 4" xfId="4678"/>
    <cellStyle name="常规 9 7 4 3" xfId="4679"/>
    <cellStyle name="常规 9 7 4 3 2" xfId="4680"/>
    <cellStyle name="常规 9 7 4 3 2 2" xfId="4681"/>
    <cellStyle name="常规 9 7 4 3 3" xfId="4682"/>
    <cellStyle name="常规 9 7 4 3 3 2" xfId="4683"/>
    <cellStyle name="常规 9 7 4 3 4" xfId="4684"/>
    <cellStyle name="常规 9 7 4 4" xfId="4685"/>
    <cellStyle name="常规 9 7 4 4 2" xfId="4686"/>
    <cellStyle name="常规 9 7 4 5" xfId="4687"/>
    <cellStyle name="常规 9 7 4 5 2" xfId="4688"/>
    <cellStyle name="常规 9 7 4 6" xfId="4689"/>
    <cellStyle name="常规 9 7 4 6 2" xfId="4690"/>
    <cellStyle name="常规 9 7 4 7" xfId="4691"/>
    <cellStyle name="常规 9 7 4 8" xfId="4692"/>
    <cellStyle name="常规 9 7 5" xfId="4693"/>
    <cellStyle name="常规 9 7 6" xfId="4694"/>
    <cellStyle name="常规 9 7 6 2" xfId="4695"/>
    <cellStyle name="常规 9 7 6 2 2" xfId="4696"/>
    <cellStyle name="常规 9 7 6 3" xfId="4697"/>
    <cellStyle name="常规 9 7 6 3 2" xfId="4698"/>
    <cellStyle name="常规 9 7 6 4" xfId="4699"/>
    <cellStyle name="常规 9 7 6 4 2" xfId="4700"/>
    <cellStyle name="常规 9 7 6 5" xfId="4701"/>
    <cellStyle name="常规 9 7 7" xfId="4702"/>
    <cellStyle name="常规 9 7 7 2" xfId="4703"/>
    <cellStyle name="常规 9 7 7 2 2" xfId="4704"/>
    <cellStyle name="常规 9 7 7 3" xfId="4705"/>
    <cellStyle name="常规 9 7 7 3 2" xfId="4706"/>
    <cellStyle name="常规 9 7 7 4" xfId="4707"/>
    <cellStyle name="常规 9 7 8" xfId="4708"/>
    <cellStyle name="常规 9 7 8 2" xfId="4709"/>
    <cellStyle name="常规 9 7 9" xfId="4710"/>
    <cellStyle name="常规 9 7 9 2" xfId="4711"/>
    <cellStyle name="常规 9 8" xfId="4712"/>
    <cellStyle name="常规 9 8 10" xfId="4713"/>
    <cellStyle name="常规 9 8 10 2" xfId="4714"/>
    <cellStyle name="常规 9 8 11" xfId="4715"/>
    <cellStyle name="常规 9 8 11 2" xfId="4716"/>
    <cellStyle name="常规 9 8 12" xfId="4717"/>
    <cellStyle name="常规 9 8 13" xfId="4718"/>
    <cellStyle name="常规 9 8 2" xfId="4719"/>
    <cellStyle name="常规 9 8 2 10" xfId="4720"/>
    <cellStyle name="常规 9 8 2 2" xfId="4721"/>
    <cellStyle name="常规 9 8 2 2 2" xfId="4722"/>
    <cellStyle name="常规 9 8 2 2 2 2" xfId="4723"/>
    <cellStyle name="常规 9 8 2 2 2 2 2" xfId="4724"/>
    <cellStyle name="常规 9 8 2 2 2 3" xfId="4725"/>
    <cellStyle name="常规 9 8 2 2 2 3 2" xfId="4726"/>
    <cellStyle name="常规 9 8 2 2 2 4" xfId="4727"/>
    <cellStyle name="常规 9 8 2 2 3" xfId="4728"/>
    <cellStyle name="常规 9 8 2 2 3 2" xfId="4729"/>
    <cellStyle name="常规 9 8 2 2 3 2 2" xfId="4730"/>
    <cellStyle name="常规 9 8 2 2 3 3" xfId="4731"/>
    <cellStyle name="常规 9 8 2 2 3 3 2" xfId="4732"/>
    <cellStyle name="常规 9 8 2 2 3 4" xfId="4733"/>
    <cellStyle name="常规 9 8 2 2 4" xfId="4734"/>
    <cellStyle name="常规 9 8 2 2 4 2" xfId="4735"/>
    <cellStyle name="常规 9 8 2 2 5" xfId="4736"/>
    <cellStyle name="常规 9 8 2 2 5 2" xfId="4737"/>
    <cellStyle name="常规 9 8 2 2 6" xfId="4738"/>
    <cellStyle name="常规 9 8 2 2 6 2" xfId="4739"/>
    <cellStyle name="常规 9 8 2 2 7" xfId="4740"/>
    <cellStyle name="常规 9 8 2 2 8" xfId="4741"/>
    <cellStyle name="常规 9 8 2 3" xfId="4742"/>
    <cellStyle name="常规 9 8 2 3 2" xfId="4743"/>
    <cellStyle name="常规 9 8 2 3 2 2" xfId="4744"/>
    <cellStyle name="常规 9 8 2 3 3" xfId="4745"/>
    <cellStyle name="常规 9 8 2 3 3 2" xfId="4746"/>
    <cellStyle name="常规 9 8 2 3 4" xfId="4747"/>
    <cellStyle name="常规 9 8 2 4" xfId="4748"/>
    <cellStyle name="常规 9 8 2 4 2" xfId="4749"/>
    <cellStyle name="常规 9 8 2 4 2 2" xfId="4750"/>
    <cellStyle name="常规 9 8 2 4 3" xfId="4751"/>
    <cellStyle name="常规 9 8 2 4 3 2" xfId="4752"/>
    <cellStyle name="常规 9 8 2 4 4" xfId="4753"/>
    <cellStyle name="常规 9 8 2 5" xfId="4754"/>
    <cellStyle name="常规 9 8 2 5 2" xfId="4755"/>
    <cellStyle name="常规 9 8 2 6" xfId="4756"/>
    <cellStyle name="常规 9 8 2 6 2" xfId="4757"/>
    <cellStyle name="常规 9 8 2 7" xfId="4758"/>
    <cellStyle name="常规 9 8 2 7 2" xfId="4759"/>
    <cellStyle name="常规 9 8 2 8" xfId="4760"/>
    <cellStyle name="常规 9 8 2 8 2" xfId="4761"/>
    <cellStyle name="常规 9 8 2 9" xfId="4762"/>
    <cellStyle name="常规 9 8 3" xfId="4763"/>
    <cellStyle name="常规 9 8 3 2" xfId="4764"/>
    <cellStyle name="常规 9 8 3 2 2" xfId="4765"/>
    <cellStyle name="常规 9 8 3 2 2 2" xfId="4766"/>
    <cellStyle name="常规 9 8 3 2 3" xfId="4767"/>
    <cellStyle name="常规 9 8 3 2 3 2" xfId="4768"/>
    <cellStyle name="常规 9 8 3 2 4" xfId="4769"/>
    <cellStyle name="常规 9 8 3 3" xfId="4770"/>
    <cellStyle name="常规 9 8 3 3 2" xfId="4771"/>
    <cellStyle name="常规 9 8 3 3 2 2" xfId="4772"/>
    <cellStyle name="常规 9 8 3 3 3" xfId="4773"/>
    <cellStyle name="常规 9 8 3 3 3 2" xfId="4774"/>
    <cellStyle name="常规 9 8 3 3 4" xfId="4775"/>
    <cellStyle name="常规 9 8 3 4" xfId="4776"/>
    <cellStyle name="常规 9 8 3 4 2" xfId="4777"/>
    <cellStyle name="常规 9 8 3 5" xfId="4778"/>
    <cellStyle name="常规 9 8 3 5 2" xfId="4779"/>
    <cellStyle name="常规 9 8 3 6" xfId="4780"/>
    <cellStyle name="常规 9 8 3 6 2" xfId="4781"/>
    <cellStyle name="常规 9 8 3 7" xfId="4782"/>
    <cellStyle name="常规 9 8 3 7 2" xfId="4783"/>
    <cellStyle name="常规 9 8 3 8" xfId="4784"/>
    <cellStyle name="常规 9 8 3 9" xfId="4785"/>
    <cellStyle name="常规 9 8 4" xfId="4786"/>
    <cellStyle name="常规 9 8 4 2" xfId="4787"/>
    <cellStyle name="常规 9 8 4 2 2" xfId="4788"/>
    <cellStyle name="常规 9 8 4 2 2 2" xfId="4789"/>
    <cellStyle name="常规 9 8 4 2 3" xfId="4790"/>
    <cellStyle name="常规 9 8 4 2 3 2" xfId="4791"/>
    <cellStyle name="常规 9 8 4 2 4" xfId="4792"/>
    <cellStyle name="常规 9 8 4 3" xfId="4793"/>
    <cellStyle name="常规 9 8 4 3 2" xfId="4794"/>
    <cellStyle name="常规 9 8 4 3 2 2" xfId="4795"/>
    <cellStyle name="常规 9 8 4 3 3" xfId="4796"/>
    <cellStyle name="常规 9 8 4 3 3 2" xfId="4797"/>
    <cellStyle name="常规 9 8 4 3 4" xfId="4798"/>
    <cellStyle name="常规 9 8 4 4" xfId="4799"/>
    <cellStyle name="常规 9 8 4 4 2" xfId="4800"/>
    <cellStyle name="常规 9 8 4 5" xfId="4801"/>
    <cellStyle name="常规 9 8 4 5 2" xfId="4802"/>
    <cellStyle name="常规 9 8 4 6" xfId="4803"/>
    <cellStyle name="常规 9 8 4 6 2" xfId="4804"/>
    <cellStyle name="常规 9 8 4 7" xfId="4805"/>
    <cellStyle name="常规 9 8 4 8" xfId="4806"/>
    <cellStyle name="常规 9 8 5" xfId="4807"/>
    <cellStyle name="常规 9 8 6" xfId="4808"/>
    <cellStyle name="常规 9 8 6 2" xfId="4809"/>
    <cellStyle name="常规 9 8 6 2 2" xfId="4810"/>
    <cellStyle name="常规 9 8 6 3" xfId="4811"/>
    <cellStyle name="常规 9 8 6 3 2" xfId="4812"/>
    <cellStyle name="常规 9 8 6 4" xfId="4813"/>
    <cellStyle name="常规 9 8 7" xfId="4814"/>
    <cellStyle name="常规 9 8 7 2" xfId="4815"/>
    <cellStyle name="常规 9 8 7 2 2" xfId="4816"/>
    <cellStyle name="常规 9 8 7 3" xfId="4817"/>
    <cellStyle name="常规 9 8 7 3 2" xfId="4818"/>
    <cellStyle name="常规 9 8 7 4" xfId="4819"/>
    <cellStyle name="常规 9 8 8" xfId="4820"/>
    <cellStyle name="常规 9 8 8 2" xfId="4821"/>
    <cellStyle name="常规 9 8 9" xfId="4822"/>
    <cellStyle name="常规 9 8 9 2" xfId="4823"/>
    <cellStyle name="常规 9 9" xfId="4824"/>
    <cellStyle name="常规 91" xfId="4825"/>
    <cellStyle name="常规 91 2" xfId="4826"/>
    <cellStyle name="常规 92" xfId="4827"/>
    <cellStyle name="常规 92 2" xfId="4828"/>
    <cellStyle name="常规 99" xfId="4829"/>
    <cellStyle name="常规 99 2" xfId="4830"/>
    <cellStyle name="常规_012_8" xfId="19"/>
    <cellStyle name="常规_012_9" xfId="20"/>
    <cellStyle name="常规_110509_2006-09-28" xfId="2"/>
    <cellStyle name="常规_239_1" xfId="15"/>
    <cellStyle name="常规_Sheet1" xfId="10"/>
    <cellStyle name="常规_Sheet1 2" xfId="12"/>
    <cellStyle name="常规_Sheet1_1" xfId="11"/>
    <cellStyle name="常规_Sheet1_铜牛(1)" xfId="14"/>
    <cellStyle name="常规_XX成本核算模版" xfId="9"/>
    <cellStyle name="超链接 2" xfId="4831"/>
    <cellStyle name="超链接 2 2" xfId="4832"/>
    <cellStyle name="超链接 3" xfId="4833"/>
    <cellStyle name="出力" xfId="4834"/>
    <cellStyle name="悪い" xfId="4835"/>
    <cellStyle name="輔色1" xfId="4836"/>
    <cellStyle name="輔色1 2" xfId="4837"/>
    <cellStyle name="輔色1 2 2" xfId="4838"/>
    <cellStyle name="輔色1 2 2 2" xfId="4839"/>
    <cellStyle name="輔色1 2 3" xfId="4840"/>
    <cellStyle name="輔色1 2 3 2" xfId="4841"/>
    <cellStyle name="輔色1 2 4" xfId="4842"/>
    <cellStyle name="輔色1 3" xfId="4843"/>
    <cellStyle name="輔色1 3 2" xfId="4844"/>
    <cellStyle name="輔色1 3 2 2" xfId="4845"/>
    <cellStyle name="輔色1 3 3" xfId="4846"/>
    <cellStyle name="輔色1 3 3 2" xfId="4847"/>
    <cellStyle name="輔色1 3 4" xfId="4848"/>
    <cellStyle name="輔色1 4" xfId="4849"/>
    <cellStyle name="輔色1 5" xfId="4850"/>
    <cellStyle name="輔色2" xfId="4851"/>
    <cellStyle name="輔色2 2" xfId="4852"/>
    <cellStyle name="輔色2 2 2" xfId="4853"/>
    <cellStyle name="輔色2 2 2 2" xfId="4854"/>
    <cellStyle name="輔色2 2 3" xfId="4855"/>
    <cellStyle name="輔色2 2 3 2" xfId="4856"/>
    <cellStyle name="輔色2 2 4" xfId="4857"/>
    <cellStyle name="輔色2 3" xfId="4858"/>
    <cellStyle name="輔色2 3 2" xfId="4859"/>
    <cellStyle name="輔色2 3 2 2" xfId="4860"/>
    <cellStyle name="輔色2 3 3" xfId="4861"/>
    <cellStyle name="輔色2 3 3 2" xfId="4862"/>
    <cellStyle name="輔色2 3 4" xfId="4863"/>
    <cellStyle name="輔色2 4" xfId="4864"/>
    <cellStyle name="輔色2 5" xfId="4865"/>
    <cellStyle name="輔色3" xfId="4866"/>
    <cellStyle name="輔色3 2" xfId="4867"/>
    <cellStyle name="輔色3 2 2" xfId="4868"/>
    <cellStyle name="輔色3 2 2 2" xfId="4869"/>
    <cellStyle name="輔色3 2 3" xfId="4870"/>
    <cellStyle name="輔色3 2 3 2" xfId="4871"/>
    <cellStyle name="輔色3 2 4" xfId="4872"/>
    <cellStyle name="輔色3 3" xfId="4873"/>
    <cellStyle name="輔色3 3 2" xfId="4874"/>
    <cellStyle name="輔色3 3 2 2" xfId="4875"/>
    <cellStyle name="輔色3 3 3" xfId="4876"/>
    <cellStyle name="輔色3 3 3 2" xfId="4877"/>
    <cellStyle name="輔色3 3 4" xfId="4878"/>
    <cellStyle name="輔色3 4" xfId="4879"/>
    <cellStyle name="輔色3 5" xfId="4880"/>
    <cellStyle name="輔色4" xfId="4881"/>
    <cellStyle name="輔色4 2" xfId="4882"/>
    <cellStyle name="輔色4 2 2" xfId="4883"/>
    <cellStyle name="輔色4 2 2 2" xfId="4884"/>
    <cellStyle name="輔色4 2 3" xfId="4885"/>
    <cellStyle name="輔色4 2 3 2" xfId="4886"/>
    <cellStyle name="輔色4 2 4" xfId="4887"/>
    <cellStyle name="輔色4 3" xfId="4888"/>
    <cellStyle name="輔色4 3 2" xfId="4889"/>
    <cellStyle name="輔色4 3 2 2" xfId="4890"/>
    <cellStyle name="輔色4 3 3" xfId="4891"/>
    <cellStyle name="輔色4 3 3 2" xfId="4892"/>
    <cellStyle name="輔色4 3 4" xfId="4893"/>
    <cellStyle name="輔色4 4" xfId="4894"/>
    <cellStyle name="輔色4 5" xfId="4895"/>
    <cellStyle name="輔色5" xfId="4896"/>
    <cellStyle name="輔色5 2" xfId="4897"/>
    <cellStyle name="輔色5 2 2" xfId="4898"/>
    <cellStyle name="輔色5 2 2 2" xfId="4899"/>
    <cellStyle name="輔色5 2 3" xfId="4900"/>
    <cellStyle name="輔色5 2 3 2" xfId="4901"/>
    <cellStyle name="輔色5 2 4" xfId="4902"/>
    <cellStyle name="輔色5 3" xfId="4903"/>
    <cellStyle name="輔色5 3 2" xfId="4904"/>
    <cellStyle name="輔色5 3 2 2" xfId="4905"/>
    <cellStyle name="輔色5 3 3" xfId="4906"/>
    <cellStyle name="輔色5 3 3 2" xfId="4907"/>
    <cellStyle name="輔色5 3 4" xfId="4908"/>
    <cellStyle name="輔色5 4" xfId="4909"/>
    <cellStyle name="輔色5 5" xfId="4910"/>
    <cellStyle name="輔色6" xfId="4911"/>
    <cellStyle name="輔色6 2" xfId="4912"/>
    <cellStyle name="輔色6 2 2" xfId="4913"/>
    <cellStyle name="輔色6 2 2 2" xfId="4914"/>
    <cellStyle name="輔色6 2 3" xfId="4915"/>
    <cellStyle name="輔色6 2 3 2" xfId="4916"/>
    <cellStyle name="輔色6 2 4" xfId="4917"/>
    <cellStyle name="輔色6 3" xfId="4918"/>
    <cellStyle name="輔色6 3 2" xfId="4919"/>
    <cellStyle name="輔色6 3 2 2" xfId="4920"/>
    <cellStyle name="輔色6 3 3" xfId="4921"/>
    <cellStyle name="輔色6 3 3 2" xfId="4922"/>
    <cellStyle name="輔色6 3 4" xfId="4923"/>
    <cellStyle name="輔色6 4" xfId="4924"/>
    <cellStyle name="輔色6 5" xfId="4925"/>
    <cellStyle name="好 2" xfId="4926"/>
    <cellStyle name="好 2 2" xfId="4927"/>
    <cellStyle name="好 2 2 2" xfId="4928"/>
    <cellStyle name="好 2 3" xfId="4929"/>
    <cellStyle name="好_10AW核价-润懋(35款已核，单耗未减)" xfId="4930"/>
    <cellStyle name="好_10AW核价-润懋(35款已核，单耗未减) 2" xfId="4931"/>
    <cellStyle name="好_10AW核价-润懋(35款已核，单耗未减) 2 2" xfId="4932"/>
    <cellStyle name="好_10AW核价-润懋(35款已核，单耗未减) 2 2 2" xfId="4933"/>
    <cellStyle name="好_10AW核价-润懋(35款已核，单耗未减) 2 3" xfId="4934"/>
    <cellStyle name="好_10AW核价-润懋(35款已核，单耗未减) 3" xfId="4935"/>
    <cellStyle name="好_10AW核价-润懋(35款已核，单耗未减) 3 2" xfId="4936"/>
    <cellStyle name="好_10AW核价-润懋(35款已核，单耗未减) 4" xfId="4937"/>
    <cellStyle name="好_10AW核价-润懋(35款已核，单耗未减) 4 2" xfId="4938"/>
    <cellStyle name="好_10AW核价-润懋(35款已核，单耗未减) 5" xfId="4939"/>
    <cellStyle name="好_10AW核价-润懋(35款已核，单耗未减) 5 2" xfId="4940"/>
    <cellStyle name="好_10AW核价-润懋(35款已核，单耗未减) 6" xfId="4941"/>
    <cellStyle name="好_10AW核价-润懋(35款已核，单耗未减) 7" xfId="4942"/>
    <cellStyle name="好_10AW润懋最终确定单价（16款未定）" xfId="4943"/>
    <cellStyle name="好_10AW润懋最终确定单价（16款未定） 2" xfId="4944"/>
    <cellStyle name="好_10AW润懋最终确定单价（16款未定） 2 2" xfId="4945"/>
    <cellStyle name="好_10AW润懋最终确定单价（16款未定） 2 2 2" xfId="4946"/>
    <cellStyle name="好_10AW润懋最终确定单价（16款未定） 2 3" xfId="4947"/>
    <cellStyle name="好_10AW润懋最终确定单价（16款未定） 3" xfId="4948"/>
    <cellStyle name="好_10AW润懋最终确定单价（16款未定） 3 2" xfId="4949"/>
    <cellStyle name="好_10AW润懋最终确定单价（16款未定） 4" xfId="4950"/>
    <cellStyle name="好_10AW润懋最终确定单价（16款未定） 4 2" xfId="4951"/>
    <cellStyle name="好_10AW润懋最终确定单价（16款未定） 5" xfId="4952"/>
    <cellStyle name="好_10AW润懋最终确定单价（16款未定） 5 2" xfId="4953"/>
    <cellStyle name="好_10AW润懋最终确定单价（16款未定） 6" xfId="4954"/>
    <cellStyle name="好_10AW润懋最终确定单价（16款未定） 7" xfId="4955"/>
    <cellStyle name="好_2011秋冬季生产放量表2-9(韩姐原始单)" xfId="4956"/>
    <cellStyle name="好_226" xfId="4957"/>
    <cellStyle name="好_226 2" xfId="4958"/>
    <cellStyle name="好_226 2 2" xfId="4959"/>
    <cellStyle name="好_226 2 2 2" xfId="4960"/>
    <cellStyle name="好_226 2 3" xfId="4961"/>
    <cellStyle name="好_226 2 3 2" xfId="4962"/>
    <cellStyle name="好_226 2 4" xfId="4963"/>
    <cellStyle name="好_226 2 4 2" xfId="4964"/>
    <cellStyle name="好_226 2 5" xfId="4965"/>
    <cellStyle name="好_226 2 5 2" xfId="4966"/>
    <cellStyle name="好_226 2 6" xfId="4967"/>
    <cellStyle name="好_226 2 7" xfId="4968"/>
    <cellStyle name="好_226 3" xfId="4969"/>
    <cellStyle name="好_226 3 2" xfId="4970"/>
    <cellStyle name="好_226 4" xfId="4971"/>
    <cellStyle name="好_226 4 2" xfId="4972"/>
    <cellStyle name="好_226 5" xfId="4973"/>
    <cellStyle name="好_226 5 2" xfId="4974"/>
    <cellStyle name="好_226 6" xfId="4975"/>
    <cellStyle name="好_226 6 2" xfId="4976"/>
    <cellStyle name="好_226 7" xfId="4977"/>
    <cellStyle name="好_226 7 2" xfId="4978"/>
    <cellStyle name="好_226 8" xfId="4979"/>
    <cellStyle name="好_226 9" xfId="4980"/>
    <cellStyle name="好_227" xfId="4981"/>
    <cellStyle name="好_227 2" xfId="4982"/>
    <cellStyle name="好_227 2 2" xfId="4983"/>
    <cellStyle name="好_227 2 2 2" xfId="4984"/>
    <cellStyle name="好_227 2 3" xfId="4985"/>
    <cellStyle name="好_227 2 3 2" xfId="4986"/>
    <cellStyle name="好_227 2 4" xfId="4987"/>
    <cellStyle name="好_227 2 4 2" xfId="4988"/>
    <cellStyle name="好_227 2 5" xfId="4989"/>
    <cellStyle name="好_227 2 5 2" xfId="4990"/>
    <cellStyle name="好_227 2 6" xfId="4991"/>
    <cellStyle name="好_227 2 7" xfId="4992"/>
    <cellStyle name="好_227 3" xfId="4993"/>
    <cellStyle name="好_227 3 2" xfId="4994"/>
    <cellStyle name="好_227 4" xfId="4995"/>
    <cellStyle name="好_227 4 2" xfId="4996"/>
    <cellStyle name="好_227 5" xfId="4997"/>
    <cellStyle name="好_227 5 2" xfId="4998"/>
    <cellStyle name="好_227 6" xfId="4999"/>
    <cellStyle name="好_227 6 2" xfId="5000"/>
    <cellStyle name="好_227 7" xfId="5001"/>
    <cellStyle name="好_227 7 2" xfId="5002"/>
    <cellStyle name="好_227 8" xfId="5003"/>
    <cellStyle name="好_227 9" xfId="5004"/>
    <cellStyle name="好_235" xfId="5005"/>
    <cellStyle name="好_235 2" xfId="5006"/>
    <cellStyle name="好_235 2 2" xfId="5007"/>
    <cellStyle name="好_235 2 2 2" xfId="5008"/>
    <cellStyle name="好_235 2 3" xfId="5009"/>
    <cellStyle name="好_235 2 3 2" xfId="5010"/>
    <cellStyle name="好_235 2 4" xfId="5011"/>
    <cellStyle name="好_235 2 4 2" xfId="5012"/>
    <cellStyle name="好_235 2 5" xfId="5013"/>
    <cellStyle name="好_235 2 5 2" xfId="5014"/>
    <cellStyle name="好_235 2 6" xfId="5015"/>
    <cellStyle name="好_235 2 7" xfId="5016"/>
    <cellStyle name="好_235 3" xfId="5017"/>
    <cellStyle name="好_235 3 2" xfId="5018"/>
    <cellStyle name="好_235 4" xfId="5019"/>
    <cellStyle name="好_235 4 2" xfId="5020"/>
    <cellStyle name="好_235 5" xfId="5021"/>
    <cellStyle name="好_235 5 2" xfId="5022"/>
    <cellStyle name="好_235 6" xfId="5023"/>
    <cellStyle name="好_235 6 2" xfId="5024"/>
    <cellStyle name="好_235 7" xfId="5025"/>
    <cellStyle name="好_235 7 2" xfId="5026"/>
    <cellStyle name="好_235 8" xfId="5027"/>
    <cellStyle name="好_235 9" xfId="5028"/>
    <cellStyle name="好_236" xfId="5029"/>
    <cellStyle name="好_236 2" xfId="5030"/>
    <cellStyle name="好_236 2 2" xfId="5031"/>
    <cellStyle name="好_236 2 2 2" xfId="5032"/>
    <cellStyle name="好_236 2 3" xfId="5033"/>
    <cellStyle name="好_236 2 3 2" xfId="5034"/>
    <cellStyle name="好_236 2 4" xfId="5035"/>
    <cellStyle name="好_236 2 4 2" xfId="5036"/>
    <cellStyle name="好_236 2 5" xfId="5037"/>
    <cellStyle name="好_236 2 5 2" xfId="5038"/>
    <cellStyle name="好_236 2 6" xfId="5039"/>
    <cellStyle name="好_236 2 7" xfId="5040"/>
    <cellStyle name="好_236 3" xfId="5041"/>
    <cellStyle name="好_236 3 2" xfId="5042"/>
    <cellStyle name="好_236 4" xfId="5043"/>
    <cellStyle name="好_236 4 2" xfId="5044"/>
    <cellStyle name="好_236 5" xfId="5045"/>
    <cellStyle name="好_236 5 2" xfId="5046"/>
    <cellStyle name="好_236 6" xfId="5047"/>
    <cellStyle name="好_236 6 2" xfId="5048"/>
    <cellStyle name="好_236 7" xfId="5049"/>
    <cellStyle name="好_236 7 2" xfId="5050"/>
    <cellStyle name="好_236 8" xfId="5051"/>
    <cellStyle name="好_236 9" xfId="5052"/>
    <cellStyle name="好_TADA2412女款梭织羽绒服" xfId="5053"/>
    <cellStyle name="好_TADA2412女款梭织羽绒服 2" xfId="5054"/>
    <cellStyle name="好_TADA2412女款梭织羽绒服 2 2" xfId="5055"/>
    <cellStyle name="好_TADA2412女款梭织羽绒服 2 2 2" xfId="5056"/>
    <cellStyle name="好_TADA2412女款梭织羽绒服 2 3" xfId="5057"/>
    <cellStyle name="好_TADA2412女款梭织羽绒服 2 3 2" xfId="5058"/>
    <cellStyle name="好_TADA2412女款梭织羽绒服 2 4" xfId="5059"/>
    <cellStyle name="好_TADA2412女款梭织羽绒服 3" xfId="5060"/>
    <cellStyle name="好_TADA2412女款梭织羽绒服 3 2" xfId="5061"/>
    <cellStyle name="好_TADA2412女款梭织羽绒服 3 2 2" xfId="5062"/>
    <cellStyle name="好_TADA2412女款梭织羽绒服 3 3" xfId="5063"/>
    <cellStyle name="好_TADA2412女款梭织羽绒服 3 3 2" xfId="5064"/>
    <cellStyle name="好_TADA2412女款梭织羽绒服 3 4" xfId="5065"/>
    <cellStyle name="好_TADA2412女款梭织羽绒服 4" xfId="5066"/>
    <cellStyle name="好_TADA2412女款梭织羽绒服 5" xfId="5067"/>
    <cellStyle name="好_TADA2415男款梭织羽绒服" xfId="5068"/>
    <cellStyle name="好_TADA2415男款梭织羽绒服 2" xfId="5069"/>
    <cellStyle name="好_TADA2415男款梭织羽绒服 2 2" xfId="5070"/>
    <cellStyle name="好_TADA2415男款梭织羽绒服 2 2 2" xfId="5071"/>
    <cellStyle name="好_TADA2415男款梭织羽绒服 2 3" xfId="5072"/>
    <cellStyle name="好_TADA2415男款梭织羽绒服 2 3 2" xfId="5073"/>
    <cellStyle name="好_TADA2415男款梭织羽绒服 2 4" xfId="5074"/>
    <cellStyle name="好_TADA2415男款梭织羽绒服 3" xfId="5075"/>
    <cellStyle name="好_TADA2415男款梭织羽绒服 3 2" xfId="5076"/>
    <cellStyle name="好_TADA2415男款梭织羽绒服 3 2 2" xfId="5077"/>
    <cellStyle name="好_TADA2415男款梭织羽绒服 3 3" xfId="5078"/>
    <cellStyle name="好_TADA2415男款梭织羽绒服 3 3 2" xfId="5079"/>
    <cellStyle name="好_TADA2415男款梭织羽绒服 3 4" xfId="5080"/>
    <cellStyle name="好_TADA2415男款梭织羽绒服 4" xfId="5081"/>
    <cellStyle name="好_TADA2415男款梭织羽绒服 5" xfId="5082"/>
    <cellStyle name="好_TAJA2423男梭织外套" xfId="5083"/>
    <cellStyle name="好_TAJA2423男梭织外套 2" xfId="5084"/>
    <cellStyle name="好_TAJA2423男梭织外套 2 2" xfId="5085"/>
    <cellStyle name="好_TAJA2423男梭织外套 2 2 2" xfId="5086"/>
    <cellStyle name="好_TAJA2423男梭织外套 2 3" xfId="5087"/>
    <cellStyle name="好_TAJA2423男梭织外套 2 3 2" xfId="5088"/>
    <cellStyle name="好_TAJA2423男梭织外套 2 4" xfId="5089"/>
    <cellStyle name="好_TAJA2423男梭织外套 3" xfId="5090"/>
    <cellStyle name="好_TAJA2423男梭织外套 3 2" xfId="5091"/>
    <cellStyle name="好_TAJA2423男梭织外套 3 2 2" xfId="5092"/>
    <cellStyle name="好_TAJA2423男梭织外套 3 3" xfId="5093"/>
    <cellStyle name="好_TAJA2423男梭织外套 3 3 2" xfId="5094"/>
    <cellStyle name="好_TAJA2423男梭织外套 3 4" xfId="5095"/>
    <cellStyle name="好_TAJA2423男梭织外套 4" xfId="5096"/>
    <cellStyle name="好_TAJA2423男梭织外套 5" xfId="5097"/>
    <cellStyle name="好_TAPA2436女长袖T" xfId="5098"/>
    <cellStyle name="好_TAPA2436女长袖T 2" xfId="5099"/>
    <cellStyle name="好_TAPA2436女长袖T 2 2" xfId="5100"/>
    <cellStyle name="好_TAPA2436女长袖T 2 2 2" xfId="5101"/>
    <cellStyle name="好_TAPA2436女长袖T 2 3" xfId="5102"/>
    <cellStyle name="好_TAPA2436女长袖T 2 3 2" xfId="5103"/>
    <cellStyle name="好_TAPA2436女长袖T 2 4" xfId="5104"/>
    <cellStyle name="好_TAPA2436女长袖T 3" xfId="5105"/>
    <cellStyle name="好_TAPA2436女长袖T 3 2" xfId="5106"/>
    <cellStyle name="好_TAPA2436女长袖T 3 2 2" xfId="5107"/>
    <cellStyle name="好_TAPA2436女长袖T 3 3" xfId="5108"/>
    <cellStyle name="好_TAPA2436女长袖T 3 3 2" xfId="5109"/>
    <cellStyle name="好_TAPA2436女长袖T 3 4" xfId="5110"/>
    <cellStyle name="好_TAPA2436女长袖T 4" xfId="5111"/>
    <cellStyle name="好_TAPA2436女长袖T 5" xfId="5112"/>
    <cellStyle name="好_TAPA2437男款长袖T" xfId="5113"/>
    <cellStyle name="好_TAPA2437男款长袖T 2" xfId="5114"/>
    <cellStyle name="好_TAPA2437男款长袖T 2 2" xfId="5115"/>
    <cellStyle name="好_TAPA2437男款长袖T 2 2 2" xfId="5116"/>
    <cellStyle name="好_TAPA2437男款长袖T 2 3" xfId="5117"/>
    <cellStyle name="好_TAPA2437男款长袖T 2 3 2" xfId="5118"/>
    <cellStyle name="好_TAPA2437男款长袖T 2 4" xfId="5119"/>
    <cellStyle name="好_TAPA2437男款长袖T 3" xfId="5120"/>
    <cellStyle name="好_TAPA2437男款长袖T 3 2" xfId="5121"/>
    <cellStyle name="好_TAPA2437男款长袖T 3 2 2" xfId="5122"/>
    <cellStyle name="好_TAPA2437男款长袖T 3 3" xfId="5123"/>
    <cellStyle name="好_TAPA2437男款长袖T 3 3 2" xfId="5124"/>
    <cellStyle name="好_TAPA2437男款长袖T 3 4" xfId="5125"/>
    <cellStyle name="好_TAPA2437男款长袖T 4" xfId="5126"/>
    <cellStyle name="好_TAPA2437男款长袖T 5" xfId="5127"/>
    <cellStyle name="好_TAVA2440女款羽绒背心" xfId="5128"/>
    <cellStyle name="好_TAVA2440女款羽绒背心 2" xfId="5129"/>
    <cellStyle name="好_TAVA2440女款羽绒背心 2 2" xfId="5130"/>
    <cellStyle name="好_TAVA2440女款羽绒背心 2 2 2" xfId="5131"/>
    <cellStyle name="好_TAVA2440女款羽绒背心 2 3" xfId="5132"/>
    <cellStyle name="好_TAVA2440女款羽绒背心 2 3 2" xfId="5133"/>
    <cellStyle name="好_TAVA2440女款羽绒背心 2 4" xfId="5134"/>
    <cellStyle name="好_TAVA2440女款羽绒背心 3" xfId="5135"/>
    <cellStyle name="好_TAVA2440女款羽绒背心 3 2" xfId="5136"/>
    <cellStyle name="好_TAVA2440女款羽绒背心 3 2 2" xfId="5137"/>
    <cellStyle name="好_TAVA2440女款羽绒背心 3 3" xfId="5138"/>
    <cellStyle name="好_TAVA2440女款羽绒背心 3 3 2" xfId="5139"/>
    <cellStyle name="好_TAVA2440女款羽绒背心 3 4" xfId="5140"/>
    <cellStyle name="好_TAVA2440女款羽绒背心 4" xfId="5141"/>
    <cellStyle name="好_TAVA2440女款羽绒背心 5" xfId="5142"/>
    <cellStyle name="好_TAVA2441男款羽绒背心" xfId="5143"/>
    <cellStyle name="好_TAVA2441男款羽绒背心 2" xfId="5144"/>
    <cellStyle name="好_TAVA2441男款羽绒背心 2 2" xfId="5145"/>
    <cellStyle name="好_TAVA2441男款羽绒背心 2 2 2" xfId="5146"/>
    <cellStyle name="好_TAVA2441男款羽绒背心 2 3" xfId="5147"/>
    <cellStyle name="好_TAVA2441男款羽绒背心 2 3 2" xfId="5148"/>
    <cellStyle name="好_TAVA2441男款羽绒背心 2 4" xfId="5149"/>
    <cellStyle name="好_TAVA2441男款羽绒背心 3" xfId="5150"/>
    <cellStyle name="好_TAVA2441男款羽绒背心 3 2" xfId="5151"/>
    <cellStyle name="好_TAVA2441男款羽绒背心 3 2 2" xfId="5152"/>
    <cellStyle name="好_TAVA2441男款羽绒背心 3 3" xfId="5153"/>
    <cellStyle name="好_TAVA2441男款羽绒背心 3 3 2" xfId="5154"/>
    <cellStyle name="好_TAVA2441男款羽绒背心 3 4" xfId="5155"/>
    <cellStyle name="好_TAVA2441男款羽绒背心 4" xfId="5156"/>
    <cellStyle name="好_TAVA2441男款羽绒背心 5" xfId="5157"/>
    <cellStyle name="好_TOREAD - 14FW - 电商113款 - 核价表 - 20131011" xfId="5158"/>
    <cellStyle name="好_YKK 拉链大货报价09.12.09" xfId="5159"/>
    <cellStyle name="好_报价表6.2" xfId="5160"/>
    <cellStyle name="好_大田640一版报价xlsx" xfId="5161"/>
    <cellStyle name="好_大田641一版报价xlsx" xfId="5162"/>
    <cellStyle name="好_服装" xfId="5163"/>
    <cellStyle name="好_服装_1" xfId="5164"/>
    <cellStyle name="好_丽扬转出款2680" xfId="5165"/>
    <cellStyle name="好_丽扬转出款2680 2" xfId="5166"/>
    <cellStyle name="好_丽扬转出款2680 2 2" xfId="5167"/>
    <cellStyle name="好_丽扬转出款2680 2 2 2" xfId="5168"/>
    <cellStyle name="好_丽扬转出款2680 2 3" xfId="5169"/>
    <cellStyle name="好_丽扬转出款2680 2 3 2" xfId="5170"/>
    <cellStyle name="好_丽扬转出款2680 2 4" xfId="5171"/>
    <cellStyle name="好_丽扬转出款2680 2 4 2" xfId="5172"/>
    <cellStyle name="好_丽扬转出款2680 2 5" xfId="5173"/>
    <cellStyle name="好_丽扬转出款2680 2 5 2" xfId="5174"/>
    <cellStyle name="好_丽扬转出款2680 2 6" xfId="5175"/>
    <cellStyle name="好_丽扬转出款2680 2 7" xfId="5176"/>
    <cellStyle name="好_丽扬转出款2680 3" xfId="5177"/>
    <cellStyle name="好_丽扬转出款2680 3 2" xfId="5178"/>
    <cellStyle name="好_丽扬转出款2680 4" xfId="5179"/>
    <cellStyle name="好_丽扬转出款2680 4 2" xfId="5180"/>
    <cellStyle name="好_丽扬转出款2680 5" xfId="5181"/>
    <cellStyle name="好_丽扬转出款2680 5 2" xfId="5182"/>
    <cellStyle name="好_丽扬转出款2680 6" xfId="5183"/>
    <cellStyle name="好_丽扬转出款2680 6 2" xfId="5184"/>
    <cellStyle name="好_丽扬转出款2680 7" xfId="5185"/>
    <cellStyle name="好_丽扬转出款2680 7 2" xfId="5186"/>
    <cellStyle name="好_丽扬转出款2680 8" xfId="5187"/>
    <cellStyle name="好_丽扬转出款2680 9" xfId="5188"/>
    <cellStyle name="好_内件物料单" xfId="5189"/>
    <cellStyle name="好_内件物料单 2" xfId="5190"/>
    <cellStyle name="好_内件物料单 2 2" xfId="5191"/>
    <cellStyle name="好_内件物料单 3" xfId="5192"/>
    <cellStyle name="好_润懋转出款的物料工厂待定" xfId="5193"/>
    <cellStyle name="好_润懋转出款的物料工厂待定 2" xfId="5194"/>
    <cellStyle name="好_润懋转出款的物料工厂待定 2 2" xfId="5195"/>
    <cellStyle name="好_润懋转出款的物料工厂待定 2 2 2" xfId="5196"/>
    <cellStyle name="好_润懋转出款的物料工厂待定 2 3" xfId="5197"/>
    <cellStyle name="好_润懋转出款的物料工厂待定 3" xfId="5198"/>
    <cellStyle name="好_润懋转出款的物料工厂待定 3 2" xfId="5199"/>
    <cellStyle name="好_润懋转出款的物料工厂待定 4" xfId="5200"/>
    <cellStyle name="好_润懋转出款的物料工厂待定 4 2" xfId="5201"/>
    <cellStyle name="好_润懋转出款的物料工厂待定 5" xfId="5202"/>
    <cellStyle name="好_润懋转出款的物料工厂待定 5 2" xfId="5203"/>
    <cellStyle name="好_润懋转出款的物料工厂待定 6" xfId="5204"/>
    <cellStyle name="好_润懋转出款的物料工厂待定 7" xfId="5205"/>
    <cellStyle name="好_童装" xfId="5206"/>
    <cellStyle name="好_外件物料单" xfId="5207"/>
    <cellStyle name="好_外件物料单 2" xfId="5208"/>
    <cellStyle name="好_外件物料单 2 2" xfId="5209"/>
    <cellStyle name="好_外件物料单 3" xfId="5210"/>
    <cellStyle name="好_下单表" xfId="5211"/>
    <cellStyle name="好_鞋品" xfId="5212"/>
    <cellStyle name="好_鞋品_1" xfId="5213"/>
    <cellStyle name="好_装备" xfId="5214"/>
    <cellStyle name="合計" xfId="5215"/>
    <cellStyle name="合計 2" xfId="5216"/>
    <cellStyle name="合計 2 2" xfId="5217"/>
    <cellStyle name="合計 2 2 2" xfId="5218"/>
    <cellStyle name="合計 2 3" xfId="5219"/>
    <cellStyle name="合計 2 3 2" xfId="5220"/>
    <cellStyle name="合計 2 4" xfId="5221"/>
    <cellStyle name="合計 3" xfId="5222"/>
    <cellStyle name="合計 3 2" xfId="5223"/>
    <cellStyle name="合計 3 2 2" xfId="5224"/>
    <cellStyle name="合計 3 3" xfId="5225"/>
    <cellStyle name="合計 3 3 2" xfId="5226"/>
    <cellStyle name="合計 3 4" xfId="5227"/>
    <cellStyle name="合計 4" xfId="5228"/>
    <cellStyle name="合計 5" xfId="5229"/>
    <cellStyle name="桁区切り [0.00]_組曲プレゼン.xls" xfId="5230"/>
    <cellStyle name="桁区切り_組曲プレゼン.xls" xfId="5231"/>
    <cellStyle name="壞" xfId="5232"/>
    <cellStyle name="壞 2" xfId="5233"/>
    <cellStyle name="壞 2 2" xfId="5234"/>
    <cellStyle name="壞 2 2 2" xfId="5235"/>
    <cellStyle name="壞 2 3" xfId="5236"/>
    <cellStyle name="壞 2 3 2" xfId="5237"/>
    <cellStyle name="壞 2 4" xfId="5238"/>
    <cellStyle name="壞 3" xfId="5239"/>
    <cellStyle name="壞 3 2" xfId="5240"/>
    <cellStyle name="壞 3 2 2" xfId="5241"/>
    <cellStyle name="壞 3 3" xfId="5242"/>
    <cellStyle name="壞 3 3 2" xfId="5243"/>
    <cellStyle name="壞 3 4" xfId="5244"/>
    <cellStyle name="壞 4" xfId="5245"/>
    <cellStyle name="壞 5" xfId="5246"/>
    <cellStyle name="汇总 2" xfId="5247"/>
    <cellStyle name="汇总 2 2" xfId="5248"/>
    <cellStyle name="货币 2" xfId="5249"/>
    <cellStyle name="货币 2 2" xfId="5250"/>
    <cellStyle name="集計" xfId="5251"/>
    <cellStyle name="计算 2" xfId="5252"/>
    <cellStyle name="计算 2 2" xfId="5253"/>
    <cellStyle name="計算" xfId="5254"/>
    <cellStyle name="計算方式" xfId="5255"/>
    <cellStyle name="計算方式 2" xfId="5256"/>
    <cellStyle name="計算方式 2 2" xfId="5257"/>
    <cellStyle name="計算方式 2 2 2" xfId="5258"/>
    <cellStyle name="計算方式 2 3" xfId="5259"/>
    <cellStyle name="計算方式 2 3 2" xfId="5260"/>
    <cellStyle name="計算方式 2 4" xfId="5261"/>
    <cellStyle name="計算方式 3" xfId="5262"/>
    <cellStyle name="計算方式 3 2" xfId="5263"/>
    <cellStyle name="計算方式 3 2 2" xfId="5264"/>
    <cellStyle name="計算方式 3 3" xfId="5265"/>
    <cellStyle name="計算方式 3 3 2" xfId="5266"/>
    <cellStyle name="計算方式 3 4" xfId="5267"/>
    <cellStyle name="計算方式 4" xfId="5268"/>
    <cellStyle name="計算方式 5" xfId="5269"/>
    <cellStyle name="检查单元格 2" xfId="5270"/>
    <cellStyle name="检查单元格 2 2" xfId="5271"/>
    <cellStyle name="檢查儲存格" xfId="5272"/>
    <cellStyle name="檢查儲存格 2" xfId="5273"/>
    <cellStyle name="檢查儲存格 2 2" xfId="5274"/>
    <cellStyle name="檢查儲存格 2 2 2" xfId="5275"/>
    <cellStyle name="檢查儲存格 2 3" xfId="5276"/>
    <cellStyle name="檢查儲存格 2 3 2" xfId="5277"/>
    <cellStyle name="檢查儲存格 2 4" xfId="5278"/>
    <cellStyle name="檢查儲存格 3" xfId="5279"/>
    <cellStyle name="檢查儲存格 3 2" xfId="5280"/>
    <cellStyle name="檢查儲存格 3 2 2" xfId="5281"/>
    <cellStyle name="檢查儲存格 3 3" xfId="5282"/>
    <cellStyle name="檢查儲存格 3 3 2" xfId="5283"/>
    <cellStyle name="檢查儲存格 3 4" xfId="5284"/>
    <cellStyle name="檢查儲存格 4" xfId="5285"/>
    <cellStyle name="檢查儲存格 5" xfId="5286"/>
    <cellStyle name="見出し 1" xfId="5287"/>
    <cellStyle name="見出し 2" xfId="5288"/>
    <cellStyle name="見出し 3" xfId="5289"/>
    <cellStyle name="見出し 4" xfId="5290"/>
    <cellStyle name="解释性文本 2" xfId="5291"/>
    <cellStyle name="解释性文本 2 2" xfId="5292"/>
    <cellStyle name="警告文" xfId="5293"/>
    <cellStyle name="警告文本 2" xfId="5294"/>
    <cellStyle name="警告文本 2 2" xfId="5295"/>
    <cellStyle name="警告文字" xfId="5296"/>
    <cellStyle name="警告文字 2" xfId="5297"/>
    <cellStyle name="警告文字 2 2" xfId="5298"/>
    <cellStyle name="警告文字 2 2 2" xfId="5299"/>
    <cellStyle name="警告文字 2 3" xfId="5300"/>
    <cellStyle name="警告文字 2 3 2" xfId="5301"/>
    <cellStyle name="警告文字 2 4" xfId="5302"/>
    <cellStyle name="警告文字 3" xfId="5303"/>
    <cellStyle name="警告文字 3 2" xfId="5304"/>
    <cellStyle name="警告文字 3 2 2" xfId="5305"/>
    <cellStyle name="警告文字 3 3" xfId="5306"/>
    <cellStyle name="警告文字 3 3 2" xfId="5307"/>
    <cellStyle name="警告文字 3 4" xfId="5308"/>
    <cellStyle name="警告文字 4" xfId="5309"/>
    <cellStyle name="警告文字 5" xfId="5310"/>
    <cellStyle name="連結的儲存格" xfId="5311"/>
    <cellStyle name="連結的儲存格 2" xfId="5312"/>
    <cellStyle name="連結的儲存格 2 2" xfId="5313"/>
    <cellStyle name="連結的儲存格 2 2 2" xfId="5314"/>
    <cellStyle name="連結的儲存格 2 3" xfId="5315"/>
    <cellStyle name="連結的儲存格 2 3 2" xfId="5316"/>
    <cellStyle name="連結的儲存格 2 4" xfId="5317"/>
    <cellStyle name="連結的儲存格 3" xfId="5318"/>
    <cellStyle name="連結的儲存格 3 2" xfId="5319"/>
    <cellStyle name="連結的儲存格 3 2 2" xfId="5320"/>
    <cellStyle name="連結的儲存格 3 3" xfId="5321"/>
    <cellStyle name="連結的儲存格 3 3 2" xfId="5322"/>
    <cellStyle name="連結的儲存格 3 4" xfId="5323"/>
    <cellStyle name="連結的儲存格 4" xfId="5324"/>
    <cellStyle name="連結的儲存格 5" xfId="5325"/>
    <cellStyle name="链接单元格 2" xfId="5326"/>
    <cellStyle name="链接单元格 2 2" xfId="5327"/>
    <cellStyle name="良い" xfId="5328"/>
    <cellStyle name="千位分隔 2" xfId="5329"/>
    <cellStyle name="千位分隔 2 2" xfId="5330"/>
    <cellStyle name="千位分隔 2 3" xfId="5331"/>
    <cellStyle name="千位分隔 2 4" xfId="5332"/>
    <cellStyle name="千位分隔 3" xfId="5333"/>
    <cellStyle name="千位分隔[0] 2" xfId="5334"/>
    <cellStyle name="强调文字颜色 1 2" xfId="5335"/>
    <cellStyle name="强调文字颜色 1 2 2" xfId="5336"/>
    <cellStyle name="强调文字颜色 2 2" xfId="5337"/>
    <cellStyle name="强调文字颜色 2 2 2" xfId="5338"/>
    <cellStyle name="强调文字颜色 3 2" xfId="5339"/>
    <cellStyle name="强调文字颜色 3 2 2" xfId="5340"/>
    <cellStyle name="强调文字颜色 4 2" xfId="5341"/>
    <cellStyle name="强调文字颜色 4 2 2" xfId="5342"/>
    <cellStyle name="强调文字颜色 5 2" xfId="5343"/>
    <cellStyle name="强调文字颜色 5 2 2" xfId="5344"/>
    <cellStyle name="强调文字颜色 6 2" xfId="5345"/>
    <cellStyle name="强调文字颜色 6 2 2" xfId="5346"/>
    <cellStyle name="入力" xfId="5347"/>
    <cellStyle name="适中 2" xfId="5348"/>
    <cellStyle name="适中 2 2" xfId="5349"/>
    <cellStyle name="适中 3" xfId="5350"/>
    <cellStyle name="适中 3 2" xfId="5351"/>
    <cellStyle name="输出 2" xfId="5352"/>
    <cellStyle name="输出 2 2" xfId="5353"/>
    <cellStyle name="输入 2" xfId="5354"/>
    <cellStyle name="输入 2 2" xfId="5355"/>
    <cellStyle name="輸出" xfId="5356"/>
    <cellStyle name="輸出 2" xfId="5357"/>
    <cellStyle name="輸出 2 2" xfId="5358"/>
    <cellStyle name="輸出 2 2 2" xfId="5359"/>
    <cellStyle name="輸出 2 3" xfId="5360"/>
    <cellStyle name="輸出 2 3 2" xfId="5361"/>
    <cellStyle name="輸出 2 4" xfId="5362"/>
    <cellStyle name="輸出 3" xfId="5363"/>
    <cellStyle name="輸出 3 2" xfId="5364"/>
    <cellStyle name="輸出 3 2 2" xfId="5365"/>
    <cellStyle name="輸出 3 3" xfId="5366"/>
    <cellStyle name="輸出 3 3 2" xfId="5367"/>
    <cellStyle name="輸出 3 4" xfId="5368"/>
    <cellStyle name="輸出 4" xfId="5369"/>
    <cellStyle name="輸出 5" xfId="5370"/>
    <cellStyle name="輸入" xfId="5371"/>
    <cellStyle name="輸入 2" xfId="5372"/>
    <cellStyle name="輸入 2 2" xfId="5373"/>
    <cellStyle name="輸入 2 2 2" xfId="5374"/>
    <cellStyle name="輸入 2 3" xfId="5375"/>
    <cellStyle name="輸入 2 3 2" xfId="5376"/>
    <cellStyle name="輸入 2 4" xfId="5377"/>
    <cellStyle name="輸入 3" xfId="5378"/>
    <cellStyle name="輸入 3 2" xfId="5379"/>
    <cellStyle name="輸入 3 2 2" xfId="5380"/>
    <cellStyle name="輸入 3 3" xfId="5381"/>
    <cellStyle name="輸入 3 3 2" xfId="5382"/>
    <cellStyle name="輸入 3 4" xfId="5383"/>
    <cellStyle name="輸入 4" xfId="5384"/>
    <cellStyle name="輸入 5" xfId="5385"/>
    <cellStyle name="說明文字" xfId="5386"/>
    <cellStyle name="說明文字 2" xfId="5387"/>
    <cellStyle name="說明文字 2 2" xfId="5388"/>
    <cellStyle name="說明文字 2 2 2" xfId="5389"/>
    <cellStyle name="說明文字 2 3" xfId="5390"/>
    <cellStyle name="說明文字 2 3 2" xfId="5391"/>
    <cellStyle name="說明文字 2 4" xfId="5392"/>
    <cellStyle name="說明文字 3" xfId="5393"/>
    <cellStyle name="說明文字 3 2" xfId="5394"/>
    <cellStyle name="說明文字 3 2 2" xfId="5395"/>
    <cellStyle name="說明文字 3 3" xfId="5396"/>
    <cellStyle name="說明文字 3 3 2" xfId="5397"/>
    <cellStyle name="說明文字 3 4" xfId="5398"/>
    <cellStyle name="說明文字 4" xfId="5399"/>
    <cellStyle name="說明文字 5" xfId="5400"/>
    <cellStyle name="説明文" xfId="5401"/>
    <cellStyle name="通貨 [0.00]_組曲プレゼン.xls" xfId="5402"/>
    <cellStyle name="通貨_組曲プレゼン.xls" xfId="5403"/>
    <cellStyle name="样式 1" xfId="5404"/>
    <cellStyle name="样式 1 2" xfId="5405"/>
    <cellStyle name="样式 1 2 2" xfId="5406"/>
    <cellStyle name="样式 1 2 2 2" xfId="5407"/>
    <cellStyle name="样式 1 2 2 2 2" xfId="5408"/>
    <cellStyle name="样式 1 2 2 3" xfId="5409"/>
    <cellStyle name="样式 1 2 2 3 2" xfId="5410"/>
    <cellStyle name="样式 1 2 2 4" xfId="5411"/>
    <cellStyle name="样式 1 2 3" xfId="5412"/>
    <cellStyle name="样式 1 2 4" xfId="5413"/>
    <cellStyle name="样式 1 3" xfId="5414"/>
    <cellStyle name="样式 1 3 2" xfId="5415"/>
    <cellStyle name="样式 1 3 2 2" xfId="5416"/>
    <cellStyle name="样式 1 3 3" xfId="5417"/>
    <cellStyle name="样式 1 3 3 2" xfId="5418"/>
    <cellStyle name="样式 1 3 4" xfId="5419"/>
    <cellStyle name="样式 1 4" xfId="5420"/>
    <cellStyle name="样式 1 4 2" xfId="5421"/>
    <cellStyle name="样式 1 4 3" xfId="5422"/>
    <cellStyle name="样式 1 4 4" xfId="5423"/>
    <cellStyle name="样式 1 5" xfId="5424"/>
    <cellStyle name="样式 1 5 2" xfId="5425"/>
    <cellStyle name="样式 1 6" xfId="5426"/>
    <cellStyle name="样式 1 7" xfId="5427"/>
    <cellStyle name="樣式 1" xfId="5428"/>
    <cellStyle name="一般_212男 (2)" xfId="5429"/>
    <cellStyle name="中等" xfId="5430"/>
    <cellStyle name="中等 2" xfId="5431"/>
    <cellStyle name="中等 2 2" xfId="5432"/>
    <cellStyle name="中等 2 2 2" xfId="5433"/>
    <cellStyle name="中等 2 3" xfId="5434"/>
    <cellStyle name="中等 2 3 2" xfId="5435"/>
    <cellStyle name="中等 2 4" xfId="5436"/>
    <cellStyle name="中等 3" xfId="5437"/>
    <cellStyle name="中等 3 2" xfId="5438"/>
    <cellStyle name="中等 3 2 2" xfId="5439"/>
    <cellStyle name="中等 3 3" xfId="5440"/>
    <cellStyle name="中等 3 3 2" xfId="5441"/>
    <cellStyle name="中等 3 4" xfId="5442"/>
    <cellStyle name="中等 4" xfId="5443"/>
    <cellStyle name="中等 5" xfId="5444"/>
    <cellStyle name="注释 2" xfId="5445"/>
    <cellStyle name="注释 2 2" xfId="5446"/>
    <cellStyle name="注释 2 2 2" xfId="5447"/>
    <cellStyle name="注释 2 3" xfId="5448"/>
    <cellStyle name="표준_CB525WCB520CB521CB527 자재리스트_MATERIAL LIST GREEN LAMB GL550 GL551(BULK)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0</xdr:row>
      <xdr:rowOff>123195</xdr:rowOff>
    </xdr:from>
    <xdr:to>
      <xdr:col>2</xdr:col>
      <xdr:colOff>895350</xdr:colOff>
      <xdr:row>7</xdr:row>
      <xdr:rowOff>66674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6" y="123195"/>
          <a:ext cx="2285999" cy="13150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</xdr:row>
      <xdr:rowOff>58276</xdr:rowOff>
    </xdr:from>
    <xdr:to>
      <xdr:col>8</xdr:col>
      <xdr:colOff>838200</xdr:colOff>
      <xdr:row>30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163176"/>
          <a:ext cx="7581900" cy="58472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276225</xdr:colOff>
      <xdr:row>24</xdr:row>
      <xdr:rowOff>152399</xdr:rowOff>
    </xdr:from>
    <xdr:to>
      <xdr:col>12</xdr:col>
      <xdr:colOff>557084</xdr:colOff>
      <xdr:row>35</xdr:row>
      <xdr:rowOff>9521</xdr:rowOff>
    </xdr:to>
    <xdr:grpSp>
      <xdr:nvGrpSpPr>
        <xdr:cNvPr id="4" name="组合 3"/>
        <xdr:cNvGrpSpPr/>
      </xdr:nvGrpSpPr>
      <xdr:grpSpPr>
        <a:xfrm>
          <a:off x="8226425" y="6375399"/>
          <a:ext cx="1627059" cy="2930522"/>
          <a:chOff x="8191500" y="6800849"/>
          <a:chExt cx="1652459" cy="2895597"/>
        </a:xfrm>
      </xdr:grpSpPr>
      <xdr:pic>
        <xdr:nvPicPr>
          <xdr:cNvPr id="3073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8191500" y="6800849"/>
            <a:ext cx="1628774" cy="2895597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sp macro="" textlink="">
        <xdr:nvSpPr>
          <xdr:cNvPr id="3" name="TextBox 2"/>
          <xdr:cNvSpPr txBox="1"/>
        </xdr:nvSpPr>
        <xdr:spPr>
          <a:xfrm>
            <a:off x="8248650" y="7562850"/>
            <a:ext cx="1595309" cy="4591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zh-CN" altLang="en-US" sz="1100"/>
              <a:t>袋布内部不接受做毛口</a:t>
            </a:r>
            <a:endParaRPr lang="en-US" altLang="zh-CN" sz="1100"/>
          </a:p>
          <a:p>
            <a:r>
              <a:rPr lang="zh-CN" altLang="en-US" sz="1100"/>
              <a:t>需加包边做光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106734</xdr:rowOff>
    </xdr:from>
    <xdr:to>
      <xdr:col>3</xdr:col>
      <xdr:colOff>523875</xdr:colOff>
      <xdr:row>8</xdr:row>
      <xdr:rowOff>9525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106734"/>
          <a:ext cx="2600325" cy="14934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25</xdr:row>
      <xdr:rowOff>314453</xdr:rowOff>
    </xdr:from>
    <xdr:to>
      <xdr:col>12</xdr:col>
      <xdr:colOff>330374</xdr:colOff>
      <xdr:row>37</xdr:row>
      <xdr:rowOff>95249</xdr:rowOff>
    </xdr:to>
    <xdr:grpSp>
      <xdr:nvGrpSpPr>
        <xdr:cNvPr id="10" name="组合 9"/>
        <xdr:cNvGrpSpPr/>
      </xdr:nvGrpSpPr>
      <xdr:grpSpPr>
        <a:xfrm>
          <a:off x="6743700" y="6359653"/>
          <a:ext cx="3657774" cy="2765296"/>
          <a:chOff x="6838950" y="5619878"/>
          <a:chExt cx="3721274" cy="2838321"/>
        </a:xfrm>
      </xdr:grpSpPr>
      <xdr:grpSp>
        <xdr:nvGrpSpPr>
          <xdr:cNvPr id="8" name="组合 7"/>
          <xdr:cNvGrpSpPr/>
        </xdr:nvGrpSpPr>
        <xdr:grpSpPr>
          <a:xfrm>
            <a:off x="6838950" y="5619878"/>
            <a:ext cx="3721274" cy="2838321"/>
            <a:chOff x="6743700" y="5515167"/>
            <a:chExt cx="3721274" cy="2819208"/>
          </a:xfrm>
        </xdr:grpSpPr>
        <xdr:pic>
          <xdr:nvPicPr>
            <xdr:cNvPr id="1025" name="Picture 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/>
            <a:srcRect/>
            <a:stretch>
              <a:fillRect/>
            </a:stretch>
          </xdr:blipFill>
          <xdr:spPr bwMode="auto">
            <a:xfrm>
              <a:off x="6743700" y="5524500"/>
              <a:ext cx="1581150" cy="2809875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pic>
          <xdr:nvPicPr>
            <xdr:cNvPr id="1028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/>
            <a:srcRect/>
            <a:stretch>
              <a:fillRect/>
            </a:stretch>
          </xdr:blipFill>
          <xdr:spPr bwMode="auto">
            <a:xfrm>
              <a:off x="8315325" y="5515167"/>
              <a:ext cx="2149649" cy="2781300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</xdr:grpSp>
      <xdr:sp macro="" textlink="">
        <xdr:nvSpPr>
          <xdr:cNvPr id="9" name="TextBox 8"/>
          <xdr:cNvSpPr txBox="1"/>
        </xdr:nvSpPr>
        <xdr:spPr>
          <a:xfrm>
            <a:off x="8848725" y="6143625"/>
            <a:ext cx="1172116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zh-CN" altLang="en-US" sz="1100"/>
              <a:t>袋布做法参考图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346250</xdr:colOff>
      <xdr:row>28</xdr:row>
      <xdr:rowOff>234950</xdr:rowOff>
    </xdr:from>
    <xdr:to>
      <xdr:col>4</xdr:col>
      <xdr:colOff>781050</xdr:colOff>
      <xdr:row>37</xdr:row>
      <xdr:rowOff>34925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10250" y="6775450"/>
          <a:ext cx="1628600" cy="1971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5</xdr:col>
      <xdr:colOff>0</xdr:colOff>
      <xdr:row>28</xdr:row>
      <xdr:rowOff>209550</xdr:rowOff>
    </xdr:from>
    <xdr:ext cx="1634950" cy="2028825"/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65900" y="7010400"/>
          <a:ext cx="1634950" cy="2028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nda/Desktop/F:\Documents%20and%20Settings\Administrator\&#26700;&#38754;\&#33258;&#37319;&#25289;&#38142;&#25552;&#21069;&#19979;&#21333;&#27454;&#21340;&#21191;1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nda/Desktop/F:\Users\Administrator\Documents\Tencent%20Files\985783248\FileRecv\HERO\&#24037;&#33402;&#21333;\&#33538;&#23665;\&#30007;T&#24676;&#3186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nda/Desktop/F:\Documents%20and%20Settings\Administrator\&#26700;&#38754;\&#30007;T&#24676;&#3186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拉链属性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款式图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款式图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Relationship Id="rId2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A13" workbookViewId="0">
      <selection activeCell="I15" sqref="I15"/>
    </sheetView>
  </sheetViews>
  <sheetFormatPr baseColWidth="10" defaultColWidth="8.83203125" defaultRowHeight="15" x14ac:dyDescent="0.2"/>
  <cols>
    <col min="1" max="8" width="9.1640625" style="152" customWidth="1"/>
    <col min="9" max="9" width="10.1640625" style="152" customWidth="1"/>
    <col min="10" max="16384" width="8.83203125" style="152"/>
  </cols>
  <sheetData>
    <row r="1" spans="1:9" ht="55.5" customHeight="1" x14ac:dyDescent="0.2">
      <c r="A1" s="508" t="s">
        <v>12</v>
      </c>
      <c r="B1" s="508"/>
      <c r="C1" s="508"/>
      <c r="D1" s="508"/>
      <c r="E1" s="508"/>
      <c r="F1" s="508"/>
      <c r="G1" s="508"/>
      <c r="H1" s="508"/>
      <c r="I1" s="508"/>
    </row>
    <row r="2" spans="1:9" ht="30.75" customHeight="1" x14ac:dyDescent="0.2">
      <c r="A2" s="153"/>
      <c r="B2" s="153"/>
      <c r="C2" s="154"/>
      <c r="D2" s="509"/>
      <c r="E2" s="509"/>
      <c r="F2" s="509"/>
      <c r="G2" s="509"/>
      <c r="H2" s="509"/>
      <c r="I2" s="155"/>
    </row>
    <row r="3" spans="1:9" ht="30.75" customHeight="1" x14ac:dyDescent="0.2"/>
    <row r="4" spans="1:9" ht="39.75" customHeight="1" x14ac:dyDescent="0.2">
      <c r="A4" s="510" t="s">
        <v>631</v>
      </c>
      <c r="B4" s="510"/>
      <c r="C4" s="510"/>
      <c r="D4" s="510"/>
      <c r="E4" s="510"/>
      <c r="F4" s="510"/>
      <c r="G4" s="510"/>
      <c r="H4" s="510"/>
      <c r="I4" s="510"/>
    </row>
    <row r="5" spans="1:9" ht="30" customHeight="1" x14ac:dyDescent="0.2"/>
    <row r="6" spans="1:9" ht="30" customHeight="1" x14ac:dyDescent="0.2"/>
    <row r="7" spans="1:9" ht="30" customHeight="1" x14ac:dyDescent="0.2"/>
    <row r="8" spans="1:9" ht="30" customHeight="1" x14ac:dyDescent="0.2"/>
    <row r="9" spans="1:9" ht="29.25" customHeight="1" thickBot="1" x14ac:dyDescent="0.25">
      <c r="F9" s="156" t="s">
        <v>421</v>
      </c>
      <c r="G9" s="511" t="s">
        <v>432</v>
      </c>
      <c r="H9" s="511"/>
    </row>
    <row r="10" spans="1:9" ht="29.25" customHeight="1" thickBot="1" x14ac:dyDescent="0.25">
      <c r="F10" s="156" t="s">
        <v>195</v>
      </c>
      <c r="G10" s="511" t="s">
        <v>431</v>
      </c>
      <c r="H10" s="511"/>
    </row>
    <row r="11" spans="1:9" ht="29.25" customHeight="1" thickBot="1" x14ac:dyDescent="0.25">
      <c r="F11" s="156" t="s">
        <v>196</v>
      </c>
      <c r="G11" s="507" t="s">
        <v>560</v>
      </c>
      <c r="H11" s="507"/>
    </row>
    <row r="12" spans="1:9" ht="29.25" customHeight="1" thickBot="1" x14ac:dyDescent="0.25">
      <c r="F12" s="156" t="s">
        <v>197</v>
      </c>
      <c r="G12" s="512" t="s">
        <v>447</v>
      </c>
      <c r="H12" s="512"/>
    </row>
    <row r="13" spans="1:9" ht="29.25" customHeight="1" thickBot="1" x14ac:dyDescent="0.25">
      <c r="F13" s="156" t="s">
        <v>198</v>
      </c>
      <c r="G13" s="512" t="s">
        <v>424</v>
      </c>
      <c r="H13" s="512"/>
    </row>
    <row r="14" spans="1:9" ht="29.25" customHeight="1" thickBot="1" x14ac:dyDescent="0.25">
      <c r="F14" s="156" t="s">
        <v>199</v>
      </c>
      <c r="G14" s="512"/>
      <c r="H14" s="512"/>
    </row>
    <row r="15" spans="1:9" ht="29.25" customHeight="1" thickBot="1" x14ac:dyDescent="0.25">
      <c r="F15" s="156" t="s">
        <v>200</v>
      </c>
      <c r="G15" s="513" t="s">
        <v>425</v>
      </c>
      <c r="H15" s="513"/>
    </row>
    <row r="16" spans="1:9" ht="35" customHeight="1" x14ac:dyDescent="0.2">
      <c r="F16" s="156"/>
      <c r="G16" s="157"/>
      <c r="H16" s="157"/>
    </row>
    <row r="17" spans="3:7" ht="27" customHeight="1" x14ac:dyDescent="0.2">
      <c r="C17" s="158" t="s">
        <v>201</v>
      </c>
      <c r="D17" s="514" t="s">
        <v>202</v>
      </c>
      <c r="E17" s="514"/>
      <c r="F17" s="514" t="s">
        <v>203</v>
      </c>
      <c r="G17" s="514"/>
    </row>
    <row r="18" spans="3:7" ht="27" customHeight="1" x14ac:dyDescent="0.2">
      <c r="C18" s="158" t="s">
        <v>204</v>
      </c>
      <c r="D18" s="514"/>
      <c r="E18" s="514"/>
      <c r="F18" s="514"/>
      <c r="G18" s="514"/>
    </row>
    <row r="19" spans="3:7" ht="27" customHeight="1" x14ac:dyDescent="0.2">
      <c r="C19" s="158" t="s">
        <v>205</v>
      </c>
      <c r="D19" s="514" t="s">
        <v>448</v>
      </c>
      <c r="E19" s="514"/>
      <c r="F19" s="514"/>
      <c r="G19" s="514"/>
    </row>
    <row r="20" spans="3:7" ht="27" customHeight="1" x14ac:dyDescent="0.2">
      <c r="C20" s="158" t="s">
        <v>206</v>
      </c>
      <c r="D20" s="515"/>
      <c r="E20" s="516"/>
      <c r="F20" s="515"/>
      <c r="G20" s="516"/>
    </row>
    <row r="21" spans="3:7" ht="27" customHeight="1" x14ac:dyDescent="0.2">
      <c r="C21" s="158" t="s">
        <v>207</v>
      </c>
      <c r="D21" s="514"/>
      <c r="E21" s="514"/>
      <c r="F21" s="514"/>
      <c r="G21" s="514"/>
    </row>
    <row r="22" spans="3:7" ht="27" customHeight="1" x14ac:dyDescent="0.2">
      <c r="C22" s="159"/>
    </row>
    <row r="23" spans="3:7" ht="27" customHeight="1" x14ac:dyDescent="0.2"/>
  </sheetData>
  <mergeCells count="20">
    <mergeCell ref="D21:E21"/>
    <mergeCell ref="F21:G21"/>
    <mergeCell ref="D18:E18"/>
    <mergeCell ref="F18:G18"/>
    <mergeCell ref="D19:E19"/>
    <mergeCell ref="F19:G19"/>
    <mergeCell ref="D20:E20"/>
    <mergeCell ref="F20:G20"/>
    <mergeCell ref="G12:H12"/>
    <mergeCell ref="G13:H13"/>
    <mergeCell ref="G14:H14"/>
    <mergeCell ref="G15:H15"/>
    <mergeCell ref="D17:E17"/>
    <mergeCell ref="F17:G17"/>
    <mergeCell ref="G11:H11"/>
    <mergeCell ref="A1:I1"/>
    <mergeCell ref="D2:H2"/>
    <mergeCell ref="A4:I4"/>
    <mergeCell ref="G9:H9"/>
    <mergeCell ref="G10:H10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G20" sqref="G20"/>
    </sheetView>
  </sheetViews>
  <sheetFormatPr baseColWidth="10" defaultColWidth="8.83203125" defaultRowHeight="15" x14ac:dyDescent="0.2"/>
  <cols>
    <col min="1" max="1" width="18" customWidth="1"/>
    <col min="2" max="2" width="11.6640625" style="323" customWidth="1"/>
    <col min="3" max="3" width="11.6640625" style="446" customWidth="1"/>
    <col min="4" max="5" width="11.6640625" style="323" customWidth="1"/>
    <col min="6" max="6" width="11.6640625" style="446" customWidth="1"/>
    <col min="7" max="7" width="11.6640625" style="323" customWidth="1"/>
  </cols>
  <sheetData>
    <row r="1" spans="1:7" ht="35.25" customHeight="1" thickBot="1" x14ac:dyDescent="0.25">
      <c r="A1" s="666" t="s">
        <v>576</v>
      </c>
      <c r="B1" s="666"/>
      <c r="C1" s="666"/>
      <c r="D1" s="666"/>
      <c r="E1" s="666"/>
      <c r="F1" s="666"/>
      <c r="G1" s="666"/>
    </row>
    <row r="2" spans="1:7" s="449" customFormat="1" ht="21" customHeight="1" x14ac:dyDescent="0.2">
      <c r="A2" s="447" t="s">
        <v>406</v>
      </c>
      <c r="B2" s="667" t="str">
        <f>封面!G10</f>
        <v>男式皮肤衣</v>
      </c>
      <c r="C2" s="667"/>
      <c r="D2" s="667"/>
      <c r="E2" s="448" t="s">
        <v>407</v>
      </c>
      <c r="F2" s="661" t="s">
        <v>559</v>
      </c>
      <c r="G2" s="662"/>
    </row>
    <row r="3" spans="1:7" s="454" customFormat="1" ht="21" customHeight="1" x14ac:dyDescent="0.2">
      <c r="A3" s="450" t="s">
        <v>408</v>
      </c>
      <c r="B3" s="465" t="s">
        <v>409</v>
      </c>
      <c r="C3" s="451"/>
      <c r="D3" s="452"/>
      <c r="E3" s="465" t="s">
        <v>410</v>
      </c>
      <c r="F3" s="451"/>
      <c r="G3" s="453"/>
    </row>
    <row r="4" spans="1:7" s="454" customFormat="1" ht="21" customHeight="1" thickBot="1" x14ac:dyDescent="0.25">
      <c r="A4" s="455" t="s">
        <v>411</v>
      </c>
      <c r="B4" s="466" t="s">
        <v>435</v>
      </c>
      <c r="C4" s="456" t="s">
        <v>470</v>
      </c>
      <c r="D4" s="457"/>
      <c r="E4" s="466" t="s">
        <v>437</v>
      </c>
      <c r="F4" s="456" t="s">
        <v>470</v>
      </c>
      <c r="G4" s="458"/>
    </row>
    <row r="5" spans="1:7" ht="18" customHeight="1" x14ac:dyDescent="0.15">
      <c r="A5" s="405" t="s">
        <v>525</v>
      </c>
      <c r="B5" s="461">
        <v>67</v>
      </c>
      <c r="C5" s="474" t="s">
        <v>580</v>
      </c>
      <c r="D5" s="459"/>
      <c r="E5" s="461">
        <v>72</v>
      </c>
      <c r="F5" s="472" t="s">
        <v>418</v>
      </c>
      <c r="G5" s="443"/>
    </row>
    <row r="6" spans="1:7" ht="18" customHeight="1" x14ac:dyDescent="0.15">
      <c r="A6" s="405" t="s">
        <v>526</v>
      </c>
      <c r="B6" s="461">
        <v>65</v>
      </c>
      <c r="C6" s="474" t="s">
        <v>581</v>
      </c>
      <c r="D6" s="460"/>
      <c r="E6" s="461">
        <v>70</v>
      </c>
      <c r="F6" s="473" t="s">
        <v>588</v>
      </c>
      <c r="G6" s="444"/>
    </row>
    <row r="7" spans="1:7" ht="18" customHeight="1" x14ac:dyDescent="0.15">
      <c r="A7" s="428" t="s">
        <v>546</v>
      </c>
      <c r="B7" s="461">
        <v>64</v>
      </c>
      <c r="C7" s="475" t="s">
        <v>420</v>
      </c>
      <c r="D7" s="460"/>
      <c r="E7" s="461">
        <v>69</v>
      </c>
      <c r="F7" s="445" t="s">
        <v>589</v>
      </c>
      <c r="G7" s="444"/>
    </row>
    <row r="8" spans="1:7" ht="18" customHeight="1" x14ac:dyDescent="0.15">
      <c r="A8" s="405" t="s">
        <v>527</v>
      </c>
      <c r="B8" s="461">
        <v>102</v>
      </c>
      <c r="C8" s="445" t="s">
        <v>578</v>
      </c>
      <c r="D8" s="460"/>
      <c r="E8" s="461">
        <v>114</v>
      </c>
      <c r="F8" s="475" t="s">
        <v>420</v>
      </c>
      <c r="G8" s="444"/>
    </row>
    <row r="9" spans="1:7" ht="18" customHeight="1" x14ac:dyDescent="0.15">
      <c r="A9" s="405" t="s">
        <v>528</v>
      </c>
      <c r="B9" s="461">
        <v>96</v>
      </c>
      <c r="C9" s="445" t="s">
        <v>578</v>
      </c>
      <c r="D9" s="460"/>
      <c r="E9" s="461">
        <v>108</v>
      </c>
      <c r="F9" s="445" t="s">
        <v>578</v>
      </c>
      <c r="G9" s="444"/>
    </row>
    <row r="10" spans="1:7" ht="18" customHeight="1" x14ac:dyDescent="0.15">
      <c r="A10" s="405" t="s">
        <v>529</v>
      </c>
      <c r="B10" s="461">
        <v>98</v>
      </c>
      <c r="C10" s="445" t="s">
        <v>578</v>
      </c>
      <c r="D10" s="460"/>
      <c r="E10" s="461">
        <v>110</v>
      </c>
      <c r="F10" s="475" t="s">
        <v>590</v>
      </c>
      <c r="G10" s="444"/>
    </row>
    <row r="11" spans="1:7" ht="18" customHeight="1" x14ac:dyDescent="0.15">
      <c r="A11" s="405" t="s">
        <v>530</v>
      </c>
      <c r="B11" s="461">
        <v>44.599999999999994</v>
      </c>
      <c r="C11" s="445"/>
      <c r="D11" s="460"/>
      <c r="E11" s="461">
        <v>48.2</v>
      </c>
      <c r="F11" s="445"/>
      <c r="G11" s="444"/>
    </row>
    <row r="12" spans="1:7" ht="18" customHeight="1" x14ac:dyDescent="0.15">
      <c r="A12" s="405" t="s">
        <v>531</v>
      </c>
      <c r="B12" s="461">
        <v>47</v>
      </c>
      <c r="C12" s="445" t="s">
        <v>578</v>
      </c>
      <c r="D12" s="460"/>
      <c r="E12" s="461">
        <v>50</v>
      </c>
      <c r="F12" s="445" t="s">
        <v>578</v>
      </c>
      <c r="G12" s="444"/>
    </row>
    <row r="13" spans="1:7" ht="18" customHeight="1" x14ac:dyDescent="0.15">
      <c r="A13" s="405" t="s">
        <v>532</v>
      </c>
      <c r="B13" s="461">
        <v>7</v>
      </c>
      <c r="C13" s="445" t="s">
        <v>579</v>
      </c>
      <c r="D13" s="460"/>
      <c r="E13" s="461">
        <v>7</v>
      </c>
      <c r="F13" s="445" t="s">
        <v>584</v>
      </c>
      <c r="G13" s="444"/>
    </row>
    <row r="14" spans="1:7" ht="18" customHeight="1" x14ac:dyDescent="0.15">
      <c r="A14" s="408" t="s">
        <v>533</v>
      </c>
      <c r="B14" s="461">
        <v>86.3</v>
      </c>
      <c r="C14" s="475" t="s">
        <v>580</v>
      </c>
      <c r="D14" s="460"/>
      <c r="E14" s="461">
        <v>90.8</v>
      </c>
      <c r="F14" s="445" t="s">
        <v>589</v>
      </c>
      <c r="G14" s="444"/>
    </row>
    <row r="15" spans="1:7" ht="18" customHeight="1" x14ac:dyDescent="0.15">
      <c r="A15" s="410" t="s">
        <v>534</v>
      </c>
      <c r="B15" s="461">
        <v>20.6</v>
      </c>
      <c r="C15" s="445" t="s">
        <v>578</v>
      </c>
      <c r="D15" s="460"/>
      <c r="E15" s="461">
        <v>22.7</v>
      </c>
      <c r="F15" s="445" t="s">
        <v>578</v>
      </c>
      <c r="G15" s="444"/>
    </row>
    <row r="16" spans="1:7" ht="18" customHeight="1" x14ac:dyDescent="0.15">
      <c r="A16" s="405" t="s">
        <v>535</v>
      </c>
      <c r="B16" s="461">
        <v>15.799999999999999</v>
      </c>
      <c r="C16" s="445" t="s">
        <v>578</v>
      </c>
      <c r="D16" s="460"/>
      <c r="E16" s="461">
        <v>17.600000000000001</v>
      </c>
      <c r="F16" s="445" t="s">
        <v>578</v>
      </c>
      <c r="G16" s="444"/>
    </row>
    <row r="17" spans="1:7" ht="18" customHeight="1" x14ac:dyDescent="0.15">
      <c r="A17" s="405" t="s">
        <v>536</v>
      </c>
      <c r="B17" s="461">
        <v>9.1999999999999993</v>
      </c>
      <c r="C17" s="445" t="s">
        <v>582</v>
      </c>
      <c r="D17" s="460"/>
      <c r="E17" s="461">
        <v>10.4</v>
      </c>
      <c r="F17" s="445" t="s">
        <v>578</v>
      </c>
      <c r="G17" s="444"/>
    </row>
    <row r="18" spans="1:7" ht="18" customHeight="1" x14ac:dyDescent="0.15">
      <c r="A18" s="405" t="s">
        <v>537</v>
      </c>
      <c r="B18" s="461">
        <v>12.2</v>
      </c>
      <c r="C18" s="445" t="s">
        <v>578</v>
      </c>
      <c r="D18" s="460"/>
      <c r="E18" s="461">
        <v>13.4</v>
      </c>
      <c r="F18" s="445" t="s">
        <v>578</v>
      </c>
      <c r="G18" s="444"/>
    </row>
    <row r="19" spans="1:7" ht="18" customHeight="1" x14ac:dyDescent="0.2">
      <c r="A19" s="412" t="s">
        <v>538</v>
      </c>
      <c r="B19" s="462">
        <v>33.5</v>
      </c>
      <c r="C19" s="445" t="s">
        <v>578</v>
      </c>
      <c r="D19" s="460"/>
      <c r="E19" s="462">
        <v>35</v>
      </c>
      <c r="F19" s="445" t="s">
        <v>578</v>
      </c>
      <c r="G19" s="444"/>
    </row>
    <row r="20" spans="1:7" ht="18" customHeight="1" x14ac:dyDescent="0.2">
      <c r="A20" s="412" t="s">
        <v>539</v>
      </c>
      <c r="B20" s="462">
        <v>24</v>
      </c>
      <c r="C20" s="445" t="s">
        <v>578</v>
      </c>
      <c r="D20" s="460"/>
      <c r="E20" s="462">
        <v>25.5</v>
      </c>
      <c r="F20" s="445" t="s">
        <v>578</v>
      </c>
      <c r="G20" s="444"/>
    </row>
    <row r="21" spans="1:7" ht="18" customHeight="1" x14ac:dyDescent="0.2">
      <c r="A21" s="412" t="s">
        <v>585</v>
      </c>
      <c r="B21" s="470">
        <v>56</v>
      </c>
      <c r="C21" s="445" t="s">
        <v>578</v>
      </c>
      <c r="D21" s="460"/>
      <c r="E21" s="470">
        <v>58</v>
      </c>
      <c r="F21" s="475" t="s">
        <v>580</v>
      </c>
      <c r="G21" s="444"/>
    </row>
    <row r="22" spans="1:7" ht="18" customHeight="1" x14ac:dyDescent="0.15">
      <c r="A22" s="405" t="s">
        <v>540</v>
      </c>
      <c r="B22" s="463">
        <v>17</v>
      </c>
      <c r="C22" s="445" t="s">
        <v>578</v>
      </c>
      <c r="D22" s="460"/>
      <c r="E22" s="463">
        <v>18</v>
      </c>
      <c r="F22" s="445" t="s">
        <v>589</v>
      </c>
      <c r="G22" s="444"/>
    </row>
    <row r="23" spans="1:7" ht="18" customHeight="1" x14ac:dyDescent="0.2">
      <c r="A23" s="468" t="s">
        <v>541</v>
      </c>
      <c r="B23" s="461">
        <v>3.4000000000000004</v>
      </c>
      <c r="C23" s="475" t="s">
        <v>583</v>
      </c>
      <c r="D23" s="460"/>
      <c r="E23" s="461">
        <v>4.3</v>
      </c>
      <c r="F23" s="475" t="s">
        <v>588</v>
      </c>
      <c r="G23" s="444"/>
    </row>
    <row r="24" spans="1:7" ht="18" customHeight="1" x14ac:dyDescent="0.2">
      <c r="A24" s="467" t="s">
        <v>573</v>
      </c>
      <c r="B24" s="461">
        <v>10</v>
      </c>
      <c r="C24" s="475" t="s">
        <v>584</v>
      </c>
      <c r="D24" s="460"/>
      <c r="E24" s="461">
        <v>11.5</v>
      </c>
      <c r="F24" s="445" t="s">
        <v>419</v>
      </c>
      <c r="G24" s="444"/>
    </row>
    <row r="25" spans="1:7" ht="18" customHeight="1" thickBot="1" x14ac:dyDescent="0.25">
      <c r="A25" s="471" t="s">
        <v>561</v>
      </c>
      <c r="B25" s="464">
        <v>30</v>
      </c>
      <c r="C25" s="445" t="s">
        <v>578</v>
      </c>
      <c r="D25" s="460"/>
      <c r="E25" s="464">
        <v>30</v>
      </c>
      <c r="F25" s="445" t="s">
        <v>578</v>
      </c>
      <c r="G25" s="444"/>
    </row>
    <row r="26" spans="1:7" ht="26.25" customHeight="1" x14ac:dyDescent="0.2">
      <c r="A26" s="668" t="s">
        <v>606</v>
      </c>
      <c r="B26" s="669"/>
      <c r="C26" s="669"/>
      <c r="D26" s="669"/>
      <c r="E26" s="669"/>
      <c r="F26" s="669"/>
      <c r="G26" s="670"/>
    </row>
    <row r="27" spans="1:7" ht="19.5" customHeight="1" x14ac:dyDescent="0.2">
      <c r="A27" s="655" t="s">
        <v>564</v>
      </c>
      <c r="B27" s="656"/>
      <c r="C27" s="656"/>
      <c r="D27" s="656"/>
      <c r="E27" s="656"/>
      <c r="F27" s="656"/>
      <c r="G27" s="657"/>
    </row>
    <row r="28" spans="1:7" ht="19.5" customHeight="1" x14ac:dyDescent="0.2">
      <c r="A28" s="655" t="s">
        <v>562</v>
      </c>
      <c r="B28" s="656"/>
      <c r="C28" s="656"/>
      <c r="D28" s="656"/>
      <c r="E28" s="656"/>
      <c r="F28" s="656"/>
      <c r="G28" s="657"/>
    </row>
    <row r="29" spans="1:7" ht="19.5" customHeight="1" x14ac:dyDescent="0.2">
      <c r="A29" s="655" t="s">
        <v>566</v>
      </c>
      <c r="B29" s="656"/>
      <c r="C29" s="656"/>
      <c r="D29" s="656"/>
      <c r="E29" s="656"/>
      <c r="F29" s="656"/>
      <c r="G29" s="657"/>
    </row>
    <row r="30" spans="1:7" ht="19.5" customHeight="1" x14ac:dyDescent="0.2">
      <c r="A30" s="663" t="s">
        <v>594</v>
      </c>
      <c r="B30" s="664"/>
      <c r="C30" s="664"/>
      <c r="D30" s="664"/>
      <c r="E30" s="664"/>
      <c r="F30" s="664"/>
      <c r="G30" s="665"/>
    </row>
    <row r="31" spans="1:7" ht="19.5" customHeight="1" x14ac:dyDescent="0.2">
      <c r="A31" s="655" t="s">
        <v>569</v>
      </c>
      <c r="B31" s="656"/>
      <c r="C31" s="656"/>
      <c r="D31" s="656"/>
      <c r="E31" s="656"/>
      <c r="F31" s="656"/>
      <c r="G31" s="657"/>
    </row>
    <row r="32" spans="1:7" ht="19.5" customHeight="1" x14ac:dyDescent="0.2">
      <c r="A32" s="655" t="s">
        <v>571</v>
      </c>
      <c r="B32" s="656"/>
      <c r="C32" s="656"/>
      <c r="D32" s="656"/>
      <c r="E32" s="656"/>
      <c r="F32" s="656"/>
      <c r="G32" s="657"/>
    </row>
    <row r="33" spans="1:7" ht="19.5" customHeight="1" x14ac:dyDescent="0.2">
      <c r="A33" s="655" t="s">
        <v>577</v>
      </c>
      <c r="B33" s="656"/>
      <c r="C33" s="656"/>
      <c r="D33" s="656"/>
      <c r="E33" s="656"/>
      <c r="F33" s="656"/>
      <c r="G33" s="657"/>
    </row>
    <row r="34" spans="1:7" ht="19.5" customHeight="1" x14ac:dyDescent="0.2">
      <c r="A34" s="655" t="s">
        <v>587</v>
      </c>
      <c r="B34" s="656"/>
      <c r="C34" s="656"/>
      <c r="D34" s="656"/>
      <c r="E34" s="656"/>
      <c r="F34" s="656"/>
      <c r="G34" s="657"/>
    </row>
    <row r="35" spans="1:7" ht="19.5" customHeight="1" x14ac:dyDescent="0.2">
      <c r="A35" s="655" t="s">
        <v>591</v>
      </c>
      <c r="B35" s="656"/>
      <c r="C35" s="656"/>
      <c r="D35" s="656"/>
      <c r="E35" s="656"/>
      <c r="F35" s="656"/>
      <c r="G35" s="657"/>
    </row>
    <row r="36" spans="1:7" ht="19.5" customHeight="1" x14ac:dyDescent="0.2">
      <c r="A36" s="663" t="s">
        <v>592</v>
      </c>
      <c r="B36" s="664"/>
      <c r="C36" s="664"/>
      <c r="D36" s="664"/>
      <c r="E36" s="664"/>
      <c r="F36" s="664"/>
      <c r="G36" s="665"/>
    </row>
    <row r="37" spans="1:7" ht="19.5" customHeight="1" x14ac:dyDescent="0.2">
      <c r="A37" s="325" t="s">
        <v>593</v>
      </c>
      <c r="B37" s="326"/>
      <c r="C37" s="326"/>
      <c r="D37" s="326"/>
      <c r="E37" s="326"/>
      <c r="F37" s="326"/>
      <c r="G37" s="327"/>
    </row>
    <row r="38" spans="1:7" ht="19.5" customHeight="1" thickBot="1" x14ac:dyDescent="0.25">
      <c r="A38" s="658">
        <v>43052</v>
      </c>
      <c r="B38" s="659"/>
      <c r="C38" s="659"/>
      <c r="D38" s="659"/>
      <c r="E38" s="659"/>
      <c r="F38" s="659"/>
      <c r="G38" s="660"/>
    </row>
  </sheetData>
  <mergeCells count="15">
    <mergeCell ref="A1:G1"/>
    <mergeCell ref="B2:D2"/>
    <mergeCell ref="A26:G26"/>
    <mergeCell ref="A27:G27"/>
    <mergeCell ref="A28:G28"/>
    <mergeCell ref="A31:G31"/>
    <mergeCell ref="A32:G32"/>
    <mergeCell ref="A38:G38"/>
    <mergeCell ref="F2:G2"/>
    <mergeCell ref="A33:G33"/>
    <mergeCell ref="A34:G34"/>
    <mergeCell ref="A35:G35"/>
    <mergeCell ref="A36:G36"/>
    <mergeCell ref="A30:G30"/>
    <mergeCell ref="A29:G29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A1:H42"/>
  <sheetViews>
    <sheetView workbookViewId="0">
      <selection activeCell="F42" sqref="F42"/>
    </sheetView>
  </sheetViews>
  <sheetFormatPr baseColWidth="10" defaultColWidth="8.83203125" defaultRowHeight="15" x14ac:dyDescent="0.2"/>
  <cols>
    <col min="1" max="1" width="22.5" style="434" customWidth="1"/>
    <col min="2" max="2" width="15.6640625" style="434" customWidth="1"/>
    <col min="3" max="3" width="15.1640625" style="434" customWidth="1"/>
    <col min="4" max="4" width="15.6640625" style="323" customWidth="1"/>
    <col min="5" max="5" width="11.6640625" customWidth="1"/>
    <col min="6" max="7" width="15.83203125" style="323" customWidth="1"/>
    <col min="8" max="8" width="8.83203125" style="323"/>
  </cols>
  <sheetData>
    <row r="1" spans="1:8" ht="27.75" customHeight="1" thickBot="1" x14ac:dyDescent="0.25">
      <c r="A1" s="681" t="s">
        <v>595</v>
      </c>
      <c r="B1" s="681"/>
      <c r="C1" s="681"/>
      <c r="D1" s="681"/>
      <c r="F1"/>
      <c r="G1"/>
      <c r="H1"/>
    </row>
    <row r="2" spans="1:8" ht="18.75" customHeight="1" x14ac:dyDescent="0.2">
      <c r="A2" s="496" t="s">
        <v>406</v>
      </c>
      <c r="B2" s="476"/>
      <c r="C2" s="476" t="s">
        <v>407</v>
      </c>
      <c r="D2" s="477" t="str">
        <f>封面!G11</f>
        <v>DAEG81370</v>
      </c>
      <c r="F2"/>
      <c r="G2"/>
      <c r="H2"/>
    </row>
    <row r="3" spans="1:8" ht="18.75" customHeight="1" x14ac:dyDescent="0.2">
      <c r="A3" s="497" t="s">
        <v>408</v>
      </c>
      <c r="B3" s="372"/>
      <c r="C3" s="498" t="s">
        <v>596</v>
      </c>
      <c r="D3" s="478">
        <v>43080</v>
      </c>
      <c r="F3"/>
      <c r="G3"/>
      <c r="H3"/>
    </row>
    <row r="4" spans="1:8" ht="18.75" customHeight="1" thickBot="1" x14ac:dyDescent="0.25">
      <c r="A4" s="499" t="s">
        <v>411</v>
      </c>
      <c r="B4" s="479" t="s">
        <v>597</v>
      </c>
      <c r="C4" s="480" t="s">
        <v>598</v>
      </c>
      <c r="D4" s="481" t="s">
        <v>599</v>
      </c>
      <c r="F4"/>
      <c r="G4"/>
      <c r="H4"/>
    </row>
    <row r="5" spans="1:8" ht="18.75" customHeight="1" x14ac:dyDescent="0.2">
      <c r="A5" s="500" t="s">
        <v>525</v>
      </c>
      <c r="B5" s="493" t="s">
        <v>480</v>
      </c>
      <c r="C5" s="498">
        <v>70</v>
      </c>
      <c r="D5" s="504" t="s">
        <v>615</v>
      </c>
    </row>
    <row r="6" spans="1:8" ht="18.75" customHeight="1" x14ac:dyDescent="0.2">
      <c r="A6" s="500" t="s">
        <v>526</v>
      </c>
      <c r="B6" s="493" t="s">
        <v>480</v>
      </c>
      <c r="C6" s="498">
        <v>67</v>
      </c>
      <c r="D6" s="504" t="s">
        <v>616</v>
      </c>
    </row>
    <row r="7" spans="1:8" ht="18.75" customHeight="1" x14ac:dyDescent="0.2">
      <c r="A7" s="494" t="s">
        <v>546</v>
      </c>
      <c r="B7" s="322" t="s">
        <v>601</v>
      </c>
      <c r="C7" s="498">
        <v>67</v>
      </c>
      <c r="D7" s="324" t="s">
        <v>617</v>
      </c>
    </row>
    <row r="8" spans="1:8" ht="18.75" customHeight="1" x14ac:dyDescent="0.2">
      <c r="A8" s="500" t="s">
        <v>527</v>
      </c>
      <c r="B8" s="322" t="s">
        <v>602</v>
      </c>
      <c r="C8" s="498">
        <v>110</v>
      </c>
      <c r="D8" s="324" t="s">
        <v>618</v>
      </c>
    </row>
    <row r="9" spans="1:8" ht="18.75" customHeight="1" x14ac:dyDescent="0.2">
      <c r="A9" s="500" t="s">
        <v>528</v>
      </c>
      <c r="B9" s="322" t="s">
        <v>603</v>
      </c>
      <c r="C9" s="498">
        <v>104</v>
      </c>
      <c r="D9" s="324" t="s">
        <v>619</v>
      </c>
    </row>
    <row r="10" spans="1:8" ht="18.75" customHeight="1" x14ac:dyDescent="0.2">
      <c r="A10" s="500" t="s">
        <v>529</v>
      </c>
      <c r="B10" s="322" t="s">
        <v>479</v>
      </c>
      <c r="C10" s="498">
        <v>106</v>
      </c>
      <c r="D10" s="324" t="s">
        <v>620</v>
      </c>
    </row>
    <row r="11" spans="1:8" ht="18.75" customHeight="1" x14ac:dyDescent="0.2">
      <c r="A11" s="500" t="s">
        <v>530</v>
      </c>
      <c r="B11" s="322"/>
      <c r="C11" s="498">
        <v>47</v>
      </c>
      <c r="D11" s="324"/>
    </row>
    <row r="12" spans="1:8" ht="18.75" customHeight="1" x14ac:dyDescent="0.2">
      <c r="A12" s="500" t="s">
        <v>531</v>
      </c>
      <c r="B12" s="322" t="s">
        <v>488</v>
      </c>
      <c r="C12" s="498">
        <v>49</v>
      </c>
      <c r="D12" s="324" t="s">
        <v>621</v>
      </c>
    </row>
    <row r="13" spans="1:8" ht="18.75" customHeight="1" x14ac:dyDescent="0.2">
      <c r="A13" s="500" t="s">
        <v>532</v>
      </c>
      <c r="B13" s="493" t="s">
        <v>480</v>
      </c>
      <c r="C13" s="498">
        <v>7</v>
      </c>
      <c r="D13" s="504" t="s">
        <v>616</v>
      </c>
    </row>
    <row r="14" spans="1:8" ht="18.75" customHeight="1" x14ac:dyDescent="0.2">
      <c r="A14" s="501" t="s">
        <v>533</v>
      </c>
      <c r="B14" s="493" t="s">
        <v>480</v>
      </c>
      <c r="C14" s="498">
        <v>89</v>
      </c>
      <c r="D14" s="504" t="s">
        <v>616</v>
      </c>
    </row>
    <row r="15" spans="1:8" ht="18.75" customHeight="1" x14ac:dyDescent="0.2">
      <c r="A15" s="502" t="s">
        <v>534</v>
      </c>
      <c r="B15" s="322" t="s">
        <v>604</v>
      </c>
      <c r="C15" s="498">
        <v>22</v>
      </c>
      <c r="D15" s="324" t="s">
        <v>622</v>
      </c>
    </row>
    <row r="16" spans="1:8" ht="18.75" customHeight="1" x14ac:dyDescent="0.2">
      <c r="A16" s="500" t="s">
        <v>535</v>
      </c>
      <c r="B16" s="493" t="s">
        <v>480</v>
      </c>
      <c r="C16" s="498">
        <v>17</v>
      </c>
      <c r="D16" s="324" t="s">
        <v>622</v>
      </c>
    </row>
    <row r="17" spans="1:4" ht="18.75" customHeight="1" x14ac:dyDescent="0.2">
      <c r="A17" s="500" t="s">
        <v>536</v>
      </c>
      <c r="B17" s="493" t="s">
        <v>480</v>
      </c>
      <c r="C17" s="498">
        <v>10</v>
      </c>
      <c r="D17" s="504" t="s">
        <v>616</v>
      </c>
    </row>
    <row r="18" spans="1:4" ht="18.75" customHeight="1" x14ac:dyDescent="0.2">
      <c r="A18" s="500" t="s">
        <v>537</v>
      </c>
      <c r="B18" s="493" t="s">
        <v>480</v>
      </c>
      <c r="C18" s="498">
        <v>13</v>
      </c>
      <c r="D18" s="504" t="s">
        <v>616</v>
      </c>
    </row>
    <row r="19" spans="1:4" ht="18.75" customHeight="1" x14ac:dyDescent="0.2">
      <c r="A19" s="412" t="s">
        <v>538</v>
      </c>
      <c r="B19" s="322" t="s">
        <v>488</v>
      </c>
      <c r="C19" s="498">
        <v>34.5</v>
      </c>
      <c r="D19" s="324" t="s">
        <v>623</v>
      </c>
    </row>
    <row r="20" spans="1:4" ht="18.75" customHeight="1" x14ac:dyDescent="0.2">
      <c r="A20" s="412" t="s">
        <v>539</v>
      </c>
      <c r="B20" s="493" t="s">
        <v>480</v>
      </c>
      <c r="C20" s="498">
        <v>25</v>
      </c>
      <c r="D20" s="504" t="s">
        <v>616</v>
      </c>
    </row>
    <row r="21" spans="1:4" ht="18.75" customHeight="1" x14ac:dyDescent="0.2">
      <c r="A21" s="412" t="s">
        <v>585</v>
      </c>
      <c r="B21" s="322" t="s">
        <v>481</v>
      </c>
      <c r="C21" s="498">
        <v>58</v>
      </c>
      <c r="D21" s="324" t="s">
        <v>624</v>
      </c>
    </row>
    <row r="22" spans="1:4" ht="18.75" customHeight="1" x14ac:dyDescent="0.2">
      <c r="A22" s="500" t="s">
        <v>540</v>
      </c>
      <c r="B22" s="322" t="s">
        <v>552</v>
      </c>
      <c r="C22" s="498">
        <v>18</v>
      </c>
      <c r="D22" s="324" t="s">
        <v>625</v>
      </c>
    </row>
    <row r="23" spans="1:4" ht="18.75" customHeight="1" x14ac:dyDescent="0.2">
      <c r="A23" s="468" t="s">
        <v>541</v>
      </c>
      <c r="B23" s="493" t="s">
        <v>480</v>
      </c>
      <c r="C23" s="498">
        <v>4</v>
      </c>
      <c r="D23" s="504" t="s">
        <v>616</v>
      </c>
    </row>
    <row r="24" spans="1:4" ht="18.75" customHeight="1" x14ac:dyDescent="0.2">
      <c r="A24" s="494" t="s">
        <v>573</v>
      </c>
      <c r="B24" s="322" t="s">
        <v>605</v>
      </c>
      <c r="C24" s="498">
        <v>11</v>
      </c>
      <c r="D24" s="324" t="s">
        <v>625</v>
      </c>
    </row>
    <row r="25" spans="1:4" ht="18.75" customHeight="1" x14ac:dyDescent="0.2">
      <c r="A25" s="468" t="s">
        <v>600</v>
      </c>
      <c r="B25" s="322" t="s">
        <v>481</v>
      </c>
      <c r="C25" s="498">
        <v>30</v>
      </c>
      <c r="D25" s="324" t="s">
        <v>624</v>
      </c>
    </row>
    <row r="26" spans="1:4" ht="18.75" customHeight="1" thickBot="1" x14ac:dyDescent="0.25">
      <c r="A26" s="503"/>
      <c r="B26" s="340"/>
      <c r="C26" s="341"/>
      <c r="D26" s="342"/>
    </row>
    <row r="27" spans="1:4" ht="19.5" customHeight="1" x14ac:dyDescent="0.2">
      <c r="A27" s="495" t="s">
        <v>607</v>
      </c>
      <c r="B27" s="338"/>
      <c r="C27" s="337"/>
      <c r="D27" s="339"/>
    </row>
    <row r="28" spans="1:4" ht="19.5" customHeight="1" x14ac:dyDescent="0.2">
      <c r="A28" s="677" t="s">
        <v>626</v>
      </c>
      <c r="B28" s="678"/>
      <c r="C28" s="678"/>
      <c r="D28" s="679"/>
    </row>
    <row r="29" spans="1:4" ht="19.5" customHeight="1" x14ac:dyDescent="0.2">
      <c r="A29" s="677" t="s">
        <v>609</v>
      </c>
      <c r="B29" s="678"/>
      <c r="C29" s="678"/>
      <c r="D29" s="679"/>
    </row>
    <row r="30" spans="1:4" ht="19.5" customHeight="1" x14ac:dyDescent="0.2">
      <c r="A30" s="677" t="s">
        <v>610</v>
      </c>
      <c r="B30" s="678"/>
      <c r="C30" s="678"/>
      <c r="D30" s="679"/>
    </row>
    <row r="31" spans="1:4" ht="19.5" customHeight="1" x14ac:dyDescent="0.2">
      <c r="A31" s="677" t="s">
        <v>627</v>
      </c>
      <c r="B31" s="678"/>
      <c r="C31" s="678"/>
      <c r="D31" s="679"/>
    </row>
    <row r="32" spans="1:4" ht="19.5" customHeight="1" x14ac:dyDescent="0.2">
      <c r="A32" s="677" t="s">
        <v>611</v>
      </c>
      <c r="B32" s="678"/>
      <c r="C32" s="678"/>
      <c r="D32" s="679"/>
    </row>
    <row r="33" spans="1:8" ht="19.5" customHeight="1" x14ac:dyDescent="0.2">
      <c r="A33" s="677" t="s">
        <v>612</v>
      </c>
      <c r="B33" s="678"/>
      <c r="C33" s="678"/>
      <c r="D33" s="679"/>
    </row>
    <row r="34" spans="1:8" ht="19.5" customHeight="1" x14ac:dyDescent="0.2">
      <c r="A34" s="677" t="s">
        <v>613</v>
      </c>
      <c r="B34" s="678"/>
      <c r="C34" s="678"/>
      <c r="D34" s="679"/>
    </row>
    <row r="35" spans="1:8" ht="19.5" customHeight="1" x14ac:dyDescent="0.2">
      <c r="A35" s="677" t="s">
        <v>614</v>
      </c>
      <c r="B35" s="678"/>
      <c r="C35" s="678"/>
      <c r="D35" s="679"/>
    </row>
    <row r="36" spans="1:8" ht="19.5" customHeight="1" x14ac:dyDescent="0.2">
      <c r="A36" s="677" t="s">
        <v>628</v>
      </c>
      <c r="B36" s="678"/>
      <c r="C36" s="678"/>
      <c r="D36" s="679"/>
    </row>
    <row r="37" spans="1:8" ht="19.5" customHeight="1" x14ac:dyDescent="0.2">
      <c r="A37" s="677" t="s">
        <v>630</v>
      </c>
      <c r="B37" s="678"/>
      <c r="C37" s="678"/>
      <c r="D37" s="679"/>
    </row>
    <row r="38" spans="1:8" ht="19.5" customHeight="1" x14ac:dyDescent="0.2">
      <c r="A38" s="677"/>
      <c r="B38" s="678"/>
      <c r="C38" s="678"/>
      <c r="D38" s="679"/>
    </row>
    <row r="39" spans="1:8" ht="19.5" customHeight="1" x14ac:dyDescent="0.2">
      <c r="A39" s="671" t="s">
        <v>629</v>
      </c>
      <c r="B39" s="672"/>
      <c r="C39" s="672"/>
      <c r="D39" s="673"/>
    </row>
    <row r="40" spans="1:8" ht="19.5" customHeight="1" thickBot="1" x14ac:dyDescent="0.25">
      <c r="A40" s="674" t="s">
        <v>608</v>
      </c>
      <c r="B40" s="675"/>
      <c r="C40" s="675"/>
      <c r="D40" s="676"/>
    </row>
    <row r="41" spans="1:8" ht="24.75" customHeight="1" x14ac:dyDescent="0.2">
      <c r="A41" s="680" t="s">
        <v>423</v>
      </c>
      <c r="B41" s="680"/>
      <c r="C41" s="680"/>
      <c r="D41" s="680"/>
      <c r="G41"/>
      <c r="H41"/>
    </row>
    <row r="42" spans="1:8" ht="24.75" customHeight="1" x14ac:dyDescent="0.2">
      <c r="A42" s="434" t="s">
        <v>422</v>
      </c>
      <c r="G42"/>
      <c r="H42"/>
    </row>
  </sheetData>
  <mergeCells count="15">
    <mergeCell ref="A39:D39"/>
    <mergeCell ref="A40:D40"/>
    <mergeCell ref="A29:D29"/>
    <mergeCell ref="A41:D41"/>
    <mergeCell ref="A1:D1"/>
    <mergeCell ref="A28:D28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</mergeCells>
  <phoneticPr fontId="134" type="noConversion"/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workbookViewId="0">
      <selection activeCell="L51" sqref="L51"/>
    </sheetView>
  </sheetViews>
  <sheetFormatPr baseColWidth="10" defaultColWidth="8.83203125" defaultRowHeight="14" x14ac:dyDescent="0.2"/>
  <cols>
    <col min="1" max="1" width="4.1640625" style="25" customWidth="1"/>
    <col min="2" max="2" width="19.5" style="25" customWidth="1"/>
    <col min="3" max="3" width="15.5" style="25" customWidth="1"/>
    <col min="4" max="4" width="19.1640625" style="25" customWidth="1"/>
    <col min="5" max="5" width="13.83203125" style="25" customWidth="1"/>
    <col min="6" max="6" width="11.83203125" style="25" customWidth="1"/>
    <col min="7" max="7" width="6" style="25" customWidth="1"/>
    <col min="8" max="8" width="6" style="89" customWidth="1"/>
    <col min="9" max="10" width="6" style="25" customWidth="1"/>
    <col min="11" max="11" width="6" style="89" customWidth="1"/>
    <col min="12" max="13" width="6" style="25" customWidth="1"/>
    <col min="14" max="16384" width="8.83203125" style="25"/>
  </cols>
  <sheetData>
    <row r="1" spans="1:16" s="23" customFormat="1" ht="15" thickBot="1" x14ac:dyDescent="0.25">
      <c r="A1" s="547" t="s">
        <v>14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</row>
    <row r="2" spans="1:16" s="151" customFormat="1" ht="16" customHeight="1" x14ac:dyDescent="0.2">
      <c r="A2" s="238"/>
      <c r="B2" s="539"/>
      <c r="C2" s="539"/>
      <c r="D2" s="540"/>
      <c r="E2" s="239" t="s">
        <v>193</v>
      </c>
      <c r="F2" s="305" t="s">
        <v>370</v>
      </c>
      <c r="G2" s="240"/>
      <c r="H2" s="240"/>
      <c r="I2" s="240"/>
      <c r="J2" s="240"/>
      <c r="K2" s="240"/>
      <c r="L2" s="240"/>
      <c r="M2" s="240"/>
      <c r="N2" s="240"/>
      <c r="O2" s="239" t="s">
        <v>17</v>
      </c>
      <c r="P2" s="241"/>
    </row>
    <row r="3" spans="1:16" ht="16" customHeight="1" x14ac:dyDescent="0.2">
      <c r="A3" s="549" t="s">
        <v>15</v>
      </c>
      <c r="B3" s="541"/>
      <c r="C3" s="541"/>
      <c r="D3" s="542"/>
      <c r="E3" s="24" t="s">
        <v>16</v>
      </c>
      <c r="F3" s="551" t="str">
        <f>封面!G10</f>
        <v>男式皮肤衣</v>
      </c>
      <c r="G3" s="546"/>
      <c r="H3" s="546"/>
      <c r="I3" s="546"/>
      <c r="J3" s="236"/>
      <c r="K3" s="236"/>
      <c r="L3" s="236"/>
      <c r="M3" s="236"/>
      <c r="N3" s="236"/>
      <c r="O3" s="24" t="s">
        <v>19</v>
      </c>
      <c r="P3" s="242"/>
    </row>
    <row r="4" spans="1:16" ht="16" customHeight="1" x14ac:dyDescent="0.2">
      <c r="A4" s="550"/>
      <c r="B4" s="541"/>
      <c r="C4" s="541"/>
      <c r="D4" s="542"/>
      <c r="E4" s="24" t="s">
        <v>18</v>
      </c>
      <c r="F4" s="552" t="str">
        <f>封面!G11</f>
        <v>DAEG81370</v>
      </c>
      <c r="G4" s="546"/>
      <c r="H4" s="546"/>
      <c r="I4" s="546"/>
      <c r="J4" s="236"/>
      <c r="K4" s="236"/>
      <c r="L4" s="236"/>
      <c r="M4" s="236"/>
      <c r="N4" s="236"/>
      <c r="O4" s="24" t="s">
        <v>20</v>
      </c>
      <c r="P4" s="242"/>
    </row>
    <row r="5" spans="1:16" ht="16" customHeight="1" x14ac:dyDescent="0.2">
      <c r="A5" s="550"/>
      <c r="B5" s="541"/>
      <c r="C5" s="541"/>
      <c r="D5" s="542"/>
      <c r="E5" s="180" t="s">
        <v>235</v>
      </c>
      <c r="F5" s="552" t="str">
        <f>封面!G15</f>
        <v>ODM</v>
      </c>
      <c r="G5" s="546"/>
      <c r="H5" s="546"/>
      <c r="I5" s="546"/>
      <c r="J5" s="236"/>
      <c r="K5" s="236"/>
      <c r="L5" s="236"/>
      <c r="M5" s="236"/>
      <c r="N5" s="236"/>
      <c r="O5" s="24" t="s">
        <v>22</v>
      </c>
      <c r="P5" s="243"/>
    </row>
    <row r="6" spans="1:16" ht="16" customHeight="1" x14ac:dyDescent="0.2">
      <c r="A6" s="550"/>
      <c r="B6" s="541"/>
      <c r="C6" s="541"/>
      <c r="D6" s="542"/>
      <c r="E6" s="24" t="s">
        <v>21</v>
      </c>
      <c r="F6" s="545" t="s">
        <v>371</v>
      </c>
      <c r="G6" s="546"/>
      <c r="H6" s="546"/>
      <c r="I6" s="546"/>
      <c r="J6" s="236"/>
      <c r="K6" s="236"/>
      <c r="L6" s="236"/>
      <c r="M6" s="236"/>
      <c r="N6" s="236"/>
      <c r="O6" s="24" t="s">
        <v>23</v>
      </c>
      <c r="P6" s="242"/>
    </row>
    <row r="7" spans="1:16" ht="16" customHeight="1" x14ac:dyDescent="0.2">
      <c r="A7" s="550"/>
      <c r="B7" s="543"/>
      <c r="C7" s="543"/>
      <c r="D7" s="544"/>
      <c r="E7" s="24" t="s">
        <v>24</v>
      </c>
      <c r="F7" s="545" t="str">
        <f>封面!D19</f>
        <v xml:space="preserve"> </v>
      </c>
      <c r="G7" s="546"/>
      <c r="H7" s="546"/>
      <c r="I7" s="546"/>
      <c r="J7" s="236"/>
      <c r="K7" s="236"/>
      <c r="L7" s="236"/>
      <c r="M7" s="236"/>
      <c r="N7" s="236"/>
      <c r="O7" s="180" t="s">
        <v>237</v>
      </c>
      <c r="P7" s="242"/>
    </row>
    <row r="8" spans="1:16" ht="17.25" customHeight="1" x14ac:dyDescent="0.2">
      <c r="A8" s="255"/>
      <c r="B8" s="26" t="s">
        <v>25</v>
      </c>
      <c r="C8" s="27"/>
      <c r="D8" s="27"/>
      <c r="E8" s="27"/>
      <c r="F8" s="27"/>
      <c r="G8" s="27"/>
      <c r="H8" s="256"/>
      <c r="I8" s="256"/>
      <c r="J8" s="256"/>
      <c r="K8" s="256"/>
      <c r="L8" s="256"/>
      <c r="M8" s="256"/>
      <c r="N8" s="256"/>
      <c r="O8" s="256"/>
      <c r="P8" s="257"/>
    </row>
    <row r="9" spans="1:16" x14ac:dyDescent="0.2">
      <c r="A9" s="525" t="s">
        <v>26</v>
      </c>
      <c r="B9" s="527" t="s">
        <v>27</v>
      </c>
      <c r="C9" s="527" t="s">
        <v>28</v>
      </c>
      <c r="D9" s="527" t="s">
        <v>29</v>
      </c>
      <c r="E9" s="527" t="s">
        <v>30</v>
      </c>
      <c r="F9" s="528"/>
      <c r="G9" s="527" t="s">
        <v>31</v>
      </c>
      <c r="H9" s="528"/>
      <c r="I9" s="528"/>
      <c r="J9" s="233"/>
      <c r="K9" s="233"/>
      <c r="L9" s="233"/>
      <c r="M9" s="233"/>
      <c r="N9" s="233"/>
      <c r="O9" s="527" t="s">
        <v>32</v>
      </c>
      <c r="P9" s="529"/>
    </row>
    <row r="10" spans="1:16" x14ac:dyDescent="0.2">
      <c r="A10" s="526"/>
      <c r="B10" s="528"/>
      <c r="C10" s="528"/>
      <c r="D10" s="528"/>
      <c r="E10" s="234" t="s">
        <v>33</v>
      </c>
      <c r="F10" s="234" t="s">
        <v>34</v>
      </c>
      <c r="G10" s="234" t="s">
        <v>211</v>
      </c>
      <c r="H10" s="234" t="s">
        <v>212</v>
      </c>
      <c r="I10" s="234" t="s">
        <v>213</v>
      </c>
      <c r="J10" s="234" t="s">
        <v>214</v>
      </c>
      <c r="K10" s="234" t="s">
        <v>215</v>
      </c>
      <c r="L10" s="234" t="s">
        <v>216</v>
      </c>
      <c r="M10" s="234" t="s">
        <v>217</v>
      </c>
      <c r="N10" s="234"/>
      <c r="O10" s="28" t="s">
        <v>35</v>
      </c>
      <c r="P10" s="258" t="s">
        <v>36</v>
      </c>
    </row>
    <row r="11" spans="1:16" s="89" customFormat="1" ht="50.25" customHeight="1" x14ac:dyDescent="0.2">
      <c r="A11" s="248">
        <v>1</v>
      </c>
      <c r="B11" s="29" t="s">
        <v>37</v>
      </c>
      <c r="C11" s="30" t="s">
        <v>313</v>
      </c>
      <c r="D11" s="109" t="s">
        <v>372</v>
      </c>
      <c r="E11" s="30"/>
      <c r="F11" s="30"/>
      <c r="G11" s="31"/>
      <c r="H11" s="32"/>
      <c r="I11" s="31"/>
      <c r="J11" s="31"/>
      <c r="K11" s="31"/>
      <c r="L11" s="31"/>
      <c r="M11" s="31"/>
      <c r="N11" s="31"/>
      <c r="O11" s="44"/>
      <c r="P11" s="259"/>
    </row>
    <row r="12" spans="1:16" s="90" customFormat="1" ht="65.25" customHeight="1" x14ac:dyDescent="0.2">
      <c r="A12" s="248">
        <v>2</v>
      </c>
      <c r="B12" s="106" t="s">
        <v>38</v>
      </c>
      <c r="C12" s="30" t="s">
        <v>313</v>
      </c>
      <c r="D12" s="109" t="s">
        <v>373</v>
      </c>
      <c r="E12" s="47"/>
      <c r="F12" s="47"/>
      <c r="G12" s="31"/>
      <c r="H12" s="31"/>
      <c r="I12" s="31"/>
      <c r="J12" s="31"/>
      <c r="K12" s="31"/>
      <c r="L12" s="31"/>
      <c r="M12" s="31"/>
      <c r="N12" s="31"/>
      <c r="O12" s="108"/>
      <c r="P12" s="260"/>
    </row>
    <row r="13" spans="1:16" s="90" customFormat="1" ht="28.5" customHeight="1" x14ac:dyDescent="0.2">
      <c r="A13" s="248">
        <v>3</v>
      </c>
      <c r="B13" s="175" t="s">
        <v>219</v>
      </c>
      <c r="C13" s="229" t="s">
        <v>302</v>
      </c>
      <c r="D13" s="109" t="s">
        <v>398</v>
      </c>
      <c r="E13" s="47"/>
      <c r="F13" s="47"/>
      <c r="G13" s="31"/>
      <c r="H13" s="31"/>
      <c r="I13" s="31"/>
      <c r="J13" s="31"/>
      <c r="K13" s="31"/>
      <c r="L13" s="31"/>
      <c r="M13" s="31"/>
      <c r="N13" s="31"/>
      <c r="O13" s="108"/>
      <c r="P13" s="260"/>
    </row>
    <row r="14" spans="1:16" s="90" customFormat="1" ht="42" customHeight="1" x14ac:dyDescent="0.2">
      <c r="A14" s="248">
        <v>4</v>
      </c>
      <c r="B14" s="175" t="s">
        <v>380</v>
      </c>
      <c r="C14" s="33" t="s">
        <v>39</v>
      </c>
      <c r="D14" s="176" t="s">
        <v>40</v>
      </c>
      <c r="E14" s="47" t="s">
        <v>41</v>
      </c>
      <c r="F14" s="107"/>
      <c r="G14" s="31"/>
      <c r="H14" s="31"/>
      <c r="I14" s="31"/>
      <c r="J14" s="31"/>
      <c r="K14" s="31"/>
      <c r="L14" s="31"/>
      <c r="M14" s="31"/>
      <c r="N14" s="31"/>
      <c r="O14" s="108"/>
      <c r="P14" s="261"/>
    </row>
    <row r="15" spans="1:16" s="90" customFormat="1" ht="38.25" customHeight="1" x14ac:dyDescent="0.2">
      <c r="A15" s="248">
        <v>5</v>
      </c>
      <c r="B15" s="175" t="s">
        <v>381</v>
      </c>
      <c r="C15" s="150" t="s">
        <v>221</v>
      </c>
      <c r="D15" s="176" t="s">
        <v>220</v>
      </c>
      <c r="E15" s="47"/>
      <c r="F15" s="107"/>
      <c r="G15" s="31"/>
      <c r="H15" s="31"/>
      <c r="I15" s="31"/>
      <c r="J15" s="31"/>
      <c r="K15" s="31"/>
      <c r="L15" s="31"/>
      <c r="M15" s="31"/>
      <c r="N15" s="31"/>
      <c r="O15" s="108"/>
      <c r="P15" s="261"/>
    </row>
    <row r="16" spans="1:16" s="90" customFormat="1" ht="28" x14ac:dyDescent="0.2">
      <c r="A16" s="248">
        <v>6</v>
      </c>
      <c r="B16" s="33" t="s">
        <v>42</v>
      </c>
      <c r="C16" s="107"/>
      <c r="D16" s="176" t="s">
        <v>236</v>
      </c>
      <c r="E16" s="47" t="s">
        <v>43</v>
      </c>
      <c r="F16" s="107"/>
      <c r="G16" s="72" t="s">
        <v>44</v>
      </c>
      <c r="H16" s="72" t="s">
        <v>44</v>
      </c>
      <c r="I16" s="72" t="s">
        <v>44</v>
      </c>
      <c r="J16" s="72" t="s">
        <v>44</v>
      </c>
      <c r="K16" s="72" t="s">
        <v>44</v>
      </c>
      <c r="L16" s="72" t="s">
        <v>44</v>
      </c>
      <c r="M16" s="72" t="s">
        <v>44</v>
      </c>
      <c r="N16" s="72"/>
      <c r="O16" s="108"/>
      <c r="P16" s="261"/>
    </row>
    <row r="17" spans="1:16" s="90" customFormat="1" ht="18.75" customHeight="1" x14ac:dyDescent="0.2">
      <c r="A17" s="248">
        <v>7</v>
      </c>
      <c r="B17" s="33" t="s">
        <v>45</v>
      </c>
      <c r="C17" s="107" t="s">
        <v>46</v>
      </c>
      <c r="D17" s="34" t="s">
        <v>47</v>
      </c>
      <c r="E17" s="107" t="s">
        <v>48</v>
      </c>
      <c r="F17" s="107"/>
      <c r="G17" s="72" t="s">
        <v>49</v>
      </c>
      <c r="H17" s="72" t="s">
        <v>49</v>
      </c>
      <c r="I17" s="72" t="s">
        <v>49</v>
      </c>
      <c r="J17" s="72" t="s">
        <v>49</v>
      </c>
      <c r="K17" s="72" t="s">
        <v>49</v>
      </c>
      <c r="L17" s="72" t="s">
        <v>49</v>
      </c>
      <c r="M17" s="72" t="s">
        <v>49</v>
      </c>
      <c r="N17" s="72"/>
      <c r="O17" s="108"/>
      <c r="P17" s="261"/>
    </row>
    <row r="18" spans="1:16" s="90" customFormat="1" ht="15" x14ac:dyDescent="0.2">
      <c r="A18" s="248">
        <v>8</v>
      </c>
      <c r="B18" s="33" t="s">
        <v>45</v>
      </c>
      <c r="C18" s="107" t="s">
        <v>46</v>
      </c>
      <c r="D18" s="34" t="s">
        <v>50</v>
      </c>
      <c r="E18" s="107" t="s">
        <v>51</v>
      </c>
      <c r="F18" s="107"/>
      <c r="G18" s="72" t="s">
        <v>49</v>
      </c>
      <c r="H18" s="72" t="s">
        <v>49</v>
      </c>
      <c r="I18" s="72" t="s">
        <v>49</v>
      </c>
      <c r="J18" s="72" t="s">
        <v>49</v>
      </c>
      <c r="K18" s="72" t="s">
        <v>49</v>
      </c>
      <c r="L18" s="72" t="s">
        <v>49</v>
      </c>
      <c r="M18" s="72" t="s">
        <v>49</v>
      </c>
      <c r="N18" s="72"/>
      <c r="O18" s="108"/>
      <c r="P18" s="261"/>
    </row>
    <row r="19" spans="1:16" s="96" customFormat="1" ht="18" customHeight="1" x14ac:dyDescent="0.2">
      <c r="A19" s="248">
        <v>9</v>
      </c>
      <c r="B19" s="91" t="s">
        <v>119</v>
      </c>
      <c r="C19" s="92" t="s">
        <v>120</v>
      </c>
      <c r="D19" s="92" t="s">
        <v>121</v>
      </c>
      <c r="E19" s="35" t="s">
        <v>122</v>
      </c>
      <c r="F19" s="35"/>
      <c r="G19" s="94" t="s">
        <v>115</v>
      </c>
      <c r="H19" s="94" t="s">
        <v>115</v>
      </c>
      <c r="I19" s="94" t="s">
        <v>115</v>
      </c>
      <c r="J19" s="94" t="s">
        <v>115</v>
      </c>
      <c r="K19" s="94" t="s">
        <v>115</v>
      </c>
      <c r="L19" s="94" t="s">
        <v>115</v>
      </c>
      <c r="M19" s="94" t="s">
        <v>115</v>
      </c>
      <c r="N19" s="94"/>
      <c r="O19" s="95"/>
      <c r="P19" s="262"/>
    </row>
    <row r="20" spans="1:16" s="96" customFormat="1" ht="18" customHeight="1" x14ac:dyDescent="0.2">
      <c r="A20" s="248">
        <v>10</v>
      </c>
      <c r="B20" s="91" t="s">
        <v>119</v>
      </c>
      <c r="C20" s="92" t="s">
        <v>123</v>
      </c>
      <c r="D20" s="92" t="s">
        <v>320</v>
      </c>
      <c r="E20" s="35" t="s">
        <v>122</v>
      </c>
      <c r="F20" s="35"/>
      <c r="G20" s="94" t="s">
        <v>115</v>
      </c>
      <c r="H20" s="94" t="s">
        <v>115</v>
      </c>
      <c r="I20" s="94" t="s">
        <v>115</v>
      </c>
      <c r="J20" s="94" t="s">
        <v>115</v>
      </c>
      <c r="K20" s="94" t="s">
        <v>115</v>
      </c>
      <c r="L20" s="94" t="s">
        <v>115</v>
      </c>
      <c r="M20" s="94" t="s">
        <v>115</v>
      </c>
      <c r="N20" s="94"/>
      <c r="O20" s="95"/>
      <c r="P20" s="262"/>
    </row>
    <row r="21" spans="1:16" x14ac:dyDescent="0.2">
      <c r="A21" s="532" t="s">
        <v>52</v>
      </c>
      <c r="B21" s="533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263"/>
    </row>
    <row r="22" spans="1:16" x14ac:dyDescent="0.2">
      <c r="A22" s="264"/>
      <c r="B22" s="37" t="s">
        <v>53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265"/>
    </row>
    <row r="23" spans="1:16" x14ac:dyDescent="0.2">
      <c r="A23" s="536" t="s">
        <v>54</v>
      </c>
      <c r="B23" s="523" t="s">
        <v>55</v>
      </c>
      <c r="C23" s="523" t="s">
        <v>56</v>
      </c>
      <c r="D23" s="523" t="s">
        <v>29</v>
      </c>
      <c r="E23" s="523" t="s">
        <v>30</v>
      </c>
      <c r="F23" s="538"/>
      <c r="G23" s="523" t="s">
        <v>57</v>
      </c>
      <c r="H23" s="538"/>
      <c r="I23" s="538"/>
      <c r="J23" s="232"/>
      <c r="K23" s="232"/>
      <c r="L23" s="232"/>
      <c r="M23" s="232"/>
      <c r="N23" s="232"/>
      <c r="O23" s="523" t="s">
        <v>32</v>
      </c>
      <c r="P23" s="524"/>
    </row>
    <row r="24" spans="1:16" x14ac:dyDescent="0.2">
      <c r="A24" s="537"/>
      <c r="B24" s="538"/>
      <c r="C24" s="538"/>
      <c r="D24" s="538"/>
      <c r="E24" s="39" t="s">
        <v>58</v>
      </c>
      <c r="F24" s="39" t="s">
        <v>59</v>
      </c>
      <c r="G24" s="234" t="str">
        <f>G10</f>
        <v>配色一</v>
      </c>
      <c r="H24" s="234" t="str">
        <f t="shared" ref="H24:M24" si="0">H10</f>
        <v>配色二</v>
      </c>
      <c r="I24" s="234" t="str">
        <f t="shared" si="0"/>
        <v>配色三</v>
      </c>
      <c r="J24" s="234" t="str">
        <f t="shared" si="0"/>
        <v>配色四</v>
      </c>
      <c r="K24" s="234" t="str">
        <f t="shared" si="0"/>
        <v>配色五</v>
      </c>
      <c r="L24" s="234" t="str">
        <f t="shared" si="0"/>
        <v>配色六</v>
      </c>
      <c r="M24" s="234" t="str">
        <f t="shared" si="0"/>
        <v>配色七</v>
      </c>
      <c r="N24" s="234"/>
      <c r="O24" s="39" t="s">
        <v>60</v>
      </c>
      <c r="P24" s="266" t="s">
        <v>36</v>
      </c>
    </row>
    <row r="25" spans="1:16" s="145" customFormat="1" ht="60" customHeight="1" x14ac:dyDescent="0.2">
      <c r="A25" s="267">
        <v>1</v>
      </c>
      <c r="B25" s="139" t="s">
        <v>374</v>
      </c>
      <c r="C25" s="140" t="s">
        <v>61</v>
      </c>
      <c r="D25" s="141" t="s">
        <v>190</v>
      </c>
      <c r="E25" s="142" t="s">
        <v>281</v>
      </c>
      <c r="F25" s="316">
        <v>72</v>
      </c>
      <c r="G25" s="143"/>
      <c r="H25" s="143"/>
      <c r="I25" s="143"/>
      <c r="J25" s="143"/>
      <c r="K25" s="143"/>
      <c r="L25" s="143"/>
      <c r="M25" s="143"/>
      <c r="N25" s="143"/>
      <c r="O25" s="144">
        <v>1</v>
      </c>
      <c r="P25" s="268"/>
    </row>
    <row r="26" spans="1:16" s="145" customFormat="1" ht="51" customHeight="1" x14ac:dyDescent="0.2">
      <c r="A26" s="267">
        <v>2</v>
      </c>
      <c r="B26" s="139" t="s">
        <v>314</v>
      </c>
      <c r="C26" s="140" t="s">
        <v>61</v>
      </c>
      <c r="D26" s="141" t="s">
        <v>191</v>
      </c>
      <c r="E26" s="142" t="s">
        <v>281</v>
      </c>
      <c r="F26" s="316">
        <v>70</v>
      </c>
      <c r="G26" s="143"/>
      <c r="H26" s="143"/>
      <c r="I26" s="143"/>
      <c r="J26" s="143"/>
      <c r="K26" s="143"/>
      <c r="L26" s="143"/>
      <c r="M26" s="143"/>
      <c r="N26" s="143"/>
      <c r="O26" s="144">
        <v>1</v>
      </c>
      <c r="P26" s="268"/>
    </row>
    <row r="27" spans="1:16" s="145" customFormat="1" ht="42.75" customHeight="1" x14ac:dyDescent="0.2">
      <c r="A27" s="267">
        <v>3</v>
      </c>
      <c r="B27" s="139" t="s">
        <v>340</v>
      </c>
      <c r="C27" s="140" t="s">
        <v>61</v>
      </c>
      <c r="D27" s="141" t="s">
        <v>300</v>
      </c>
      <c r="E27" s="146" t="s">
        <v>282</v>
      </c>
      <c r="F27" s="316">
        <v>22</v>
      </c>
      <c r="G27" s="143"/>
      <c r="H27" s="143"/>
      <c r="I27" s="143"/>
      <c r="J27" s="143"/>
      <c r="K27" s="143"/>
      <c r="L27" s="143"/>
      <c r="M27" s="143"/>
      <c r="N27" s="143"/>
      <c r="O27" s="147">
        <v>2</v>
      </c>
      <c r="P27" s="269"/>
    </row>
    <row r="28" spans="1:16" s="145" customFormat="1" ht="49.5" customHeight="1" x14ac:dyDescent="0.2">
      <c r="A28" s="267">
        <v>4</v>
      </c>
      <c r="B28" s="139" t="s">
        <v>303</v>
      </c>
      <c r="C28" s="140" t="s">
        <v>61</v>
      </c>
      <c r="D28" s="148" t="s">
        <v>304</v>
      </c>
      <c r="E28" s="146" t="s">
        <v>282</v>
      </c>
      <c r="F28" s="317">
        <v>19</v>
      </c>
      <c r="G28" s="143"/>
      <c r="H28" s="143"/>
      <c r="I28" s="143"/>
      <c r="J28" s="143"/>
      <c r="K28" s="143"/>
      <c r="L28" s="143"/>
      <c r="M28" s="143"/>
      <c r="N28" s="143"/>
      <c r="O28" s="147">
        <v>1</v>
      </c>
      <c r="P28" s="269"/>
    </row>
    <row r="29" spans="1:16" s="145" customFormat="1" ht="42.75" customHeight="1" x14ac:dyDescent="0.2">
      <c r="A29" s="267">
        <v>5</v>
      </c>
      <c r="B29" s="139" t="s">
        <v>291</v>
      </c>
      <c r="C29" s="140" t="s">
        <v>61</v>
      </c>
      <c r="D29" s="141" t="s">
        <v>192</v>
      </c>
      <c r="E29" s="146" t="s">
        <v>282</v>
      </c>
      <c r="F29" s="316">
        <v>15</v>
      </c>
      <c r="G29" s="143"/>
      <c r="H29" s="143"/>
      <c r="I29" s="143"/>
      <c r="J29" s="143"/>
      <c r="K29" s="143"/>
      <c r="L29" s="143"/>
      <c r="M29" s="143"/>
      <c r="N29" s="143"/>
      <c r="O29" s="147">
        <v>1</v>
      </c>
      <c r="P29" s="269"/>
    </row>
    <row r="30" spans="1:16" s="145" customFormat="1" ht="42.75" customHeight="1" x14ac:dyDescent="0.2">
      <c r="A30" s="267">
        <v>6</v>
      </c>
      <c r="B30" s="139" t="s">
        <v>292</v>
      </c>
      <c r="C30" s="140" t="s">
        <v>61</v>
      </c>
      <c r="D30" s="141" t="s">
        <v>301</v>
      </c>
      <c r="E30" s="146" t="s">
        <v>282</v>
      </c>
      <c r="F30" s="316">
        <v>18</v>
      </c>
      <c r="G30" s="143"/>
      <c r="H30" s="143"/>
      <c r="I30" s="143"/>
      <c r="J30" s="143"/>
      <c r="K30" s="143"/>
      <c r="L30" s="143"/>
      <c r="M30" s="143"/>
      <c r="N30" s="143"/>
      <c r="O30" s="147">
        <v>1</v>
      </c>
      <c r="P30" s="269"/>
    </row>
    <row r="31" spans="1:16" x14ac:dyDescent="0.2">
      <c r="A31" s="532"/>
      <c r="B31" s="533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36"/>
      <c r="P31" s="263"/>
    </row>
    <row r="32" spans="1:16" x14ac:dyDescent="0.2">
      <c r="A32" s="270"/>
      <c r="B32" s="41" t="s">
        <v>62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8"/>
      <c r="P32" s="265"/>
    </row>
    <row r="33" spans="1:16" x14ac:dyDescent="0.2">
      <c r="A33" s="534" t="s">
        <v>54</v>
      </c>
      <c r="B33" s="521" t="s">
        <v>63</v>
      </c>
      <c r="C33" s="521" t="s">
        <v>64</v>
      </c>
      <c r="D33" s="521" t="s">
        <v>29</v>
      </c>
      <c r="E33" s="521" t="s">
        <v>30</v>
      </c>
      <c r="F33" s="522"/>
      <c r="G33" s="521" t="s">
        <v>57</v>
      </c>
      <c r="H33" s="522"/>
      <c r="I33" s="522"/>
      <c r="J33" s="231"/>
      <c r="K33" s="231"/>
      <c r="L33" s="231"/>
      <c r="M33" s="231"/>
      <c r="N33" s="231"/>
      <c r="O33" s="523" t="s">
        <v>32</v>
      </c>
      <c r="P33" s="524"/>
    </row>
    <row r="34" spans="1:16" x14ac:dyDescent="0.2">
      <c r="A34" s="535"/>
      <c r="B34" s="522"/>
      <c r="C34" s="522"/>
      <c r="D34" s="522"/>
      <c r="E34" s="43" t="s">
        <v>58</v>
      </c>
      <c r="F34" s="43" t="s">
        <v>59</v>
      </c>
      <c r="G34" s="234" t="str">
        <f>G10</f>
        <v>配色一</v>
      </c>
      <c r="H34" s="234" t="str">
        <f t="shared" ref="H34:M34" si="1">H10</f>
        <v>配色二</v>
      </c>
      <c r="I34" s="234" t="str">
        <f t="shared" si="1"/>
        <v>配色三</v>
      </c>
      <c r="J34" s="234" t="str">
        <f t="shared" si="1"/>
        <v>配色四</v>
      </c>
      <c r="K34" s="234" t="str">
        <f t="shared" si="1"/>
        <v>配色五</v>
      </c>
      <c r="L34" s="234" t="str">
        <f t="shared" si="1"/>
        <v>配色六</v>
      </c>
      <c r="M34" s="234" t="str">
        <f t="shared" si="1"/>
        <v>配色七</v>
      </c>
      <c r="N34" s="234"/>
      <c r="O34" s="43" t="s">
        <v>60</v>
      </c>
      <c r="P34" s="271" t="s">
        <v>65</v>
      </c>
    </row>
    <row r="35" spans="1:16" s="96" customFormat="1" ht="18" customHeight="1" x14ac:dyDescent="0.2">
      <c r="A35" s="272">
        <v>1</v>
      </c>
      <c r="B35" s="97" t="s">
        <v>124</v>
      </c>
      <c r="C35" s="98" t="s">
        <v>125</v>
      </c>
      <c r="D35" s="91" t="s">
        <v>290</v>
      </c>
      <c r="E35" s="35" t="s">
        <v>126</v>
      </c>
      <c r="F35" s="35"/>
      <c r="G35" s="93"/>
      <c r="H35" s="93"/>
      <c r="I35" s="93"/>
      <c r="J35" s="93"/>
      <c r="K35" s="93"/>
      <c r="L35" s="93"/>
      <c r="M35" s="93"/>
      <c r="N35" s="93"/>
      <c r="O35" s="99">
        <v>2.6</v>
      </c>
      <c r="P35" s="262"/>
    </row>
    <row r="36" spans="1:16" s="96" customFormat="1" ht="18" customHeight="1" x14ac:dyDescent="0.2">
      <c r="A36" s="272">
        <v>2</v>
      </c>
      <c r="B36" s="97" t="s">
        <v>127</v>
      </c>
      <c r="C36" s="98" t="s">
        <v>222</v>
      </c>
      <c r="D36" s="91" t="s">
        <v>128</v>
      </c>
      <c r="E36" s="35"/>
      <c r="F36" s="35"/>
      <c r="G36" s="93"/>
      <c r="H36" s="93"/>
      <c r="I36" s="93"/>
      <c r="J36" s="93"/>
      <c r="K36" s="93"/>
      <c r="L36" s="93"/>
      <c r="M36" s="93"/>
      <c r="N36" s="93"/>
      <c r="O36" s="99">
        <v>1</v>
      </c>
      <c r="P36" s="262"/>
    </row>
    <row r="37" spans="1:16" s="96" customFormat="1" ht="18" customHeight="1" x14ac:dyDescent="0.2">
      <c r="A37" s="272">
        <v>3</v>
      </c>
      <c r="B37" s="97" t="s">
        <v>127</v>
      </c>
      <c r="C37" s="98" t="s">
        <v>223</v>
      </c>
      <c r="D37" s="91" t="s">
        <v>315</v>
      </c>
      <c r="E37" s="35"/>
      <c r="F37" s="35"/>
      <c r="G37" s="93"/>
      <c r="H37" s="93"/>
      <c r="I37" s="93"/>
      <c r="J37" s="93"/>
      <c r="K37" s="93"/>
      <c r="L37" s="93"/>
      <c r="M37" s="93"/>
      <c r="N37" s="93"/>
      <c r="O37" s="99">
        <v>3</v>
      </c>
      <c r="P37" s="262"/>
    </row>
    <row r="38" spans="1:16" s="96" customFormat="1" ht="18" customHeight="1" x14ac:dyDescent="0.2">
      <c r="A38" s="272">
        <v>4</v>
      </c>
      <c r="B38" s="97" t="s">
        <v>129</v>
      </c>
      <c r="C38" s="137" t="s">
        <v>224</v>
      </c>
      <c r="D38" s="91" t="s">
        <v>130</v>
      </c>
      <c r="E38" s="35"/>
      <c r="F38" s="35"/>
      <c r="G38" s="93"/>
      <c r="H38" s="93"/>
      <c r="I38" s="93"/>
      <c r="J38" s="93"/>
      <c r="K38" s="93"/>
      <c r="L38" s="93"/>
      <c r="M38" s="93"/>
      <c r="N38" s="93"/>
      <c r="O38" s="99">
        <v>4</v>
      </c>
      <c r="P38" s="262"/>
    </row>
    <row r="39" spans="1:16" s="96" customFormat="1" ht="18" customHeight="1" x14ac:dyDescent="0.2">
      <c r="A39" s="272">
        <v>5</v>
      </c>
      <c r="B39" s="97" t="s">
        <v>131</v>
      </c>
      <c r="C39" s="137" t="s">
        <v>132</v>
      </c>
      <c r="D39" s="91" t="s">
        <v>316</v>
      </c>
      <c r="E39" s="35"/>
      <c r="F39" s="35"/>
      <c r="G39" s="91" t="s">
        <v>116</v>
      </c>
      <c r="H39" s="91" t="s">
        <v>116</v>
      </c>
      <c r="I39" s="91" t="s">
        <v>116</v>
      </c>
      <c r="J39" s="91" t="s">
        <v>116</v>
      </c>
      <c r="K39" s="91" t="s">
        <v>116</v>
      </c>
      <c r="L39" s="91" t="s">
        <v>116</v>
      </c>
      <c r="M39" s="91" t="s">
        <v>116</v>
      </c>
      <c r="N39" s="91"/>
      <c r="O39" s="99">
        <v>4</v>
      </c>
      <c r="P39" s="262"/>
    </row>
    <row r="40" spans="1:16" s="96" customFormat="1" ht="18" customHeight="1" x14ac:dyDescent="0.2">
      <c r="A40" s="272">
        <v>6</v>
      </c>
      <c r="B40" s="97" t="s">
        <v>226</v>
      </c>
      <c r="C40" s="100" t="s">
        <v>225</v>
      </c>
      <c r="D40" s="91" t="s">
        <v>133</v>
      </c>
      <c r="E40" s="100" t="s">
        <v>134</v>
      </c>
      <c r="F40" s="100"/>
      <c r="G40" s="91"/>
      <c r="H40" s="91"/>
      <c r="I40" s="91"/>
      <c r="J40" s="91"/>
      <c r="K40" s="91"/>
      <c r="L40" s="91"/>
      <c r="M40" s="91"/>
      <c r="N40" s="91"/>
      <c r="O40" s="99">
        <v>8</v>
      </c>
      <c r="P40" s="262"/>
    </row>
    <row r="41" spans="1:16" s="96" customFormat="1" ht="18" customHeight="1" x14ac:dyDescent="0.2">
      <c r="A41" s="272">
        <v>7</v>
      </c>
      <c r="B41" s="97" t="s">
        <v>135</v>
      </c>
      <c r="C41" s="98" t="s">
        <v>136</v>
      </c>
      <c r="D41" s="91" t="s">
        <v>137</v>
      </c>
      <c r="E41" s="35" t="s">
        <v>138</v>
      </c>
      <c r="F41" s="35"/>
      <c r="G41" s="93" t="s">
        <v>114</v>
      </c>
      <c r="H41" s="93" t="s">
        <v>114</v>
      </c>
      <c r="I41" s="93" t="s">
        <v>114</v>
      </c>
      <c r="J41" s="93" t="s">
        <v>114</v>
      </c>
      <c r="K41" s="93" t="s">
        <v>114</v>
      </c>
      <c r="L41" s="93" t="s">
        <v>114</v>
      </c>
      <c r="M41" s="93" t="s">
        <v>114</v>
      </c>
      <c r="N41" s="93"/>
      <c r="O41" s="99">
        <v>3</v>
      </c>
      <c r="P41" s="262"/>
    </row>
    <row r="42" spans="1:16" s="96" customFormat="1" ht="18" customHeight="1" x14ac:dyDescent="0.2">
      <c r="A42" s="272">
        <v>8</v>
      </c>
      <c r="B42" s="97" t="s">
        <v>139</v>
      </c>
      <c r="C42" s="98" t="s">
        <v>136</v>
      </c>
      <c r="D42" s="91" t="s">
        <v>137</v>
      </c>
      <c r="E42" s="35" t="s">
        <v>138</v>
      </c>
      <c r="F42" s="35"/>
      <c r="G42" s="91" t="s">
        <v>117</v>
      </c>
      <c r="H42" s="91" t="s">
        <v>117</v>
      </c>
      <c r="I42" s="91" t="s">
        <v>117</v>
      </c>
      <c r="J42" s="91" t="s">
        <v>117</v>
      </c>
      <c r="K42" s="91" t="s">
        <v>117</v>
      </c>
      <c r="L42" s="91" t="s">
        <v>117</v>
      </c>
      <c r="M42" s="91" t="s">
        <v>117</v>
      </c>
      <c r="N42" s="91"/>
      <c r="O42" s="99">
        <v>3</v>
      </c>
      <c r="P42" s="262"/>
    </row>
    <row r="43" spans="1:16" s="96" customFormat="1" ht="18" customHeight="1" x14ac:dyDescent="0.2">
      <c r="A43" s="272">
        <v>9</v>
      </c>
      <c r="B43" s="97" t="s">
        <v>140</v>
      </c>
      <c r="C43" s="98" t="s">
        <v>141</v>
      </c>
      <c r="D43" s="91" t="s">
        <v>375</v>
      </c>
      <c r="E43" s="110" t="s">
        <v>172</v>
      </c>
      <c r="F43" s="35"/>
      <c r="G43" s="91" t="s">
        <v>117</v>
      </c>
      <c r="H43" s="91" t="s">
        <v>117</v>
      </c>
      <c r="I43" s="91" t="s">
        <v>117</v>
      </c>
      <c r="J43" s="91" t="s">
        <v>117</v>
      </c>
      <c r="K43" s="91" t="s">
        <v>117</v>
      </c>
      <c r="L43" s="91" t="s">
        <v>117</v>
      </c>
      <c r="M43" s="91" t="s">
        <v>117</v>
      </c>
      <c r="N43" s="91"/>
      <c r="O43" s="99">
        <v>5</v>
      </c>
      <c r="P43" s="262"/>
    </row>
    <row r="44" spans="1:16" s="96" customFormat="1" ht="18" customHeight="1" x14ac:dyDescent="0.2">
      <c r="A44" s="272">
        <v>10</v>
      </c>
      <c r="B44" s="97" t="s">
        <v>142</v>
      </c>
      <c r="C44" s="98" t="s">
        <v>141</v>
      </c>
      <c r="D44" s="91" t="s">
        <v>375</v>
      </c>
      <c r="E44" s="110" t="s">
        <v>172</v>
      </c>
      <c r="F44" s="35"/>
      <c r="G44" s="91" t="s">
        <v>117</v>
      </c>
      <c r="H44" s="91" t="s">
        <v>117</v>
      </c>
      <c r="I44" s="91" t="s">
        <v>117</v>
      </c>
      <c r="J44" s="91" t="s">
        <v>117</v>
      </c>
      <c r="K44" s="91" t="s">
        <v>117</v>
      </c>
      <c r="L44" s="91" t="s">
        <v>117</v>
      </c>
      <c r="M44" s="91" t="s">
        <v>117</v>
      </c>
      <c r="N44" s="91"/>
      <c r="O44" s="99">
        <v>5</v>
      </c>
      <c r="P44" s="262"/>
    </row>
    <row r="45" spans="1:16" s="96" customFormat="1" ht="18" customHeight="1" x14ac:dyDescent="0.2">
      <c r="A45" s="272">
        <v>11</v>
      </c>
      <c r="B45" s="97" t="s">
        <v>143</v>
      </c>
      <c r="C45" s="98" t="s">
        <v>145</v>
      </c>
      <c r="D45" s="91" t="s">
        <v>146</v>
      </c>
      <c r="E45" s="35" t="s">
        <v>147</v>
      </c>
      <c r="F45" s="101"/>
      <c r="G45" s="93"/>
      <c r="H45" s="93"/>
      <c r="I45" s="93"/>
      <c r="J45" s="93"/>
      <c r="K45" s="93"/>
      <c r="L45" s="93"/>
      <c r="M45" s="93"/>
      <c r="N45" s="93"/>
      <c r="O45" s="99">
        <v>2</v>
      </c>
      <c r="P45" s="262"/>
    </row>
    <row r="46" spans="1:16" s="96" customFormat="1" ht="18" customHeight="1" x14ac:dyDescent="0.2">
      <c r="A46" s="272">
        <v>12</v>
      </c>
      <c r="B46" s="97" t="s">
        <v>144</v>
      </c>
      <c r="C46" s="98" t="s">
        <v>306</v>
      </c>
      <c r="D46" s="91" t="s">
        <v>148</v>
      </c>
      <c r="E46" s="35" t="s">
        <v>305</v>
      </c>
      <c r="F46" s="101"/>
      <c r="G46" s="93"/>
      <c r="H46" s="93"/>
      <c r="I46" s="93"/>
      <c r="J46" s="93"/>
      <c r="K46" s="93"/>
      <c r="L46" s="93"/>
      <c r="M46" s="93"/>
      <c r="N46" s="93"/>
      <c r="O46" s="99">
        <v>2</v>
      </c>
      <c r="P46" s="262"/>
    </row>
    <row r="47" spans="1:16" s="96" customFormat="1" ht="18" customHeight="1" x14ac:dyDescent="0.2">
      <c r="A47" s="272">
        <v>13</v>
      </c>
      <c r="B47" s="97" t="s">
        <v>143</v>
      </c>
      <c r="C47" s="98" t="s">
        <v>149</v>
      </c>
      <c r="D47" s="91" t="s">
        <v>319</v>
      </c>
      <c r="E47" s="35" t="s">
        <v>150</v>
      </c>
      <c r="F47" s="101"/>
      <c r="G47" s="93"/>
      <c r="H47" s="93"/>
      <c r="I47" s="93"/>
      <c r="J47" s="93"/>
      <c r="K47" s="93"/>
      <c r="L47" s="93"/>
      <c r="M47" s="93"/>
      <c r="N47" s="93"/>
      <c r="O47" s="99">
        <v>2</v>
      </c>
      <c r="P47" s="262"/>
    </row>
    <row r="48" spans="1:16" s="96" customFormat="1" ht="18" customHeight="1" x14ac:dyDescent="0.2">
      <c r="A48" s="272">
        <v>14</v>
      </c>
      <c r="B48" s="97" t="s">
        <v>144</v>
      </c>
      <c r="C48" s="98" t="s">
        <v>151</v>
      </c>
      <c r="D48" s="91" t="s">
        <v>318</v>
      </c>
      <c r="E48" s="35" t="s">
        <v>150</v>
      </c>
      <c r="F48" s="101"/>
      <c r="G48" s="93"/>
      <c r="H48" s="93"/>
      <c r="I48" s="93"/>
      <c r="J48" s="93"/>
      <c r="K48" s="93"/>
      <c r="L48" s="93"/>
      <c r="M48" s="93"/>
      <c r="N48" s="93"/>
      <c r="O48" s="99">
        <v>4</v>
      </c>
      <c r="P48" s="262"/>
    </row>
    <row r="49" spans="1:16" s="96" customFormat="1" ht="18" customHeight="1" x14ac:dyDescent="0.2">
      <c r="A49" s="272">
        <v>15</v>
      </c>
      <c r="B49" s="91" t="s">
        <v>152</v>
      </c>
      <c r="C49" s="98" t="s">
        <v>153</v>
      </c>
      <c r="D49" s="91" t="s">
        <v>130</v>
      </c>
      <c r="E49" s="35" t="s">
        <v>154</v>
      </c>
      <c r="F49" s="35"/>
      <c r="G49" s="93"/>
      <c r="H49" s="93"/>
      <c r="I49" s="93"/>
      <c r="J49" s="93"/>
      <c r="K49" s="93"/>
      <c r="L49" s="93"/>
      <c r="M49" s="93"/>
      <c r="N49" s="93"/>
      <c r="O49" s="99">
        <v>0.32</v>
      </c>
      <c r="P49" s="262"/>
    </row>
    <row r="50" spans="1:16" s="96" customFormat="1" ht="31.5" customHeight="1" x14ac:dyDescent="0.2">
      <c r="A50" s="272"/>
      <c r="B50" s="318" t="s">
        <v>399</v>
      </c>
      <c r="C50" s="319" t="s">
        <v>400</v>
      </c>
      <c r="D50" s="320" t="s">
        <v>401</v>
      </c>
      <c r="E50" s="321"/>
      <c r="F50" s="321" t="s">
        <v>402</v>
      </c>
      <c r="G50" s="93"/>
      <c r="H50" s="93"/>
      <c r="I50" s="93"/>
      <c r="J50" s="93"/>
      <c r="K50" s="93"/>
      <c r="L50" s="93"/>
      <c r="M50" s="93"/>
      <c r="N50" s="93"/>
      <c r="O50" s="99">
        <v>1</v>
      </c>
      <c r="P50" s="262"/>
    </row>
    <row r="51" spans="1:16" s="96" customFormat="1" ht="18" customHeight="1" x14ac:dyDescent="0.2">
      <c r="A51" s="272"/>
      <c r="B51" s="318" t="s">
        <v>403</v>
      </c>
      <c r="C51" s="319" t="s">
        <v>404</v>
      </c>
      <c r="D51" s="320" t="s">
        <v>405</v>
      </c>
      <c r="E51" s="321"/>
      <c r="F51" s="321" t="s">
        <v>402</v>
      </c>
      <c r="G51" s="93"/>
      <c r="H51" s="93"/>
      <c r="I51" s="93"/>
      <c r="J51" s="93"/>
      <c r="K51" s="93"/>
      <c r="L51" s="93"/>
      <c r="M51" s="93"/>
      <c r="N51" s="93"/>
      <c r="O51" s="99">
        <v>1</v>
      </c>
      <c r="P51" s="262"/>
    </row>
    <row r="52" spans="1:16" s="96" customFormat="1" ht="18" customHeight="1" x14ac:dyDescent="0.2">
      <c r="A52" s="272">
        <v>16</v>
      </c>
      <c r="B52" s="91" t="s">
        <v>155</v>
      </c>
      <c r="C52" s="98" t="s">
        <v>156</v>
      </c>
      <c r="D52" s="91" t="s">
        <v>157</v>
      </c>
      <c r="E52" s="35" t="s">
        <v>67</v>
      </c>
      <c r="F52" s="35"/>
      <c r="G52" s="93" t="s">
        <v>118</v>
      </c>
      <c r="H52" s="93" t="s">
        <v>118</v>
      </c>
      <c r="I52" s="93" t="s">
        <v>118</v>
      </c>
      <c r="J52" s="93" t="s">
        <v>118</v>
      </c>
      <c r="K52" s="93" t="s">
        <v>118</v>
      </c>
      <c r="L52" s="93" t="s">
        <v>118</v>
      </c>
      <c r="M52" s="93" t="s">
        <v>118</v>
      </c>
      <c r="N52" s="93"/>
      <c r="O52" s="99">
        <v>0.15</v>
      </c>
      <c r="P52" s="262"/>
    </row>
    <row r="53" spans="1:16" s="96" customFormat="1" ht="18" customHeight="1" x14ac:dyDescent="0.2">
      <c r="A53" s="272">
        <v>17</v>
      </c>
      <c r="B53" s="91" t="s">
        <v>284</v>
      </c>
      <c r="C53" s="98" t="s">
        <v>283</v>
      </c>
      <c r="D53" s="91" t="s">
        <v>285</v>
      </c>
      <c r="E53" s="35"/>
      <c r="F53" s="35"/>
      <c r="G53" s="93" t="s">
        <v>376</v>
      </c>
      <c r="H53" s="93" t="s">
        <v>376</v>
      </c>
      <c r="I53" s="93" t="s">
        <v>376</v>
      </c>
      <c r="J53" s="93" t="s">
        <v>376</v>
      </c>
      <c r="K53" s="93" t="s">
        <v>376</v>
      </c>
      <c r="L53" s="93" t="s">
        <v>376</v>
      </c>
      <c r="M53" s="93" t="s">
        <v>376</v>
      </c>
      <c r="N53" s="93"/>
      <c r="O53" s="99">
        <v>1.5</v>
      </c>
      <c r="P53" s="262"/>
    </row>
    <row r="54" spans="1:16" s="96" customFormat="1" ht="18" customHeight="1" x14ac:dyDescent="0.2">
      <c r="A54" s="272">
        <v>18</v>
      </c>
      <c r="B54" s="91" t="s">
        <v>317</v>
      </c>
      <c r="C54" s="98" t="s">
        <v>337</v>
      </c>
      <c r="D54" s="91" t="s">
        <v>288</v>
      </c>
      <c r="E54" s="35"/>
      <c r="F54" s="35"/>
      <c r="G54" s="93" t="s">
        <v>289</v>
      </c>
      <c r="H54" s="93" t="s">
        <v>289</v>
      </c>
      <c r="I54" s="93" t="s">
        <v>289</v>
      </c>
      <c r="J54" s="93" t="s">
        <v>289</v>
      </c>
      <c r="K54" s="93" t="s">
        <v>289</v>
      </c>
      <c r="L54" s="93" t="s">
        <v>289</v>
      </c>
      <c r="M54" s="93" t="s">
        <v>289</v>
      </c>
      <c r="N54" s="93"/>
      <c r="O54" s="99">
        <v>1</v>
      </c>
      <c r="P54" s="262"/>
    </row>
    <row r="55" spans="1:16" s="96" customFormat="1" ht="18" customHeight="1" x14ac:dyDescent="0.2">
      <c r="A55" s="272">
        <v>19</v>
      </c>
      <c r="B55" s="97" t="s">
        <v>158</v>
      </c>
      <c r="C55" s="98" t="s">
        <v>159</v>
      </c>
      <c r="D55" s="91" t="s">
        <v>160</v>
      </c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99">
        <v>1</v>
      </c>
      <c r="P55" s="262"/>
    </row>
    <row r="56" spans="1:16" s="96" customFormat="1" ht="18" customHeight="1" x14ac:dyDescent="0.2">
      <c r="A56" s="272">
        <v>20</v>
      </c>
      <c r="B56" s="97" t="s">
        <v>287</v>
      </c>
      <c r="C56" s="138" t="s">
        <v>218</v>
      </c>
      <c r="D56" s="91"/>
      <c r="E56" s="91"/>
      <c r="F56" s="35"/>
      <c r="G56" s="35"/>
      <c r="H56" s="35"/>
      <c r="I56" s="35"/>
      <c r="J56" s="35"/>
      <c r="K56" s="35"/>
      <c r="L56" s="35"/>
      <c r="M56" s="35"/>
      <c r="N56" s="35"/>
      <c r="O56" s="99">
        <v>1</v>
      </c>
      <c r="P56" s="262"/>
    </row>
    <row r="57" spans="1:16" s="96" customFormat="1" ht="18" customHeight="1" x14ac:dyDescent="0.2">
      <c r="A57" s="272">
        <v>21</v>
      </c>
      <c r="B57" s="97" t="s">
        <v>162</v>
      </c>
      <c r="C57" s="98" t="s">
        <v>163</v>
      </c>
      <c r="D57" s="91"/>
      <c r="E57" s="35"/>
      <c r="F57" s="35"/>
      <c r="G57" s="97"/>
      <c r="H57" s="35"/>
      <c r="I57" s="35"/>
      <c r="J57" s="35"/>
      <c r="K57" s="35"/>
      <c r="L57" s="35"/>
      <c r="M57" s="35"/>
      <c r="N57" s="35"/>
      <c r="O57" s="99">
        <v>1</v>
      </c>
      <c r="P57" s="262"/>
    </row>
    <row r="58" spans="1:16" s="96" customFormat="1" ht="18" customHeight="1" x14ac:dyDescent="0.2">
      <c r="A58" s="272">
        <v>22</v>
      </c>
      <c r="B58" s="97" t="s">
        <v>234</v>
      </c>
      <c r="C58" s="102" t="s">
        <v>296</v>
      </c>
      <c r="D58" s="103" t="s">
        <v>165</v>
      </c>
      <c r="E58" s="103"/>
      <c r="F58" s="104"/>
      <c r="G58" s="104" t="s">
        <v>227</v>
      </c>
      <c r="H58" s="104" t="s">
        <v>68</v>
      </c>
      <c r="I58" s="104" t="s">
        <v>68</v>
      </c>
      <c r="J58" s="104" t="s">
        <v>68</v>
      </c>
      <c r="K58" s="104" t="s">
        <v>68</v>
      </c>
      <c r="L58" s="104" t="s">
        <v>68</v>
      </c>
      <c r="M58" s="104" t="s">
        <v>68</v>
      </c>
      <c r="N58" s="104"/>
      <c r="O58" s="99">
        <v>1</v>
      </c>
      <c r="P58" s="262" t="s">
        <v>161</v>
      </c>
    </row>
    <row r="59" spans="1:16" s="96" customFormat="1" ht="18" customHeight="1" x14ac:dyDescent="0.2">
      <c r="A59" s="272">
        <v>23</v>
      </c>
      <c r="B59" s="97" t="s">
        <v>234</v>
      </c>
      <c r="C59" s="102" t="s">
        <v>228</v>
      </c>
      <c r="D59" s="103" t="s">
        <v>166</v>
      </c>
      <c r="E59" s="103"/>
      <c r="F59" s="104"/>
      <c r="G59" s="104" t="s">
        <v>68</v>
      </c>
      <c r="H59" s="104" t="s">
        <v>68</v>
      </c>
      <c r="I59" s="104" t="s">
        <v>68</v>
      </c>
      <c r="J59" s="104" t="s">
        <v>68</v>
      </c>
      <c r="K59" s="104" t="s">
        <v>68</v>
      </c>
      <c r="L59" s="104" t="s">
        <v>68</v>
      </c>
      <c r="M59" s="104" t="s">
        <v>68</v>
      </c>
      <c r="N59" s="104"/>
      <c r="O59" s="99">
        <v>1</v>
      </c>
      <c r="P59" s="262" t="s">
        <v>161</v>
      </c>
    </row>
    <row r="60" spans="1:16" s="96" customFormat="1" ht="18" customHeight="1" x14ac:dyDescent="0.2">
      <c r="A60" s="272">
        <v>24</v>
      </c>
      <c r="B60" s="97" t="s">
        <v>234</v>
      </c>
      <c r="C60" s="102" t="s">
        <v>164</v>
      </c>
      <c r="D60" s="103" t="s">
        <v>167</v>
      </c>
      <c r="E60" s="103"/>
      <c r="F60" s="104"/>
      <c r="G60" s="93"/>
      <c r="H60" s="93"/>
      <c r="I60" s="93"/>
      <c r="J60" s="93"/>
      <c r="K60" s="93"/>
      <c r="L60" s="93"/>
      <c r="M60" s="93"/>
      <c r="N60" s="93"/>
      <c r="O60" s="99">
        <v>1</v>
      </c>
      <c r="P60" s="262" t="s">
        <v>161</v>
      </c>
    </row>
    <row r="61" spans="1:16" s="123" customFormat="1" ht="17" customHeight="1" x14ac:dyDescent="0.2">
      <c r="A61" s="272">
        <v>25</v>
      </c>
      <c r="B61" s="118" t="s">
        <v>180</v>
      </c>
      <c r="C61" s="118" t="s">
        <v>229</v>
      </c>
      <c r="D61" s="118" t="s">
        <v>230</v>
      </c>
      <c r="E61" s="118"/>
      <c r="F61" s="119"/>
      <c r="G61" s="118"/>
      <c r="H61" s="118"/>
      <c r="I61" s="118"/>
      <c r="J61" s="120"/>
      <c r="K61" s="118"/>
      <c r="L61" s="121"/>
      <c r="M61" s="122"/>
      <c r="N61" s="122"/>
      <c r="O61" s="99">
        <v>1</v>
      </c>
      <c r="P61" s="273" t="s">
        <v>181</v>
      </c>
    </row>
    <row r="62" spans="1:16" s="123" customFormat="1" ht="17" customHeight="1" x14ac:dyDescent="0.2">
      <c r="A62" s="272">
        <v>26</v>
      </c>
      <c r="B62" s="118" t="s">
        <v>182</v>
      </c>
      <c r="C62" s="118"/>
      <c r="D62" s="118"/>
      <c r="E62" s="118"/>
      <c r="F62" s="119"/>
      <c r="G62" s="118"/>
      <c r="H62" s="118"/>
      <c r="I62" s="118"/>
      <c r="J62" s="120"/>
      <c r="K62" s="118"/>
      <c r="L62" s="121"/>
      <c r="M62" s="122"/>
      <c r="N62" s="122"/>
      <c r="O62" s="99">
        <v>1</v>
      </c>
      <c r="P62" s="273" t="s">
        <v>181</v>
      </c>
    </row>
    <row r="63" spans="1:16" s="123" customFormat="1" ht="17" customHeight="1" x14ac:dyDescent="0.2">
      <c r="A63" s="272">
        <v>27</v>
      </c>
      <c r="B63" s="118" t="s">
        <v>183</v>
      </c>
      <c r="C63" s="118"/>
      <c r="D63" s="118"/>
      <c r="E63" s="118"/>
      <c r="F63" s="119"/>
      <c r="G63" s="118"/>
      <c r="H63" s="118"/>
      <c r="I63" s="118"/>
      <c r="J63" s="120"/>
      <c r="K63" s="118"/>
      <c r="L63" s="121"/>
      <c r="M63" s="122"/>
      <c r="N63" s="122"/>
      <c r="O63" s="99">
        <v>1</v>
      </c>
      <c r="P63" s="273" t="s">
        <v>181</v>
      </c>
    </row>
    <row r="64" spans="1:16" s="131" customFormat="1" ht="18" customHeight="1" x14ac:dyDescent="0.2">
      <c r="A64" s="272">
        <v>28</v>
      </c>
      <c r="B64" s="124" t="s">
        <v>184</v>
      </c>
      <c r="C64" s="125"/>
      <c r="D64" s="125"/>
      <c r="E64" s="125"/>
      <c r="F64" s="126"/>
      <c r="G64" s="125"/>
      <c r="H64" s="125"/>
      <c r="I64" s="118"/>
      <c r="J64" s="127"/>
      <c r="K64" s="128"/>
      <c r="L64" s="129"/>
      <c r="M64" s="130"/>
      <c r="N64" s="130"/>
      <c r="O64" s="99">
        <v>1</v>
      </c>
      <c r="P64" s="273" t="s">
        <v>181</v>
      </c>
    </row>
    <row r="65" spans="1:16" s="123" customFormat="1" ht="17" customHeight="1" x14ac:dyDescent="0.2">
      <c r="A65" s="272">
        <v>29</v>
      </c>
      <c r="B65" s="132" t="s">
        <v>185</v>
      </c>
      <c r="C65" s="132"/>
      <c r="D65" s="133"/>
      <c r="E65" s="118"/>
      <c r="F65" s="119"/>
      <c r="G65" s="118"/>
      <c r="H65" s="118"/>
      <c r="I65" s="134"/>
      <c r="J65" s="120"/>
      <c r="K65" s="118"/>
      <c r="L65" s="121"/>
      <c r="M65" s="135"/>
      <c r="N65" s="135"/>
      <c r="O65" s="99">
        <v>1</v>
      </c>
      <c r="P65" s="274" t="s">
        <v>186</v>
      </c>
    </row>
    <row r="66" spans="1:16" s="123" customFormat="1" ht="17" customHeight="1" x14ac:dyDescent="0.2">
      <c r="A66" s="272">
        <v>30</v>
      </c>
      <c r="B66" s="136" t="s">
        <v>187</v>
      </c>
      <c r="C66" s="136"/>
      <c r="D66" s="133"/>
      <c r="E66" s="118"/>
      <c r="F66" s="119"/>
      <c r="G66" s="118"/>
      <c r="H66" s="118"/>
      <c r="I66" s="134"/>
      <c r="J66" s="120"/>
      <c r="K66" s="118"/>
      <c r="L66" s="121"/>
      <c r="M66" s="135"/>
      <c r="N66" s="135"/>
      <c r="O66" s="99">
        <v>1</v>
      </c>
      <c r="P66" s="275" t="s">
        <v>186</v>
      </c>
    </row>
    <row r="67" spans="1:16" s="123" customFormat="1" ht="17" customHeight="1" x14ac:dyDescent="0.2">
      <c r="A67" s="272">
        <v>31</v>
      </c>
      <c r="B67" s="136" t="s">
        <v>188</v>
      </c>
      <c r="C67" s="136"/>
      <c r="D67" s="133"/>
      <c r="E67" s="118"/>
      <c r="F67" s="119"/>
      <c r="G67" s="118"/>
      <c r="H67" s="118"/>
      <c r="I67" s="134"/>
      <c r="J67" s="120"/>
      <c r="K67" s="118"/>
      <c r="L67" s="121"/>
      <c r="M67" s="135"/>
      <c r="N67" s="135"/>
      <c r="O67" s="99">
        <v>1</v>
      </c>
      <c r="P67" s="275" t="s">
        <v>186</v>
      </c>
    </row>
    <row r="68" spans="1:16" s="123" customFormat="1" ht="17" customHeight="1" x14ac:dyDescent="0.2">
      <c r="A68" s="272">
        <v>32</v>
      </c>
      <c r="B68" s="136" t="s">
        <v>189</v>
      </c>
      <c r="C68" s="136"/>
      <c r="D68" s="133"/>
      <c r="E68" s="118"/>
      <c r="F68" s="119"/>
      <c r="G68" s="118"/>
      <c r="H68" s="118"/>
      <c r="I68" s="134"/>
      <c r="J68" s="120"/>
      <c r="K68" s="118"/>
      <c r="L68" s="121"/>
      <c r="M68" s="135"/>
      <c r="N68" s="135"/>
      <c r="O68" s="99">
        <v>1</v>
      </c>
      <c r="P68" s="275" t="s">
        <v>186</v>
      </c>
    </row>
    <row r="69" spans="1:16" s="96" customFormat="1" ht="18" customHeight="1" x14ac:dyDescent="0.2">
      <c r="A69" s="272">
        <v>33</v>
      </c>
      <c r="B69" s="91" t="s">
        <v>168</v>
      </c>
      <c r="C69" s="35" t="s">
        <v>307</v>
      </c>
      <c r="D69" s="35"/>
      <c r="E69" s="105" t="s">
        <v>169</v>
      </c>
      <c r="F69" s="35"/>
      <c r="G69" s="35"/>
      <c r="H69" s="35"/>
      <c r="I69" s="35"/>
      <c r="J69" s="35"/>
      <c r="K69" s="35"/>
      <c r="L69" s="35"/>
      <c r="M69" s="35"/>
      <c r="N69" s="35"/>
      <c r="O69" s="99">
        <v>1</v>
      </c>
      <c r="P69" s="262" t="s">
        <v>161</v>
      </c>
    </row>
    <row r="70" spans="1:16" s="96" customFormat="1" ht="18" customHeight="1" x14ac:dyDescent="0.2">
      <c r="A70" s="272">
        <v>34</v>
      </c>
      <c r="B70" s="91" t="s">
        <v>170</v>
      </c>
      <c r="C70" s="35"/>
      <c r="D70" s="35"/>
      <c r="E70" s="91" t="s">
        <v>171</v>
      </c>
      <c r="F70" s="35"/>
      <c r="G70" s="35"/>
      <c r="H70" s="35"/>
      <c r="I70" s="35"/>
      <c r="J70" s="35"/>
      <c r="K70" s="35"/>
      <c r="L70" s="35"/>
      <c r="M70" s="35"/>
      <c r="N70" s="35"/>
      <c r="O70" s="99"/>
      <c r="P70" s="262" t="s">
        <v>161</v>
      </c>
    </row>
    <row r="71" spans="1:16" x14ac:dyDescent="0.2">
      <c r="A71" s="255"/>
      <c r="B71" s="37" t="s">
        <v>69</v>
      </c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265"/>
    </row>
    <row r="72" spans="1:16" x14ac:dyDescent="0.2">
      <c r="A72" s="525" t="s">
        <v>54</v>
      </c>
      <c r="B72" s="527" t="s">
        <v>63</v>
      </c>
      <c r="C72" s="527" t="s">
        <v>64</v>
      </c>
      <c r="D72" s="527" t="s">
        <v>29</v>
      </c>
      <c r="E72" s="527" t="s">
        <v>30</v>
      </c>
      <c r="F72" s="528"/>
      <c r="G72" s="527" t="s">
        <v>57</v>
      </c>
      <c r="H72" s="528"/>
      <c r="I72" s="528"/>
      <c r="J72" s="233"/>
      <c r="K72" s="527"/>
      <c r="L72" s="528"/>
      <c r="M72" s="528"/>
      <c r="N72" s="233"/>
      <c r="O72" s="527" t="s">
        <v>32</v>
      </c>
      <c r="P72" s="529"/>
    </row>
    <row r="73" spans="1:16" ht="28" x14ac:dyDescent="0.2">
      <c r="A73" s="526"/>
      <c r="B73" s="528"/>
      <c r="C73" s="528"/>
      <c r="D73" s="528"/>
      <c r="E73" s="530" t="s">
        <v>70</v>
      </c>
      <c r="F73" s="531"/>
      <c r="G73" s="234" t="str">
        <f>G10</f>
        <v>配色一</v>
      </c>
      <c r="H73" s="234" t="str">
        <f t="shared" ref="H73:M73" si="2">H10</f>
        <v>配色二</v>
      </c>
      <c r="I73" s="234" t="str">
        <f t="shared" si="2"/>
        <v>配色三</v>
      </c>
      <c r="J73" s="234" t="str">
        <f t="shared" si="2"/>
        <v>配色四</v>
      </c>
      <c r="K73" s="234" t="str">
        <f t="shared" si="2"/>
        <v>配色五</v>
      </c>
      <c r="L73" s="234" t="str">
        <f t="shared" si="2"/>
        <v>配色六</v>
      </c>
      <c r="M73" s="234" t="str">
        <f t="shared" si="2"/>
        <v>配色七</v>
      </c>
      <c r="N73" s="234"/>
      <c r="O73" s="234" t="s">
        <v>60</v>
      </c>
      <c r="P73" s="258" t="s">
        <v>71</v>
      </c>
    </row>
    <row r="74" spans="1:16" ht="16" customHeight="1" x14ac:dyDescent="0.2">
      <c r="A74" s="248">
        <v>1</v>
      </c>
      <c r="B74" s="177" t="s">
        <v>72</v>
      </c>
      <c r="C74" s="179" t="s">
        <v>308</v>
      </c>
      <c r="D74" s="150" t="s">
        <v>341</v>
      </c>
      <c r="E74" s="211" t="s">
        <v>379</v>
      </c>
      <c r="F74" s="211"/>
      <c r="G74" s="31"/>
      <c r="H74" s="32"/>
      <c r="I74" s="32"/>
      <c r="J74" s="32"/>
      <c r="K74" s="31"/>
      <c r="L74" s="32"/>
      <c r="M74" s="32"/>
      <c r="N74" s="32"/>
      <c r="O74" s="40">
        <v>1</v>
      </c>
      <c r="P74" s="261"/>
    </row>
    <row r="75" spans="1:16" ht="16" customHeight="1" x14ac:dyDescent="0.2">
      <c r="A75" s="248">
        <v>2</v>
      </c>
      <c r="B75" s="45" t="s">
        <v>72</v>
      </c>
      <c r="C75" s="178" t="s">
        <v>73</v>
      </c>
      <c r="D75" s="33" t="s">
        <v>66</v>
      </c>
      <c r="E75" s="211" t="s">
        <v>74</v>
      </c>
      <c r="F75" s="211"/>
      <c r="G75" s="31"/>
      <c r="H75" s="32"/>
      <c r="I75" s="32"/>
      <c r="J75" s="32"/>
      <c r="K75" s="31"/>
      <c r="L75" s="32"/>
      <c r="M75" s="32"/>
      <c r="N75" s="32"/>
      <c r="O75" s="40">
        <v>1</v>
      </c>
      <c r="P75" s="261"/>
    </row>
    <row r="76" spans="1:16" ht="16" customHeight="1" x14ac:dyDescent="0.2">
      <c r="A76" s="248">
        <v>3</v>
      </c>
      <c r="B76" s="177" t="s">
        <v>233</v>
      </c>
      <c r="C76" s="179" t="s">
        <v>231</v>
      </c>
      <c r="D76" s="150" t="s">
        <v>377</v>
      </c>
      <c r="E76" s="30" t="s">
        <v>232</v>
      </c>
      <c r="F76" s="30"/>
      <c r="G76" s="31"/>
      <c r="H76" s="32"/>
      <c r="I76" s="32"/>
      <c r="J76" s="32"/>
      <c r="K76" s="31"/>
      <c r="L76" s="32"/>
      <c r="M76" s="32"/>
      <c r="N76" s="32"/>
      <c r="O76" s="40">
        <v>1</v>
      </c>
      <c r="P76" s="261"/>
    </row>
    <row r="77" spans="1:16" ht="16" customHeight="1" x14ac:dyDescent="0.2">
      <c r="A77" s="248">
        <v>4</v>
      </c>
      <c r="B77" s="177" t="s">
        <v>233</v>
      </c>
      <c r="C77" s="179" t="s">
        <v>286</v>
      </c>
      <c r="D77" s="150" t="s">
        <v>378</v>
      </c>
      <c r="E77" s="30"/>
      <c r="F77" s="30"/>
      <c r="G77" s="31"/>
      <c r="H77" s="32"/>
      <c r="I77" s="32"/>
      <c r="J77" s="32"/>
      <c r="K77" s="31"/>
      <c r="L77" s="32"/>
      <c r="M77" s="32"/>
      <c r="N77" s="32"/>
      <c r="O77" s="40">
        <v>1</v>
      </c>
      <c r="P77" s="261"/>
    </row>
    <row r="78" spans="1:16" x14ac:dyDescent="0.2">
      <c r="A78" s="276"/>
      <c r="B78" s="26" t="s">
        <v>75</v>
      </c>
      <c r="C78" s="27"/>
      <c r="D78" s="27"/>
      <c r="E78" s="27"/>
      <c r="F78" s="27"/>
      <c r="G78" s="27"/>
      <c r="H78" s="277"/>
      <c r="I78" s="277"/>
      <c r="J78" s="277"/>
      <c r="K78" s="277"/>
      <c r="L78" s="277"/>
      <c r="M78" s="27"/>
      <c r="N78" s="27"/>
      <c r="O78" s="27"/>
      <c r="P78" s="278"/>
    </row>
    <row r="79" spans="1:16" x14ac:dyDescent="0.2">
      <c r="A79" s="279" t="s">
        <v>54</v>
      </c>
      <c r="B79" s="48" t="s">
        <v>76</v>
      </c>
      <c r="C79" s="48" t="s">
        <v>64</v>
      </c>
      <c r="D79" s="237" t="s">
        <v>29</v>
      </c>
      <c r="E79" s="49"/>
      <c r="F79" s="49"/>
      <c r="G79" s="50"/>
      <c r="H79" s="50"/>
      <c r="I79" s="50"/>
      <c r="J79" s="50"/>
      <c r="K79" s="50"/>
      <c r="L79" s="50"/>
      <c r="M79" s="50"/>
      <c r="N79" s="50"/>
      <c r="O79" s="50"/>
      <c r="P79" s="280"/>
    </row>
    <row r="80" spans="1:16" x14ac:dyDescent="0.2">
      <c r="A80" s="248">
        <v>1</v>
      </c>
      <c r="B80" s="46" t="s">
        <v>77</v>
      </c>
      <c r="C80" s="149"/>
      <c r="D80" s="149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281"/>
    </row>
    <row r="81" spans="1:16" x14ac:dyDescent="0.2">
      <c r="A81" s="250">
        <v>2</v>
      </c>
      <c r="B81" s="46" t="s">
        <v>78</v>
      </c>
      <c r="C81" s="149"/>
      <c r="D81" s="149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281"/>
    </row>
    <row r="82" spans="1:16" x14ac:dyDescent="0.2">
      <c r="A82" s="248">
        <v>3</v>
      </c>
      <c r="B82" s="46" t="s">
        <v>79</v>
      </c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281"/>
    </row>
    <row r="83" spans="1:16" x14ac:dyDescent="0.2">
      <c r="A83" s="248">
        <v>4</v>
      </c>
      <c r="B83" s="46" t="s">
        <v>80</v>
      </c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281"/>
    </row>
    <row r="84" spans="1:16" x14ac:dyDescent="0.2">
      <c r="A84" s="248">
        <v>5</v>
      </c>
      <c r="B84" s="46" t="s">
        <v>81</v>
      </c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282"/>
    </row>
    <row r="85" spans="1:16" x14ac:dyDescent="0.2">
      <c r="A85" s="517" t="s">
        <v>82</v>
      </c>
      <c r="B85" s="518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83"/>
    </row>
    <row r="86" spans="1:16" ht="15" thickBot="1" x14ac:dyDescent="0.25">
      <c r="A86" s="519" t="s">
        <v>83</v>
      </c>
      <c r="B86" s="520"/>
      <c r="C86" s="284"/>
      <c r="D86" s="284"/>
      <c r="E86" s="284"/>
      <c r="F86" s="284"/>
      <c r="G86" s="284"/>
      <c r="H86" s="284"/>
      <c r="I86" s="284"/>
      <c r="J86" s="284"/>
      <c r="K86" s="284"/>
      <c r="L86" s="284"/>
      <c r="M86" s="284"/>
      <c r="N86" s="284"/>
      <c r="O86" s="284"/>
      <c r="P86" s="285"/>
    </row>
  </sheetData>
  <mergeCells count="42">
    <mergeCell ref="B2:D7"/>
    <mergeCell ref="F7:I7"/>
    <mergeCell ref="A1:P1"/>
    <mergeCell ref="A3:A7"/>
    <mergeCell ref="F3:I3"/>
    <mergeCell ref="F4:I4"/>
    <mergeCell ref="F5:I5"/>
    <mergeCell ref="F6:I6"/>
    <mergeCell ref="O9:P9"/>
    <mergeCell ref="A21:B21"/>
    <mergeCell ref="A23:A24"/>
    <mergeCell ref="B23:B24"/>
    <mergeCell ref="C23:C24"/>
    <mergeCell ref="D23:D24"/>
    <mergeCell ref="E23:F23"/>
    <mergeCell ref="G23:I23"/>
    <mergeCell ref="O23:P23"/>
    <mergeCell ref="A9:A10"/>
    <mergeCell ref="B9:B10"/>
    <mergeCell ref="C9:C10"/>
    <mergeCell ref="D9:D10"/>
    <mergeCell ref="E9:F9"/>
    <mergeCell ref="G9:I9"/>
    <mergeCell ref="A31:B31"/>
    <mergeCell ref="A33:A34"/>
    <mergeCell ref="B33:B34"/>
    <mergeCell ref="C33:C34"/>
    <mergeCell ref="D33:D34"/>
    <mergeCell ref="A85:B85"/>
    <mergeCell ref="A86:B86"/>
    <mergeCell ref="G33:I33"/>
    <mergeCell ref="O33:P33"/>
    <mergeCell ref="A72:A73"/>
    <mergeCell ref="B72:B73"/>
    <mergeCell ref="C72:C73"/>
    <mergeCell ref="D72:D73"/>
    <mergeCell ref="E72:F72"/>
    <mergeCell ref="G72:I72"/>
    <mergeCell ref="O72:P72"/>
    <mergeCell ref="E73:F73"/>
    <mergeCell ref="E33:F33"/>
    <mergeCell ref="K72:M72"/>
  </mergeCells>
  <phoneticPr fontId="23" type="noConversion"/>
  <dataValidations count="2">
    <dataValidation type="list" allowBlank="1" showInputMessage="1" showErrorMessage="1" sqref="WVG983073:WVG983077 WLK983073:WLK983077 WBO983073:WBO983077 VRS983073:VRS983077 VHW983073:VHW983077 UYA983073:UYA983077 UOE983073:UOE983077 UEI983073:UEI983077 TUM983073:TUM983077 TKQ983073:TKQ983077 TAU983073:TAU983077 SQY983073:SQY983077 SHC983073:SHC983077 RXG983073:RXG983077 RNK983073:RNK983077 RDO983073:RDO983077 QTS983073:QTS983077 QJW983073:QJW983077 QAA983073:QAA983077 PQE983073:PQE983077 PGI983073:PGI983077 OWM983073:OWM983077 OMQ983073:OMQ983077 OCU983073:OCU983077 NSY983073:NSY983077 NJC983073:NJC983077 MZG983073:MZG983077 MPK983073:MPK983077 MFO983073:MFO983077 LVS983073:LVS983077 LLW983073:LLW983077 LCA983073:LCA983077 KSE983073:KSE983077 KII983073:KII983077 JYM983073:JYM983077 JOQ983073:JOQ983077 JEU983073:JEU983077 IUY983073:IUY983077 ILC983073:ILC983077 IBG983073:IBG983077 HRK983073:HRK983077 HHO983073:HHO983077 GXS983073:GXS983077 GNW983073:GNW983077 GEA983073:GEA983077 FUE983073:FUE983077 FKI983073:FKI983077 FAM983073:FAM983077 EQQ983073:EQQ983077 EGU983073:EGU983077 DWY983073:DWY983077 DNC983073:DNC983077 DDG983073:DDG983077 CTK983073:CTK983077 CJO983073:CJO983077 BZS983073:BZS983077 BPW983073:BPW983077 BGA983073:BGA983077 AWE983073:AWE983077 AMI983073:AMI983077 ACM983073:ACM983077 SQ983073:SQ983077 IU983073:IU983077 WVG917537:WVG917541 WLK917537:WLK917541 WBO917537:WBO917541 VRS917537:VRS917541 VHW917537:VHW917541 UYA917537:UYA917541 UOE917537:UOE917541 UEI917537:UEI917541 TUM917537:TUM917541 TKQ917537:TKQ917541 TAU917537:TAU917541 SQY917537:SQY917541 SHC917537:SHC917541 RXG917537:RXG917541 RNK917537:RNK917541 RDO917537:RDO917541 QTS917537:QTS917541 QJW917537:QJW917541 QAA917537:QAA917541 PQE917537:PQE917541 PGI917537:PGI917541 OWM917537:OWM917541 OMQ917537:OMQ917541 OCU917537:OCU917541 NSY917537:NSY917541 NJC917537:NJC917541 MZG917537:MZG917541 MPK917537:MPK917541 MFO917537:MFO917541 LVS917537:LVS917541 LLW917537:LLW917541 LCA917537:LCA917541 KSE917537:KSE917541 KII917537:KII917541 JYM917537:JYM917541 JOQ917537:JOQ917541 JEU917537:JEU917541 IUY917537:IUY917541 ILC917537:ILC917541 IBG917537:IBG917541 HRK917537:HRK917541 HHO917537:HHO917541 GXS917537:GXS917541 GNW917537:GNW917541 GEA917537:GEA917541 FUE917537:FUE917541 FKI917537:FKI917541 FAM917537:FAM917541 EQQ917537:EQQ917541 EGU917537:EGU917541 DWY917537:DWY917541 DNC917537:DNC917541 DDG917537:DDG917541 CTK917537:CTK917541 CJO917537:CJO917541 BZS917537:BZS917541 BPW917537:BPW917541 BGA917537:BGA917541 AWE917537:AWE917541 AMI917537:AMI917541 ACM917537:ACM917541 SQ917537:SQ917541 IU917537:IU917541 WVG852001:WVG852005 WLK852001:WLK852005 WBO852001:WBO852005 VRS852001:VRS852005 VHW852001:VHW852005 UYA852001:UYA852005 UOE852001:UOE852005 UEI852001:UEI852005 TUM852001:TUM852005 TKQ852001:TKQ852005 TAU852001:TAU852005 SQY852001:SQY852005 SHC852001:SHC852005 RXG852001:RXG852005 RNK852001:RNK852005 RDO852001:RDO852005 QTS852001:QTS852005 QJW852001:QJW852005 QAA852001:QAA852005 PQE852001:PQE852005 PGI852001:PGI852005 OWM852001:OWM852005 OMQ852001:OMQ852005 OCU852001:OCU852005 NSY852001:NSY852005 NJC852001:NJC852005 MZG852001:MZG852005 MPK852001:MPK852005 MFO852001:MFO852005 LVS852001:LVS852005 LLW852001:LLW852005 LCA852001:LCA852005 KSE852001:KSE852005 KII852001:KII852005 JYM852001:JYM852005 JOQ852001:JOQ852005 JEU852001:JEU852005 IUY852001:IUY852005 ILC852001:ILC852005 IBG852001:IBG852005 HRK852001:HRK852005 HHO852001:HHO852005 GXS852001:GXS852005 GNW852001:GNW852005 GEA852001:GEA852005 FUE852001:FUE852005 FKI852001:FKI852005 FAM852001:FAM852005 EQQ852001:EQQ852005 EGU852001:EGU852005 DWY852001:DWY852005 DNC852001:DNC852005 DDG852001:DDG852005 CTK852001:CTK852005 CJO852001:CJO852005 BZS852001:BZS852005 BPW852001:BPW852005 BGA852001:BGA852005 AWE852001:AWE852005 AMI852001:AMI852005 ACM852001:ACM852005 SQ852001:SQ852005 IU852001:IU852005 WVG786465:WVG786469 WLK786465:WLK786469 WBO786465:WBO786469 VRS786465:VRS786469 VHW786465:VHW786469 UYA786465:UYA786469 UOE786465:UOE786469 UEI786465:UEI786469 TUM786465:TUM786469 TKQ786465:TKQ786469 TAU786465:TAU786469 SQY786465:SQY786469 SHC786465:SHC786469 RXG786465:RXG786469 RNK786465:RNK786469 RDO786465:RDO786469 QTS786465:QTS786469 QJW786465:QJW786469 QAA786465:QAA786469 PQE786465:PQE786469 PGI786465:PGI786469 OWM786465:OWM786469 OMQ786465:OMQ786469 OCU786465:OCU786469 NSY786465:NSY786469 NJC786465:NJC786469 MZG786465:MZG786469 MPK786465:MPK786469 MFO786465:MFO786469 LVS786465:LVS786469 LLW786465:LLW786469 LCA786465:LCA786469 KSE786465:KSE786469 KII786465:KII786469 JYM786465:JYM786469 JOQ786465:JOQ786469 JEU786465:JEU786469 IUY786465:IUY786469 ILC786465:ILC786469 IBG786465:IBG786469 HRK786465:HRK786469 HHO786465:HHO786469 GXS786465:GXS786469 GNW786465:GNW786469 GEA786465:GEA786469 FUE786465:FUE786469 FKI786465:FKI786469 FAM786465:FAM786469 EQQ786465:EQQ786469 EGU786465:EGU786469 DWY786465:DWY786469 DNC786465:DNC786469 DDG786465:DDG786469 CTK786465:CTK786469 CJO786465:CJO786469 BZS786465:BZS786469 BPW786465:BPW786469 BGA786465:BGA786469 AWE786465:AWE786469 AMI786465:AMI786469 ACM786465:ACM786469 SQ786465:SQ786469 IU786465:IU786469 WVG720929:WVG720933 WLK720929:WLK720933 WBO720929:WBO720933 VRS720929:VRS720933 VHW720929:VHW720933 UYA720929:UYA720933 UOE720929:UOE720933 UEI720929:UEI720933 TUM720929:TUM720933 TKQ720929:TKQ720933 TAU720929:TAU720933 SQY720929:SQY720933 SHC720929:SHC720933 RXG720929:RXG720933 RNK720929:RNK720933 RDO720929:RDO720933 QTS720929:QTS720933 QJW720929:QJW720933 QAA720929:QAA720933 PQE720929:PQE720933 PGI720929:PGI720933 OWM720929:OWM720933 OMQ720929:OMQ720933 OCU720929:OCU720933 NSY720929:NSY720933 NJC720929:NJC720933 MZG720929:MZG720933 MPK720929:MPK720933 MFO720929:MFO720933 LVS720929:LVS720933 LLW720929:LLW720933 LCA720929:LCA720933 KSE720929:KSE720933 KII720929:KII720933 JYM720929:JYM720933 JOQ720929:JOQ720933 JEU720929:JEU720933 IUY720929:IUY720933 ILC720929:ILC720933 IBG720929:IBG720933 HRK720929:HRK720933 HHO720929:HHO720933 GXS720929:GXS720933 GNW720929:GNW720933 GEA720929:GEA720933 FUE720929:FUE720933 FKI720929:FKI720933 FAM720929:FAM720933 EQQ720929:EQQ720933 EGU720929:EGU720933 DWY720929:DWY720933 DNC720929:DNC720933 DDG720929:DDG720933 CTK720929:CTK720933 CJO720929:CJO720933 BZS720929:BZS720933 BPW720929:BPW720933 BGA720929:BGA720933 AWE720929:AWE720933 AMI720929:AMI720933 ACM720929:ACM720933 SQ720929:SQ720933 IU720929:IU720933 WVG655393:WVG655397 WLK655393:WLK655397 WBO655393:WBO655397 VRS655393:VRS655397 VHW655393:VHW655397 UYA655393:UYA655397 UOE655393:UOE655397 UEI655393:UEI655397 TUM655393:TUM655397 TKQ655393:TKQ655397 TAU655393:TAU655397 SQY655393:SQY655397 SHC655393:SHC655397 RXG655393:RXG655397 RNK655393:RNK655397 RDO655393:RDO655397 QTS655393:QTS655397 QJW655393:QJW655397 QAA655393:QAA655397 PQE655393:PQE655397 PGI655393:PGI655397 OWM655393:OWM655397 OMQ655393:OMQ655397 OCU655393:OCU655397 NSY655393:NSY655397 NJC655393:NJC655397 MZG655393:MZG655397 MPK655393:MPK655397 MFO655393:MFO655397 LVS655393:LVS655397 LLW655393:LLW655397 LCA655393:LCA655397 KSE655393:KSE655397 KII655393:KII655397 JYM655393:JYM655397 JOQ655393:JOQ655397 JEU655393:JEU655397 IUY655393:IUY655397 ILC655393:ILC655397 IBG655393:IBG655397 HRK655393:HRK655397 HHO655393:HHO655397 GXS655393:GXS655397 GNW655393:GNW655397 GEA655393:GEA655397 FUE655393:FUE655397 FKI655393:FKI655397 FAM655393:FAM655397 EQQ655393:EQQ655397 EGU655393:EGU655397 DWY655393:DWY655397 DNC655393:DNC655397 DDG655393:DDG655397 CTK655393:CTK655397 CJO655393:CJO655397 BZS655393:BZS655397 BPW655393:BPW655397 BGA655393:BGA655397 AWE655393:AWE655397 AMI655393:AMI655397 ACM655393:ACM655397 SQ655393:SQ655397 IU655393:IU655397 WVG589857:WVG589861 WLK589857:WLK589861 WBO589857:WBO589861 VRS589857:VRS589861 VHW589857:VHW589861 UYA589857:UYA589861 UOE589857:UOE589861 UEI589857:UEI589861 TUM589857:TUM589861 TKQ589857:TKQ589861 TAU589857:TAU589861 SQY589857:SQY589861 SHC589857:SHC589861 RXG589857:RXG589861 RNK589857:RNK589861 RDO589857:RDO589861 QTS589857:QTS589861 QJW589857:QJW589861 QAA589857:QAA589861 PQE589857:PQE589861 PGI589857:PGI589861 OWM589857:OWM589861 OMQ589857:OMQ589861 OCU589857:OCU589861 NSY589857:NSY589861 NJC589857:NJC589861 MZG589857:MZG589861 MPK589857:MPK589861 MFO589857:MFO589861 LVS589857:LVS589861 LLW589857:LLW589861 LCA589857:LCA589861 KSE589857:KSE589861 KII589857:KII589861 JYM589857:JYM589861 JOQ589857:JOQ589861 JEU589857:JEU589861 IUY589857:IUY589861 ILC589857:ILC589861 IBG589857:IBG589861 HRK589857:HRK589861 HHO589857:HHO589861 GXS589857:GXS589861 GNW589857:GNW589861 GEA589857:GEA589861 FUE589857:FUE589861 FKI589857:FKI589861 FAM589857:FAM589861 EQQ589857:EQQ589861 EGU589857:EGU589861 DWY589857:DWY589861 DNC589857:DNC589861 DDG589857:DDG589861 CTK589857:CTK589861 CJO589857:CJO589861 BZS589857:BZS589861 BPW589857:BPW589861 BGA589857:BGA589861 AWE589857:AWE589861 AMI589857:AMI589861 ACM589857:ACM589861 SQ589857:SQ589861 IU589857:IU589861 WVG524321:WVG524325 WLK524321:WLK524325 WBO524321:WBO524325 VRS524321:VRS524325 VHW524321:VHW524325 UYA524321:UYA524325 UOE524321:UOE524325 UEI524321:UEI524325 TUM524321:TUM524325 TKQ524321:TKQ524325 TAU524321:TAU524325 SQY524321:SQY524325 SHC524321:SHC524325 RXG524321:RXG524325 RNK524321:RNK524325 RDO524321:RDO524325 QTS524321:QTS524325 QJW524321:QJW524325 QAA524321:QAA524325 PQE524321:PQE524325 PGI524321:PGI524325 OWM524321:OWM524325 OMQ524321:OMQ524325 OCU524321:OCU524325 NSY524321:NSY524325 NJC524321:NJC524325 MZG524321:MZG524325 MPK524321:MPK524325 MFO524321:MFO524325 LVS524321:LVS524325 LLW524321:LLW524325 LCA524321:LCA524325 KSE524321:KSE524325 KII524321:KII524325 JYM524321:JYM524325 JOQ524321:JOQ524325 JEU524321:JEU524325 IUY524321:IUY524325 ILC524321:ILC524325 IBG524321:IBG524325 HRK524321:HRK524325 HHO524321:HHO524325 GXS524321:GXS524325 GNW524321:GNW524325 GEA524321:GEA524325 FUE524321:FUE524325 FKI524321:FKI524325 FAM524321:FAM524325 EQQ524321:EQQ524325 EGU524321:EGU524325 DWY524321:DWY524325 DNC524321:DNC524325 DDG524321:DDG524325 CTK524321:CTK524325 CJO524321:CJO524325 BZS524321:BZS524325 BPW524321:BPW524325 BGA524321:BGA524325 AWE524321:AWE524325 AMI524321:AMI524325 ACM524321:ACM524325 SQ524321:SQ524325 IU524321:IU524325 WVG458785:WVG458789 WLK458785:WLK458789 WBO458785:WBO458789 VRS458785:VRS458789 VHW458785:VHW458789 UYA458785:UYA458789 UOE458785:UOE458789 UEI458785:UEI458789 TUM458785:TUM458789 TKQ458785:TKQ458789 TAU458785:TAU458789 SQY458785:SQY458789 SHC458785:SHC458789 RXG458785:RXG458789 RNK458785:RNK458789 RDO458785:RDO458789 QTS458785:QTS458789 QJW458785:QJW458789 QAA458785:QAA458789 PQE458785:PQE458789 PGI458785:PGI458789 OWM458785:OWM458789 OMQ458785:OMQ458789 OCU458785:OCU458789 NSY458785:NSY458789 NJC458785:NJC458789 MZG458785:MZG458789 MPK458785:MPK458789 MFO458785:MFO458789 LVS458785:LVS458789 LLW458785:LLW458789 LCA458785:LCA458789 KSE458785:KSE458789 KII458785:KII458789 JYM458785:JYM458789 JOQ458785:JOQ458789 JEU458785:JEU458789 IUY458785:IUY458789 ILC458785:ILC458789 IBG458785:IBG458789 HRK458785:HRK458789 HHO458785:HHO458789 GXS458785:GXS458789 GNW458785:GNW458789 GEA458785:GEA458789 FUE458785:FUE458789 FKI458785:FKI458789 FAM458785:FAM458789 EQQ458785:EQQ458789 EGU458785:EGU458789 DWY458785:DWY458789 DNC458785:DNC458789 DDG458785:DDG458789 CTK458785:CTK458789 CJO458785:CJO458789 BZS458785:BZS458789 BPW458785:BPW458789 BGA458785:BGA458789 AWE458785:AWE458789 AMI458785:AMI458789 ACM458785:ACM458789 SQ458785:SQ458789 IU458785:IU458789 WVG393249:WVG393253 WLK393249:WLK393253 WBO393249:WBO393253 VRS393249:VRS393253 VHW393249:VHW393253 UYA393249:UYA393253 UOE393249:UOE393253 UEI393249:UEI393253 TUM393249:TUM393253 TKQ393249:TKQ393253 TAU393249:TAU393253 SQY393249:SQY393253 SHC393249:SHC393253 RXG393249:RXG393253 RNK393249:RNK393253 RDO393249:RDO393253 QTS393249:QTS393253 QJW393249:QJW393253 QAA393249:QAA393253 PQE393249:PQE393253 PGI393249:PGI393253 OWM393249:OWM393253 OMQ393249:OMQ393253 OCU393249:OCU393253 NSY393249:NSY393253 NJC393249:NJC393253 MZG393249:MZG393253 MPK393249:MPK393253 MFO393249:MFO393253 LVS393249:LVS393253 LLW393249:LLW393253 LCA393249:LCA393253 KSE393249:KSE393253 KII393249:KII393253 JYM393249:JYM393253 JOQ393249:JOQ393253 JEU393249:JEU393253 IUY393249:IUY393253 ILC393249:ILC393253 IBG393249:IBG393253 HRK393249:HRK393253 HHO393249:HHO393253 GXS393249:GXS393253 GNW393249:GNW393253 GEA393249:GEA393253 FUE393249:FUE393253 FKI393249:FKI393253 FAM393249:FAM393253 EQQ393249:EQQ393253 EGU393249:EGU393253 DWY393249:DWY393253 DNC393249:DNC393253 DDG393249:DDG393253 CTK393249:CTK393253 CJO393249:CJO393253 BZS393249:BZS393253 BPW393249:BPW393253 BGA393249:BGA393253 AWE393249:AWE393253 AMI393249:AMI393253 ACM393249:ACM393253 SQ393249:SQ393253 IU393249:IU393253 WVG327713:WVG327717 WLK327713:WLK327717 WBO327713:WBO327717 VRS327713:VRS327717 VHW327713:VHW327717 UYA327713:UYA327717 UOE327713:UOE327717 UEI327713:UEI327717 TUM327713:TUM327717 TKQ327713:TKQ327717 TAU327713:TAU327717 SQY327713:SQY327717 SHC327713:SHC327717 RXG327713:RXG327717 RNK327713:RNK327717 RDO327713:RDO327717 QTS327713:QTS327717 QJW327713:QJW327717 QAA327713:QAA327717 PQE327713:PQE327717 PGI327713:PGI327717 OWM327713:OWM327717 OMQ327713:OMQ327717 OCU327713:OCU327717 NSY327713:NSY327717 NJC327713:NJC327717 MZG327713:MZG327717 MPK327713:MPK327717 MFO327713:MFO327717 LVS327713:LVS327717 LLW327713:LLW327717 LCA327713:LCA327717 KSE327713:KSE327717 KII327713:KII327717 JYM327713:JYM327717 JOQ327713:JOQ327717 JEU327713:JEU327717 IUY327713:IUY327717 ILC327713:ILC327717 IBG327713:IBG327717 HRK327713:HRK327717 HHO327713:HHO327717 GXS327713:GXS327717 GNW327713:GNW327717 GEA327713:GEA327717 FUE327713:FUE327717 FKI327713:FKI327717 FAM327713:FAM327717 EQQ327713:EQQ327717 EGU327713:EGU327717 DWY327713:DWY327717 DNC327713:DNC327717 DDG327713:DDG327717 CTK327713:CTK327717 CJO327713:CJO327717 BZS327713:BZS327717 BPW327713:BPW327717 BGA327713:BGA327717 AWE327713:AWE327717 AMI327713:AMI327717 ACM327713:ACM327717 SQ327713:SQ327717 IU327713:IU327717 WVG262177:WVG262181 WLK262177:WLK262181 WBO262177:WBO262181 VRS262177:VRS262181 VHW262177:VHW262181 UYA262177:UYA262181 UOE262177:UOE262181 UEI262177:UEI262181 TUM262177:TUM262181 TKQ262177:TKQ262181 TAU262177:TAU262181 SQY262177:SQY262181 SHC262177:SHC262181 RXG262177:RXG262181 RNK262177:RNK262181 RDO262177:RDO262181 QTS262177:QTS262181 QJW262177:QJW262181 QAA262177:QAA262181 PQE262177:PQE262181 PGI262177:PGI262181 OWM262177:OWM262181 OMQ262177:OMQ262181 OCU262177:OCU262181 NSY262177:NSY262181 NJC262177:NJC262181 MZG262177:MZG262181 MPK262177:MPK262181 MFO262177:MFO262181 LVS262177:LVS262181 LLW262177:LLW262181 LCA262177:LCA262181 KSE262177:KSE262181 KII262177:KII262181 JYM262177:JYM262181 JOQ262177:JOQ262181 JEU262177:JEU262181 IUY262177:IUY262181 ILC262177:ILC262181 IBG262177:IBG262181 HRK262177:HRK262181 HHO262177:HHO262181 GXS262177:GXS262181 GNW262177:GNW262181 GEA262177:GEA262181 FUE262177:FUE262181 FKI262177:FKI262181 FAM262177:FAM262181 EQQ262177:EQQ262181 EGU262177:EGU262181 DWY262177:DWY262181 DNC262177:DNC262181 DDG262177:DDG262181 CTK262177:CTK262181 CJO262177:CJO262181 BZS262177:BZS262181 BPW262177:BPW262181 BGA262177:BGA262181 AWE262177:AWE262181 AMI262177:AMI262181 ACM262177:ACM262181 SQ262177:SQ262181 IU262177:IU262181 WVG196641:WVG196645 WLK196641:WLK196645 WBO196641:WBO196645 VRS196641:VRS196645 VHW196641:VHW196645 UYA196641:UYA196645 UOE196641:UOE196645 UEI196641:UEI196645 TUM196641:TUM196645 TKQ196641:TKQ196645 TAU196641:TAU196645 SQY196641:SQY196645 SHC196641:SHC196645 RXG196641:RXG196645 RNK196641:RNK196645 RDO196641:RDO196645 QTS196641:QTS196645 QJW196641:QJW196645 QAA196641:QAA196645 PQE196641:PQE196645 PGI196641:PGI196645 OWM196641:OWM196645 OMQ196641:OMQ196645 OCU196641:OCU196645 NSY196641:NSY196645 NJC196641:NJC196645 MZG196641:MZG196645 MPK196641:MPK196645 MFO196641:MFO196645 LVS196641:LVS196645 LLW196641:LLW196645 LCA196641:LCA196645 KSE196641:KSE196645 KII196641:KII196645 JYM196641:JYM196645 JOQ196641:JOQ196645 JEU196641:JEU196645 IUY196641:IUY196645 ILC196641:ILC196645 IBG196641:IBG196645 HRK196641:HRK196645 HHO196641:HHO196645 GXS196641:GXS196645 GNW196641:GNW196645 GEA196641:GEA196645 FUE196641:FUE196645 FKI196641:FKI196645 FAM196641:FAM196645 EQQ196641:EQQ196645 EGU196641:EGU196645 DWY196641:DWY196645 DNC196641:DNC196645 DDG196641:DDG196645 CTK196641:CTK196645 CJO196641:CJO196645 BZS196641:BZS196645 BPW196641:BPW196645 BGA196641:BGA196645 AWE196641:AWE196645 AMI196641:AMI196645 ACM196641:ACM196645 SQ196641:SQ196645 IU196641:IU196645 WVG131105:WVG131109 WLK131105:WLK131109 WBO131105:WBO131109 VRS131105:VRS131109 VHW131105:VHW131109 UYA131105:UYA131109 UOE131105:UOE131109 UEI131105:UEI131109 TUM131105:TUM131109 TKQ131105:TKQ131109 TAU131105:TAU131109 SQY131105:SQY131109 SHC131105:SHC131109 RXG131105:RXG131109 RNK131105:RNK131109 RDO131105:RDO131109 QTS131105:QTS131109 QJW131105:QJW131109 QAA131105:QAA131109 PQE131105:PQE131109 PGI131105:PGI131109 OWM131105:OWM131109 OMQ131105:OMQ131109 OCU131105:OCU131109 NSY131105:NSY131109 NJC131105:NJC131109 MZG131105:MZG131109 MPK131105:MPK131109 MFO131105:MFO131109 LVS131105:LVS131109 LLW131105:LLW131109 LCA131105:LCA131109 KSE131105:KSE131109 KII131105:KII131109 JYM131105:JYM131109 JOQ131105:JOQ131109 JEU131105:JEU131109 IUY131105:IUY131109 ILC131105:ILC131109 IBG131105:IBG131109 HRK131105:HRK131109 HHO131105:HHO131109 GXS131105:GXS131109 GNW131105:GNW131109 GEA131105:GEA131109 FUE131105:FUE131109 FKI131105:FKI131109 FAM131105:FAM131109 EQQ131105:EQQ131109 EGU131105:EGU131109 DWY131105:DWY131109 DNC131105:DNC131109 DDG131105:DDG131109 CTK131105:CTK131109 CJO131105:CJO131109 BZS131105:BZS131109 BPW131105:BPW131109 BGA131105:BGA131109 AWE131105:AWE131109 AMI131105:AMI131109 ACM131105:ACM131109 SQ131105:SQ131109 IU131105:IU131109 WVG65569:WVG65573 WLK65569:WLK65573 WBO65569:WBO65573 VRS65569:VRS65573 VHW65569:VHW65573 UYA65569:UYA65573 UOE65569:UOE65573 UEI65569:UEI65573 TUM65569:TUM65573 TKQ65569:TKQ65573 TAU65569:TAU65573 SQY65569:SQY65573 SHC65569:SHC65573 RXG65569:RXG65573 RNK65569:RNK65573 RDO65569:RDO65573 QTS65569:QTS65573 QJW65569:QJW65573 QAA65569:QAA65573 PQE65569:PQE65573 PGI65569:PGI65573 OWM65569:OWM65573 OMQ65569:OMQ65573 OCU65569:OCU65573 NSY65569:NSY65573 NJC65569:NJC65573 MZG65569:MZG65573 MPK65569:MPK65573 MFO65569:MFO65573 LVS65569:LVS65573 LLW65569:LLW65573 LCA65569:LCA65573 KSE65569:KSE65573 KII65569:KII65573 JYM65569:JYM65573 JOQ65569:JOQ65573 JEU65569:JEU65573 IUY65569:IUY65573 ILC65569:ILC65573 IBG65569:IBG65573 HRK65569:HRK65573 HHO65569:HHO65573 GXS65569:GXS65573 GNW65569:GNW65573 GEA65569:GEA65573 FUE65569:FUE65573 FKI65569:FKI65573 FAM65569:FAM65573 EQQ65569:EQQ65573 EGU65569:EGU65573 DWY65569:DWY65573 DNC65569:DNC65573 DDG65569:DDG65573 CTK65569:CTK65573 CJO65569:CJO65573 BZS65569:BZS65573 BPW65569:BPW65573 BGA65569:BGA65573 AWE65569:AWE65573 AMI65569:AMI65573 ACM65569:ACM65573 SQ65569:SQ65573 IU65569:IU65573 B983073:B983077 B65569:B65573 B131105:B131109 B196641:B196645 B262177:B262181 B327713:B327717 B393249:B393253 B458785:B458789 B524321:B524325 B589857:B589861 B655393:B655397 B720929:B720933 B786465:B786469 B852001:B852005 B917537:B917541 WVG25:WVG30 WLK25:WLK30 WBO25:WBO30 VRS25:VRS30 VHW25:VHW30 UYA25:UYA30 UOE25:UOE30 UEI25:UEI30 TUM25:TUM30 TKQ25:TKQ30 TAU25:TAU30 SQY25:SQY30 SHC25:SHC30 RXG25:RXG30 RNK25:RNK30 RDO25:RDO30 QTS25:QTS30 QJW25:QJW30 QAA25:QAA30 PQE25:PQE30 PGI25:PGI30 OWM25:OWM30 OMQ25:OMQ30 OCU25:OCU30 NSY25:NSY30 NJC25:NJC30 MZG25:MZG30 MPK25:MPK30 MFO25:MFO30 LVS25:LVS30 LLW25:LLW30 LCA25:LCA30 KSE25:KSE30 KII25:KII30 JYM25:JYM30 JOQ25:JOQ30 JEU25:JEU30 IUY25:IUY30 ILC25:ILC30 IBG25:IBG30 HRK25:HRK30 HHO25:HHO30 GXS25:GXS30 GNW25:GNW30 GEA25:GEA30 FUE25:FUE30 FKI25:FKI30 FAM25:FAM30 EQQ25:EQQ30 EGU25:EGU30 DWY25:DWY30 DNC25:DNC30 DDG25:DDG30 CTK25:CTK30 CJO25:CJO30 BZS25:BZS30 BPW25:BPW30 BGA25:BGA30 AWE25:AWE30 AMI25:AMI30 ACM25:ACM30 SQ25:SQ30 IU25:IU30 B25:B30">
      <formula1>xlbcz001</formula1>
    </dataValidation>
    <dataValidation type="list" allowBlank="1" showInputMessage="1" showErrorMessage="1" sqref="WVH983073:WVH983077 WLL983073:WLL983077 WBP983073:WBP983077 VRT983073:VRT983077 VHX983073:VHX983077 UYB983073:UYB983077 UOF983073:UOF983077 UEJ983073:UEJ983077 TUN983073:TUN983077 TKR983073:TKR983077 TAV983073:TAV983077 SQZ983073:SQZ983077 SHD983073:SHD983077 RXH983073:RXH983077 RNL983073:RNL983077 RDP983073:RDP983077 QTT983073:QTT983077 QJX983073:QJX983077 QAB983073:QAB983077 PQF983073:PQF983077 PGJ983073:PGJ983077 OWN983073:OWN983077 OMR983073:OMR983077 OCV983073:OCV983077 NSZ983073:NSZ983077 NJD983073:NJD983077 MZH983073:MZH983077 MPL983073:MPL983077 MFP983073:MFP983077 LVT983073:LVT983077 LLX983073:LLX983077 LCB983073:LCB983077 KSF983073:KSF983077 KIJ983073:KIJ983077 JYN983073:JYN983077 JOR983073:JOR983077 JEV983073:JEV983077 IUZ983073:IUZ983077 ILD983073:ILD983077 IBH983073:IBH983077 HRL983073:HRL983077 HHP983073:HHP983077 GXT983073:GXT983077 GNX983073:GNX983077 GEB983073:GEB983077 FUF983073:FUF983077 FKJ983073:FKJ983077 FAN983073:FAN983077 EQR983073:EQR983077 EGV983073:EGV983077 DWZ983073:DWZ983077 DND983073:DND983077 DDH983073:DDH983077 CTL983073:CTL983077 CJP983073:CJP983077 BZT983073:BZT983077 BPX983073:BPX983077 BGB983073:BGB983077 AWF983073:AWF983077 AMJ983073:AMJ983077 ACN983073:ACN983077 SR983073:SR983077 IV983073:IV983077 WVH917537:WVH917541 WLL917537:WLL917541 WBP917537:WBP917541 VRT917537:VRT917541 VHX917537:VHX917541 UYB917537:UYB917541 UOF917537:UOF917541 UEJ917537:UEJ917541 TUN917537:TUN917541 TKR917537:TKR917541 TAV917537:TAV917541 SQZ917537:SQZ917541 SHD917537:SHD917541 RXH917537:RXH917541 RNL917537:RNL917541 RDP917537:RDP917541 QTT917537:QTT917541 QJX917537:QJX917541 QAB917537:QAB917541 PQF917537:PQF917541 PGJ917537:PGJ917541 OWN917537:OWN917541 OMR917537:OMR917541 OCV917537:OCV917541 NSZ917537:NSZ917541 NJD917537:NJD917541 MZH917537:MZH917541 MPL917537:MPL917541 MFP917537:MFP917541 LVT917537:LVT917541 LLX917537:LLX917541 LCB917537:LCB917541 KSF917537:KSF917541 KIJ917537:KIJ917541 JYN917537:JYN917541 JOR917537:JOR917541 JEV917537:JEV917541 IUZ917537:IUZ917541 ILD917537:ILD917541 IBH917537:IBH917541 HRL917537:HRL917541 HHP917537:HHP917541 GXT917537:GXT917541 GNX917537:GNX917541 GEB917537:GEB917541 FUF917537:FUF917541 FKJ917537:FKJ917541 FAN917537:FAN917541 EQR917537:EQR917541 EGV917537:EGV917541 DWZ917537:DWZ917541 DND917537:DND917541 DDH917537:DDH917541 CTL917537:CTL917541 CJP917537:CJP917541 BZT917537:BZT917541 BPX917537:BPX917541 BGB917537:BGB917541 AWF917537:AWF917541 AMJ917537:AMJ917541 ACN917537:ACN917541 SR917537:SR917541 IV917537:IV917541 WVH852001:WVH852005 WLL852001:WLL852005 WBP852001:WBP852005 VRT852001:VRT852005 VHX852001:VHX852005 UYB852001:UYB852005 UOF852001:UOF852005 UEJ852001:UEJ852005 TUN852001:TUN852005 TKR852001:TKR852005 TAV852001:TAV852005 SQZ852001:SQZ852005 SHD852001:SHD852005 RXH852001:RXH852005 RNL852001:RNL852005 RDP852001:RDP852005 QTT852001:QTT852005 QJX852001:QJX852005 QAB852001:QAB852005 PQF852001:PQF852005 PGJ852001:PGJ852005 OWN852001:OWN852005 OMR852001:OMR852005 OCV852001:OCV852005 NSZ852001:NSZ852005 NJD852001:NJD852005 MZH852001:MZH852005 MPL852001:MPL852005 MFP852001:MFP852005 LVT852001:LVT852005 LLX852001:LLX852005 LCB852001:LCB852005 KSF852001:KSF852005 KIJ852001:KIJ852005 JYN852001:JYN852005 JOR852001:JOR852005 JEV852001:JEV852005 IUZ852001:IUZ852005 ILD852001:ILD852005 IBH852001:IBH852005 HRL852001:HRL852005 HHP852001:HHP852005 GXT852001:GXT852005 GNX852001:GNX852005 GEB852001:GEB852005 FUF852001:FUF852005 FKJ852001:FKJ852005 FAN852001:FAN852005 EQR852001:EQR852005 EGV852001:EGV852005 DWZ852001:DWZ852005 DND852001:DND852005 DDH852001:DDH852005 CTL852001:CTL852005 CJP852001:CJP852005 BZT852001:BZT852005 BPX852001:BPX852005 BGB852001:BGB852005 AWF852001:AWF852005 AMJ852001:AMJ852005 ACN852001:ACN852005 SR852001:SR852005 IV852001:IV852005 WVH786465:WVH786469 WLL786465:WLL786469 WBP786465:WBP786469 VRT786465:VRT786469 VHX786465:VHX786469 UYB786465:UYB786469 UOF786465:UOF786469 UEJ786465:UEJ786469 TUN786465:TUN786469 TKR786465:TKR786469 TAV786465:TAV786469 SQZ786465:SQZ786469 SHD786465:SHD786469 RXH786465:RXH786469 RNL786465:RNL786469 RDP786465:RDP786469 QTT786465:QTT786469 QJX786465:QJX786469 QAB786465:QAB786469 PQF786465:PQF786469 PGJ786465:PGJ786469 OWN786465:OWN786469 OMR786465:OMR786469 OCV786465:OCV786469 NSZ786465:NSZ786469 NJD786465:NJD786469 MZH786465:MZH786469 MPL786465:MPL786469 MFP786465:MFP786469 LVT786465:LVT786469 LLX786465:LLX786469 LCB786465:LCB786469 KSF786465:KSF786469 KIJ786465:KIJ786469 JYN786465:JYN786469 JOR786465:JOR786469 JEV786465:JEV786469 IUZ786465:IUZ786469 ILD786465:ILD786469 IBH786465:IBH786469 HRL786465:HRL786469 HHP786465:HHP786469 GXT786465:GXT786469 GNX786465:GNX786469 GEB786465:GEB786469 FUF786465:FUF786469 FKJ786465:FKJ786469 FAN786465:FAN786469 EQR786465:EQR786469 EGV786465:EGV786469 DWZ786465:DWZ786469 DND786465:DND786469 DDH786465:DDH786469 CTL786465:CTL786469 CJP786465:CJP786469 BZT786465:BZT786469 BPX786465:BPX786469 BGB786465:BGB786469 AWF786465:AWF786469 AMJ786465:AMJ786469 ACN786465:ACN786469 SR786465:SR786469 IV786465:IV786469 WVH720929:WVH720933 WLL720929:WLL720933 WBP720929:WBP720933 VRT720929:VRT720933 VHX720929:VHX720933 UYB720929:UYB720933 UOF720929:UOF720933 UEJ720929:UEJ720933 TUN720929:TUN720933 TKR720929:TKR720933 TAV720929:TAV720933 SQZ720929:SQZ720933 SHD720929:SHD720933 RXH720929:RXH720933 RNL720929:RNL720933 RDP720929:RDP720933 QTT720929:QTT720933 QJX720929:QJX720933 QAB720929:QAB720933 PQF720929:PQF720933 PGJ720929:PGJ720933 OWN720929:OWN720933 OMR720929:OMR720933 OCV720929:OCV720933 NSZ720929:NSZ720933 NJD720929:NJD720933 MZH720929:MZH720933 MPL720929:MPL720933 MFP720929:MFP720933 LVT720929:LVT720933 LLX720929:LLX720933 LCB720929:LCB720933 KSF720929:KSF720933 KIJ720929:KIJ720933 JYN720929:JYN720933 JOR720929:JOR720933 JEV720929:JEV720933 IUZ720929:IUZ720933 ILD720929:ILD720933 IBH720929:IBH720933 HRL720929:HRL720933 HHP720929:HHP720933 GXT720929:GXT720933 GNX720929:GNX720933 GEB720929:GEB720933 FUF720929:FUF720933 FKJ720929:FKJ720933 FAN720929:FAN720933 EQR720929:EQR720933 EGV720929:EGV720933 DWZ720929:DWZ720933 DND720929:DND720933 DDH720929:DDH720933 CTL720929:CTL720933 CJP720929:CJP720933 BZT720929:BZT720933 BPX720929:BPX720933 BGB720929:BGB720933 AWF720929:AWF720933 AMJ720929:AMJ720933 ACN720929:ACN720933 SR720929:SR720933 IV720929:IV720933 WVH655393:WVH655397 WLL655393:WLL655397 WBP655393:WBP655397 VRT655393:VRT655397 VHX655393:VHX655397 UYB655393:UYB655397 UOF655393:UOF655397 UEJ655393:UEJ655397 TUN655393:TUN655397 TKR655393:TKR655397 TAV655393:TAV655397 SQZ655393:SQZ655397 SHD655393:SHD655397 RXH655393:RXH655397 RNL655393:RNL655397 RDP655393:RDP655397 QTT655393:QTT655397 QJX655393:QJX655397 QAB655393:QAB655397 PQF655393:PQF655397 PGJ655393:PGJ655397 OWN655393:OWN655397 OMR655393:OMR655397 OCV655393:OCV655397 NSZ655393:NSZ655397 NJD655393:NJD655397 MZH655393:MZH655397 MPL655393:MPL655397 MFP655393:MFP655397 LVT655393:LVT655397 LLX655393:LLX655397 LCB655393:LCB655397 KSF655393:KSF655397 KIJ655393:KIJ655397 JYN655393:JYN655397 JOR655393:JOR655397 JEV655393:JEV655397 IUZ655393:IUZ655397 ILD655393:ILD655397 IBH655393:IBH655397 HRL655393:HRL655397 HHP655393:HHP655397 GXT655393:GXT655397 GNX655393:GNX655397 GEB655393:GEB655397 FUF655393:FUF655397 FKJ655393:FKJ655397 FAN655393:FAN655397 EQR655393:EQR655397 EGV655393:EGV655397 DWZ655393:DWZ655397 DND655393:DND655397 DDH655393:DDH655397 CTL655393:CTL655397 CJP655393:CJP655397 BZT655393:BZT655397 BPX655393:BPX655397 BGB655393:BGB655397 AWF655393:AWF655397 AMJ655393:AMJ655397 ACN655393:ACN655397 SR655393:SR655397 IV655393:IV655397 WVH589857:WVH589861 WLL589857:WLL589861 WBP589857:WBP589861 VRT589857:VRT589861 VHX589857:VHX589861 UYB589857:UYB589861 UOF589857:UOF589861 UEJ589857:UEJ589861 TUN589857:TUN589861 TKR589857:TKR589861 TAV589857:TAV589861 SQZ589857:SQZ589861 SHD589857:SHD589861 RXH589857:RXH589861 RNL589857:RNL589861 RDP589857:RDP589861 QTT589857:QTT589861 QJX589857:QJX589861 QAB589857:QAB589861 PQF589857:PQF589861 PGJ589857:PGJ589861 OWN589857:OWN589861 OMR589857:OMR589861 OCV589857:OCV589861 NSZ589857:NSZ589861 NJD589857:NJD589861 MZH589857:MZH589861 MPL589857:MPL589861 MFP589857:MFP589861 LVT589857:LVT589861 LLX589857:LLX589861 LCB589857:LCB589861 KSF589857:KSF589861 KIJ589857:KIJ589861 JYN589857:JYN589861 JOR589857:JOR589861 JEV589857:JEV589861 IUZ589857:IUZ589861 ILD589857:ILD589861 IBH589857:IBH589861 HRL589857:HRL589861 HHP589857:HHP589861 GXT589857:GXT589861 GNX589857:GNX589861 GEB589857:GEB589861 FUF589857:FUF589861 FKJ589857:FKJ589861 FAN589857:FAN589861 EQR589857:EQR589861 EGV589857:EGV589861 DWZ589857:DWZ589861 DND589857:DND589861 DDH589857:DDH589861 CTL589857:CTL589861 CJP589857:CJP589861 BZT589857:BZT589861 BPX589857:BPX589861 BGB589857:BGB589861 AWF589857:AWF589861 AMJ589857:AMJ589861 ACN589857:ACN589861 SR589857:SR589861 IV589857:IV589861 WVH524321:WVH524325 WLL524321:WLL524325 WBP524321:WBP524325 VRT524321:VRT524325 VHX524321:VHX524325 UYB524321:UYB524325 UOF524321:UOF524325 UEJ524321:UEJ524325 TUN524321:TUN524325 TKR524321:TKR524325 TAV524321:TAV524325 SQZ524321:SQZ524325 SHD524321:SHD524325 RXH524321:RXH524325 RNL524321:RNL524325 RDP524321:RDP524325 QTT524321:QTT524325 QJX524321:QJX524325 QAB524321:QAB524325 PQF524321:PQF524325 PGJ524321:PGJ524325 OWN524321:OWN524325 OMR524321:OMR524325 OCV524321:OCV524325 NSZ524321:NSZ524325 NJD524321:NJD524325 MZH524321:MZH524325 MPL524321:MPL524325 MFP524321:MFP524325 LVT524321:LVT524325 LLX524321:LLX524325 LCB524321:LCB524325 KSF524321:KSF524325 KIJ524321:KIJ524325 JYN524321:JYN524325 JOR524321:JOR524325 JEV524321:JEV524325 IUZ524321:IUZ524325 ILD524321:ILD524325 IBH524321:IBH524325 HRL524321:HRL524325 HHP524321:HHP524325 GXT524321:GXT524325 GNX524321:GNX524325 GEB524321:GEB524325 FUF524321:FUF524325 FKJ524321:FKJ524325 FAN524321:FAN524325 EQR524321:EQR524325 EGV524321:EGV524325 DWZ524321:DWZ524325 DND524321:DND524325 DDH524321:DDH524325 CTL524321:CTL524325 CJP524321:CJP524325 BZT524321:BZT524325 BPX524321:BPX524325 BGB524321:BGB524325 AWF524321:AWF524325 AMJ524321:AMJ524325 ACN524321:ACN524325 SR524321:SR524325 IV524321:IV524325 WVH458785:WVH458789 WLL458785:WLL458789 WBP458785:WBP458789 VRT458785:VRT458789 VHX458785:VHX458789 UYB458785:UYB458789 UOF458785:UOF458789 UEJ458785:UEJ458789 TUN458785:TUN458789 TKR458785:TKR458789 TAV458785:TAV458789 SQZ458785:SQZ458789 SHD458785:SHD458789 RXH458785:RXH458789 RNL458785:RNL458789 RDP458785:RDP458789 QTT458785:QTT458789 QJX458785:QJX458789 QAB458785:QAB458789 PQF458785:PQF458789 PGJ458785:PGJ458789 OWN458785:OWN458789 OMR458785:OMR458789 OCV458785:OCV458789 NSZ458785:NSZ458789 NJD458785:NJD458789 MZH458785:MZH458789 MPL458785:MPL458789 MFP458785:MFP458789 LVT458785:LVT458789 LLX458785:LLX458789 LCB458785:LCB458789 KSF458785:KSF458789 KIJ458785:KIJ458789 JYN458785:JYN458789 JOR458785:JOR458789 JEV458785:JEV458789 IUZ458785:IUZ458789 ILD458785:ILD458789 IBH458785:IBH458789 HRL458785:HRL458789 HHP458785:HHP458789 GXT458785:GXT458789 GNX458785:GNX458789 GEB458785:GEB458789 FUF458785:FUF458789 FKJ458785:FKJ458789 FAN458785:FAN458789 EQR458785:EQR458789 EGV458785:EGV458789 DWZ458785:DWZ458789 DND458785:DND458789 DDH458785:DDH458789 CTL458785:CTL458789 CJP458785:CJP458789 BZT458785:BZT458789 BPX458785:BPX458789 BGB458785:BGB458789 AWF458785:AWF458789 AMJ458785:AMJ458789 ACN458785:ACN458789 SR458785:SR458789 IV458785:IV458789 WVH393249:WVH393253 WLL393249:WLL393253 WBP393249:WBP393253 VRT393249:VRT393253 VHX393249:VHX393253 UYB393249:UYB393253 UOF393249:UOF393253 UEJ393249:UEJ393253 TUN393249:TUN393253 TKR393249:TKR393253 TAV393249:TAV393253 SQZ393249:SQZ393253 SHD393249:SHD393253 RXH393249:RXH393253 RNL393249:RNL393253 RDP393249:RDP393253 QTT393249:QTT393253 QJX393249:QJX393253 QAB393249:QAB393253 PQF393249:PQF393253 PGJ393249:PGJ393253 OWN393249:OWN393253 OMR393249:OMR393253 OCV393249:OCV393253 NSZ393249:NSZ393253 NJD393249:NJD393253 MZH393249:MZH393253 MPL393249:MPL393253 MFP393249:MFP393253 LVT393249:LVT393253 LLX393249:LLX393253 LCB393249:LCB393253 KSF393249:KSF393253 KIJ393249:KIJ393253 JYN393249:JYN393253 JOR393249:JOR393253 JEV393249:JEV393253 IUZ393249:IUZ393253 ILD393249:ILD393253 IBH393249:IBH393253 HRL393249:HRL393253 HHP393249:HHP393253 GXT393249:GXT393253 GNX393249:GNX393253 GEB393249:GEB393253 FUF393249:FUF393253 FKJ393249:FKJ393253 FAN393249:FAN393253 EQR393249:EQR393253 EGV393249:EGV393253 DWZ393249:DWZ393253 DND393249:DND393253 DDH393249:DDH393253 CTL393249:CTL393253 CJP393249:CJP393253 BZT393249:BZT393253 BPX393249:BPX393253 BGB393249:BGB393253 AWF393249:AWF393253 AMJ393249:AMJ393253 ACN393249:ACN393253 SR393249:SR393253 IV393249:IV393253 WVH327713:WVH327717 WLL327713:WLL327717 WBP327713:WBP327717 VRT327713:VRT327717 VHX327713:VHX327717 UYB327713:UYB327717 UOF327713:UOF327717 UEJ327713:UEJ327717 TUN327713:TUN327717 TKR327713:TKR327717 TAV327713:TAV327717 SQZ327713:SQZ327717 SHD327713:SHD327717 RXH327713:RXH327717 RNL327713:RNL327717 RDP327713:RDP327717 QTT327713:QTT327717 QJX327713:QJX327717 QAB327713:QAB327717 PQF327713:PQF327717 PGJ327713:PGJ327717 OWN327713:OWN327717 OMR327713:OMR327717 OCV327713:OCV327717 NSZ327713:NSZ327717 NJD327713:NJD327717 MZH327713:MZH327717 MPL327713:MPL327717 MFP327713:MFP327717 LVT327713:LVT327717 LLX327713:LLX327717 LCB327713:LCB327717 KSF327713:KSF327717 KIJ327713:KIJ327717 JYN327713:JYN327717 JOR327713:JOR327717 JEV327713:JEV327717 IUZ327713:IUZ327717 ILD327713:ILD327717 IBH327713:IBH327717 HRL327713:HRL327717 HHP327713:HHP327717 GXT327713:GXT327717 GNX327713:GNX327717 GEB327713:GEB327717 FUF327713:FUF327717 FKJ327713:FKJ327717 FAN327713:FAN327717 EQR327713:EQR327717 EGV327713:EGV327717 DWZ327713:DWZ327717 DND327713:DND327717 DDH327713:DDH327717 CTL327713:CTL327717 CJP327713:CJP327717 BZT327713:BZT327717 BPX327713:BPX327717 BGB327713:BGB327717 AWF327713:AWF327717 AMJ327713:AMJ327717 ACN327713:ACN327717 SR327713:SR327717 IV327713:IV327717 WVH262177:WVH262181 WLL262177:WLL262181 WBP262177:WBP262181 VRT262177:VRT262181 VHX262177:VHX262181 UYB262177:UYB262181 UOF262177:UOF262181 UEJ262177:UEJ262181 TUN262177:TUN262181 TKR262177:TKR262181 TAV262177:TAV262181 SQZ262177:SQZ262181 SHD262177:SHD262181 RXH262177:RXH262181 RNL262177:RNL262181 RDP262177:RDP262181 QTT262177:QTT262181 QJX262177:QJX262181 QAB262177:QAB262181 PQF262177:PQF262181 PGJ262177:PGJ262181 OWN262177:OWN262181 OMR262177:OMR262181 OCV262177:OCV262181 NSZ262177:NSZ262181 NJD262177:NJD262181 MZH262177:MZH262181 MPL262177:MPL262181 MFP262177:MFP262181 LVT262177:LVT262181 LLX262177:LLX262181 LCB262177:LCB262181 KSF262177:KSF262181 KIJ262177:KIJ262181 JYN262177:JYN262181 JOR262177:JOR262181 JEV262177:JEV262181 IUZ262177:IUZ262181 ILD262177:ILD262181 IBH262177:IBH262181 HRL262177:HRL262181 HHP262177:HHP262181 GXT262177:GXT262181 GNX262177:GNX262181 GEB262177:GEB262181 FUF262177:FUF262181 FKJ262177:FKJ262181 FAN262177:FAN262181 EQR262177:EQR262181 EGV262177:EGV262181 DWZ262177:DWZ262181 DND262177:DND262181 DDH262177:DDH262181 CTL262177:CTL262181 CJP262177:CJP262181 BZT262177:BZT262181 BPX262177:BPX262181 BGB262177:BGB262181 AWF262177:AWF262181 AMJ262177:AMJ262181 ACN262177:ACN262181 SR262177:SR262181 IV262177:IV262181 WVH196641:WVH196645 WLL196641:WLL196645 WBP196641:WBP196645 VRT196641:VRT196645 VHX196641:VHX196645 UYB196641:UYB196645 UOF196641:UOF196645 UEJ196641:UEJ196645 TUN196641:TUN196645 TKR196641:TKR196645 TAV196641:TAV196645 SQZ196641:SQZ196645 SHD196641:SHD196645 RXH196641:RXH196645 RNL196641:RNL196645 RDP196641:RDP196645 QTT196641:QTT196645 QJX196641:QJX196645 QAB196641:QAB196645 PQF196641:PQF196645 PGJ196641:PGJ196645 OWN196641:OWN196645 OMR196641:OMR196645 OCV196641:OCV196645 NSZ196641:NSZ196645 NJD196641:NJD196645 MZH196641:MZH196645 MPL196641:MPL196645 MFP196641:MFP196645 LVT196641:LVT196645 LLX196641:LLX196645 LCB196641:LCB196645 KSF196641:KSF196645 KIJ196641:KIJ196645 JYN196641:JYN196645 JOR196641:JOR196645 JEV196641:JEV196645 IUZ196641:IUZ196645 ILD196641:ILD196645 IBH196641:IBH196645 HRL196641:HRL196645 HHP196641:HHP196645 GXT196641:GXT196645 GNX196641:GNX196645 GEB196641:GEB196645 FUF196641:FUF196645 FKJ196641:FKJ196645 FAN196641:FAN196645 EQR196641:EQR196645 EGV196641:EGV196645 DWZ196641:DWZ196645 DND196641:DND196645 DDH196641:DDH196645 CTL196641:CTL196645 CJP196641:CJP196645 BZT196641:BZT196645 BPX196641:BPX196645 BGB196641:BGB196645 AWF196641:AWF196645 AMJ196641:AMJ196645 ACN196641:ACN196645 SR196641:SR196645 IV196641:IV196645 WVH131105:WVH131109 WLL131105:WLL131109 WBP131105:WBP131109 VRT131105:VRT131109 VHX131105:VHX131109 UYB131105:UYB131109 UOF131105:UOF131109 UEJ131105:UEJ131109 TUN131105:TUN131109 TKR131105:TKR131109 TAV131105:TAV131109 SQZ131105:SQZ131109 SHD131105:SHD131109 RXH131105:RXH131109 RNL131105:RNL131109 RDP131105:RDP131109 QTT131105:QTT131109 QJX131105:QJX131109 QAB131105:QAB131109 PQF131105:PQF131109 PGJ131105:PGJ131109 OWN131105:OWN131109 OMR131105:OMR131109 OCV131105:OCV131109 NSZ131105:NSZ131109 NJD131105:NJD131109 MZH131105:MZH131109 MPL131105:MPL131109 MFP131105:MFP131109 LVT131105:LVT131109 LLX131105:LLX131109 LCB131105:LCB131109 KSF131105:KSF131109 KIJ131105:KIJ131109 JYN131105:JYN131109 JOR131105:JOR131109 JEV131105:JEV131109 IUZ131105:IUZ131109 ILD131105:ILD131109 IBH131105:IBH131109 HRL131105:HRL131109 HHP131105:HHP131109 GXT131105:GXT131109 GNX131105:GNX131109 GEB131105:GEB131109 FUF131105:FUF131109 FKJ131105:FKJ131109 FAN131105:FAN131109 EQR131105:EQR131109 EGV131105:EGV131109 DWZ131105:DWZ131109 DND131105:DND131109 DDH131105:DDH131109 CTL131105:CTL131109 CJP131105:CJP131109 BZT131105:BZT131109 BPX131105:BPX131109 BGB131105:BGB131109 AWF131105:AWF131109 AMJ131105:AMJ131109 ACN131105:ACN131109 SR131105:SR131109 IV131105:IV131109 WVH65569:WVH65573 WLL65569:WLL65573 WBP65569:WBP65573 VRT65569:VRT65573 VHX65569:VHX65573 UYB65569:UYB65573 UOF65569:UOF65573 UEJ65569:UEJ65573 TUN65569:TUN65573 TKR65569:TKR65573 TAV65569:TAV65573 SQZ65569:SQZ65573 SHD65569:SHD65573 RXH65569:RXH65573 RNL65569:RNL65573 RDP65569:RDP65573 QTT65569:QTT65573 QJX65569:QJX65573 QAB65569:QAB65573 PQF65569:PQF65573 PGJ65569:PGJ65573 OWN65569:OWN65573 OMR65569:OMR65573 OCV65569:OCV65573 NSZ65569:NSZ65573 NJD65569:NJD65573 MZH65569:MZH65573 MPL65569:MPL65573 MFP65569:MFP65573 LVT65569:LVT65573 LLX65569:LLX65573 LCB65569:LCB65573 KSF65569:KSF65573 KIJ65569:KIJ65573 JYN65569:JYN65573 JOR65569:JOR65573 JEV65569:JEV65573 IUZ65569:IUZ65573 ILD65569:ILD65573 IBH65569:IBH65573 HRL65569:HRL65573 HHP65569:HHP65573 GXT65569:GXT65573 GNX65569:GNX65573 GEB65569:GEB65573 FUF65569:FUF65573 FKJ65569:FKJ65573 FAN65569:FAN65573 EQR65569:EQR65573 EGV65569:EGV65573 DWZ65569:DWZ65573 DND65569:DND65573 DDH65569:DDH65573 CTL65569:CTL65573 CJP65569:CJP65573 BZT65569:BZT65573 BPX65569:BPX65573 BGB65569:BGB65573 AWF65569:AWF65573 AMJ65569:AMJ65573 ACN65569:ACN65573 SR65569:SR65573 IV65569:IV65573 C65569:C65573 C131105:C131109 C196641:C196645 C262177:C262181 C327713:C327717 C393249:C393253 C458785:C458789 C524321:C524325 C589857:C589861 C655393:C655397 C720929:C720933 C786465:C786469 C852001:C852005 C917537:C917541 C983073:C983077 IV25:IV30 WVH25:WVH30 WLL25:WLL30 WBP25:WBP30 VRT25:VRT30 VHX25:VHX30 UYB25:UYB30 UOF25:UOF30 UEJ25:UEJ30 TUN25:TUN30 TKR25:TKR30 TAV25:TAV30 SQZ25:SQZ30 SHD25:SHD30 RXH25:RXH30 RNL25:RNL30 RDP25:RDP30 QTT25:QTT30 QJX25:QJX30 QAB25:QAB30 PQF25:PQF30 PGJ25:PGJ30 OWN25:OWN30 OMR25:OMR30 OCV25:OCV30 NSZ25:NSZ30 NJD25:NJD30 MZH25:MZH30 MPL25:MPL30 MFP25:MFP30 LVT25:LVT30 LLX25:LLX30 LCB25:LCB30 KSF25:KSF30 KIJ25:KIJ30 JYN25:JYN30 JOR25:JOR30 JEV25:JEV30 IUZ25:IUZ30 ILD25:ILD30 IBH25:IBH30 HRL25:HRL30 HHP25:HHP30 GXT25:GXT30 GNX25:GNX30 GEB25:GEB30 FUF25:FUF30 FKJ25:FKJ30 FAN25:FAN30 EQR25:EQR30 EGV25:EGV30 DWZ25:DWZ30 DND25:DND30 DDH25:DDH30 CTL25:CTL30 CJP25:CJP30 BZT25:BZT30 BPX25:BPX30 BGB25:BGB30 AWF25:AWF30 AMJ25:AMJ30 ACN25:ACN30 SR25:SR30 C25:C30">
      <formula1>xlbqt001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sqref="A1:I1"/>
    </sheetView>
  </sheetViews>
  <sheetFormatPr baseColWidth="10" defaultColWidth="22.5" defaultRowHeight="15" x14ac:dyDescent="0.2"/>
  <cols>
    <col min="1" max="3" width="11.6640625" style="173" customWidth="1"/>
    <col min="4" max="4" width="8.83203125" style="173" customWidth="1"/>
    <col min="5" max="5" width="8" style="173" customWidth="1"/>
    <col min="6" max="6" width="11.33203125" style="174" customWidth="1"/>
    <col min="7" max="7" width="11.5" style="174" customWidth="1"/>
    <col min="8" max="8" width="14.83203125" style="160" customWidth="1"/>
    <col min="9" max="9" width="11.6640625" style="160" customWidth="1"/>
    <col min="10" max="12" width="6.5" style="160" customWidth="1"/>
    <col min="13" max="13" width="12.83203125" style="160" customWidth="1"/>
    <col min="14" max="25" width="6.5" style="160" customWidth="1"/>
    <col min="26" max="16384" width="22.5" style="160"/>
  </cols>
  <sheetData>
    <row r="1" spans="1:9" ht="40.5" customHeight="1" x14ac:dyDescent="0.2">
      <c r="A1" s="556" t="s">
        <v>632</v>
      </c>
      <c r="B1" s="557"/>
      <c r="C1" s="557"/>
      <c r="D1" s="557"/>
      <c r="E1" s="557"/>
      <c r="F1" s="557"/>
      <c r="G1" s="557"/>
      <c r="H1" s="557"/>
      <c r="I1" s="558"/>
    </row>
    <row r="2" spans="1:9" ht="22" customHeight="1" x14ac:dyDescent="0.2">
      <c r="A2" s="10" t="e">
        <f>'[2]1款式图'!A31</f>
        <v>#REF!</v>
      </c>
      <c r="B2" s="10" t="str">
        <f>封面!G12</f>
        <v>18SS</v>
      </c>
      <c r="C2" s="10" t="s">
        <v>13</v>
      </c>
      <c r="D2" s="553" t="str">
        <f>封面!G10</f>
        <v>男式皮肤衣</v>
      </c>
      <c r="E2" s="554"/>
      <c r="F2" s="555"/>
      <c r="G2" s="10"/>
      <c r="H2" s="10" t="s">
        <v>208</v>
      </c>
      <c r="I2" s="10" t="str">
        <f>封面!G13</f>
        <v>牛牛</v>
      </c>
    </row>
    <row r="3" spans="1:9" ht="22" customHeight="1" x14ac:dyDescent="0.2">
      <c r="A3" s="10" t="e">
        <f>'[2]1款式图'!A32</f>
        <v>#REF!</v>
      </c>
      <c r="B3" s="328" t="str">
        <f>封面!G11</f>
        <v>DAEG81370</v>
      </c>
      <c r="C3" s="10" t="s">
        <v>209</v>
      </c>
      <c r="D3" s="553" t="str">
        <f>封面!D19</f>
        <v xml:space="preserve"> </v>
      </c>
      <c r="E3" s="554"/>
      <c r="F3" s="555"/>
      <c r="G3" s="10"/>
      <c r="H3" s="10" t="s">
        <v>210</v>
      </c>
      <c r="I3" s="10">
        <f>封面!G14</f>
        <v>0</v>
      </c>
    </row>
    <row r="4" spans="1:9" ht="3.75" customHeight="1" x14ac:dyDescent="0.2">
      <c r="A4" s="215"/>
      <c r="B4" s="213"/>
      <c r="C4" s="213"/>
      <c r="D4" s="213"/>
      <c r="E4" s="213"/>
      <c r="F4" s="213"/>
      <c r="G4" s="213"/>
      <c r="H4" s="212"/>
      <c r="I4" s="214"/>
    </row>
    <row r="5" spans="1:9" ht="22" customHeight="1" x14ac:dyDescent="0.2">
      <c r="A5" s="166"/>
      <c r="B5" s="167"/>
      <c r="C5" s="167"/>
      <c r="D5" s="167"/>
      <c r="E5" s="167"/>
      <c r="F5" s="167"/>
      <c r="G5" s="167"/>
      <c r="H5" s="212"/>
      <c r="I5" s="214"/>
    </row>
    <row r="6" spans="1:9" ht="22" customHeight="1" x14ac:dyDescent="0.2">
      <c r="A6" s="166"/>
      <c r="B6" s="167"/>
      <c r="C6" s="167"/>
      <c r="D6" s="167"/>
      <c r="E6" s="167"/>
      <c r="F6" s="167"/>
      <c r="G6" s="167"/>
      <c r="H6" s="212"/>
      <c r="I6" s="214"/>
    </row>
    <row r="7" spans="1:9" ht="22" customHeight="1" x14ac:dyDescent="0.2">
      <c r="A7" s="166"/>
      <c r="B7" s="167"/>
      <c r="C7" s="167"/>
      <c r="D7" s="167"/>
      <c r="E7" s="167"/>
      <c r="F7" s="167"/>
      <c r="G7" s="167"/>
      <c r="H7" s="212"/>
      <c r="I7" s="214"/>
    </row>
    <row r="8" spans="1:9" ht="22" customHeight="1" x14ac:dyDescent="0.2">
      <c r="A8" s="166"/>
      <c r="B8" s="167"/>
      <c r="C8" s="167"/>
      <c r="D8" s="167"/>
      <c r="E8" s="167"/>
      <c r="F8" s="167"/>
      <c r="G8" s="167"/>
      <c r="H8" s="212"/>
      <c r="I8" s="214"/>
    </row>
    <row r="9" spans="1:9" ht="22" customHeight="1" x14ac:dyDescent="0.2">
      <c r="A9" s="166"/>
      <c r="B9" s="167"/>
      <c r="C9" s="167"/>
      <c r="D9" s="167"/>
      <c r="E9" s="167"/>
      <c r="F9" s="167"/>
      <c r="G9" s="167"/>
      <c r="H9" s="335"/>
      <c r="I9" s="214"/>
    </row>
    <row r="10" spans="1:9" ht="17.25" customHeight="1" x14ac:dyDescent="0.2">
      <c r="A10" s="166"/>
      <c r="B10" s="167"/>
      <c r="C10" s="167"/>
      <c r="D10" s="167"/>
      <c r="E10" s="167"/>
      <c r="F10" s="167"/>
      <c r="G10" s="167"/>
      <c r="H10" s="212"/>
      <c r="I10" s="214"/>
    </row>
    <row r="11" spans="1:9" ht="22" customHeight="1" x14ac:dyDescent="0.2">
      <c r="A11" s="166"/>
      <c r="B11" s="167"/>
      <c r="C11" s="167"/>
      <c r="D11" s="167"/>
      <c r="E11" s="167"/>
      <c r="F11" s="167"/>
      <c r="G11" s="167"/>
      <c r="H11" s="212"/>
      <c r="I11" s="214"/>
    </row>
    <row r="12" spans="1:9" ht="33.75" customHeight="1" x14ac:dyDescent="0.2">
      <c r="A12" s="166"/>
      <c r="B12" s="167"/>
      <c r="C12" s="167"/>
      <c r="D12" s="167"/>
      <c r="E12" s="167"/>
      <c r="F12" s="167"/>
      <c r="G12" s="167"/>
      <c r="H12" s="212"/>
      <c r="I12" s="214"/>
    </row>
    <row r="13" spans="1:9" ht="19.5" customHeight="1" x14ac:dyDescent="0.2">
      <c r="A13" s="166"/>
      <c r="B13" s="167"/>
      <c r="C13" s="167"/>
      <c r="D13" s="167"/>
      <c r="E13" s="167"/>
      <c r="F13" s="167"/>
      <c r="G13" s="167"/>
      <c r="H13" s="212"/>
      <c r="I13" s="214"/>
    </row>
    <row r="14" spans="1:9" ht="18" customHeight="1" x14ac:dyDescent="0.2">
      <c r="A14" s="166"/>
      <c r="B14" s="167"/>
      <c r="C14" s="167"/>
      <c r="D14" s="167"/>
      <c r="E14" s="167"/>
      <c r="F14" s="167"/>
      <c r="G14" s="167"/>
      <c r="H14" s="212"/>
      <c r="I14" s="214"/>
    </row>
    <row r="15" spans="1:9" ht="18" customHeight="1" x14ac:dyDescent="0.2">
      <c r="A15" s="166"/>
      <c r="B15" s="167"/>
      <c r="C15" s="167"/>
      <c r="D15" s="167"/>
      <c r="E15" s="167"/>
      <c r="F15" s="167"/>
      <c r="G15" s="167"/>
      <c r="H15" s="212"/>
      <c r="I15" s="214"/>
    </row>
    <row r="16" spans="1:9" x14ac:dyDescent="0.2">
      <c r="A16" s="218"/>
      <c r="B16" s="219"/>
      <c r="C16" s="219"/>
      <c r="D16" s="219"/>
      <c r="E16" s="219"/>
      <c r="F16" s="220"/>
      <c r="G16" s="220"/>
      <c r="H16" s="212"/>
      <c r="I16" s="214"/>
    </row>
    <row r="17" spans="1:9" x14ac:dyDescent="0.2">
      <c r="A17" s="218"/>
      <c r="B17" s="219"/>
      <c r="C17" s="219"/>
      <c r="D17" s="219"/>
      <c r="E17" s="219"/>
      <c r="F17" s="220"/>
      <c r="G17" s="220"/>
      <c r="H17" s="212"/>
      <c r="I17" s="214"/>
    </row>
    <row r="18" spans="1:9" x14ac:dyDescent="0.2">
      <c r="A18" s="218"/>
      <c r="B18" s="219"/>
      <c r="C18" s="219"/>
      <c r="D18" s="219"/>
      <c r="E18" s="219"/>
      <c r="F18" s="220"/>
      <c r="G18" s="220"/>
      <c r="H18" s="212"/>
      <c r="I18" s="214"/>
    </row>
    <row r="19" spans="1:9" x14ac:dyDescent="0.2">
      <c r="A19" s="218"/>
      <c r="B19" s="219"/>
      <c r="C19" s="219"/>
      <c r="D19" s="219"/>
      <c r="E19" s="219"/>
      <c r="F19" s="220"/>
      <c r="G19" s="220"/>
      <c r="H19" s="212"/>
      <c r="I19" s="214"/>
    </row>
    <row r="20" spans="1:9" x14ac:dyDescent="0.2">
      <c r="A20" s="218"/>
      <c r="B20" s="219"/>
      <c r="C20" s="219"/>
      <c r="D20" s="219"/>
      <c r="E20" s="219"/>
      <c r="F20" s="220"/>
      <c r="G20" s="220"/>
      <c r="H20" s="212"/>
      <c r="I20" s="214"/>
    </row>
    <row r="21" spans="1:9" x14ac:dyDescent="0.2">
      <c r="A21" s="218"/>
      <c r="B21" s="219"/>
      <c r="C21" s="219"/>
      <c r="D21" s="219"/>
      <c r="E21" s="219"/>
      <c r="F21" s="220"/>
      <c r="G21" s="220"/>
      <c r="H21" s="212"/>
      <c r="I21" s="214"/>
    </row>
    <row r="22" spans="1:9" x14ac:dyDescent="0.2">
      <c r="A22" s="218"/>
      <c r="B22" s="219"/>
      <c r="C22" s="219"/>
      <c r="D22" s="219"/>
      <c r="E22" s="219"/>
      <c r="F22" s="220"/>
      <c r="G22" s="220"/>
      <c r="H22" s="212"/>
      <c r="I22" s="214"/>
    </row>
    <row r="23" spans="1:9" x14ac:dyDescent="0.2">
      <c r="A23" s="218"/>
      <c r="B23" s="219"/>
      <c r="C23" s="219"/>
      <c r="D23" s="219"/>
      <c r="E23" s="219"/>
      <c r="F23" s="220"/>
      <c r="G23" s="220"/>
      <c r="H23" s="212"/>
      <c r="I23" s="214"/>
    </row>
    <row r="24" spans="1:9" x14ac:dyDescent="0.2">
      <c r="A24" s="218"/>
      <c r="B24" s="219"/>
      <c r="C24" s="219"/>
      <c r="D24" s="219"/>
      <c r="E24" s="219"/>
      <c r="F24" s="220"/>
      <c r="G24" s="220"/>
      <c r="H24" s="212"/>
      <c r="I24" s="214"/>
    </row>
    <row r="25" spans="1:9" x14ac:dyDescent="0.2">
      <c r="A25" s="218"/>
      <c r="B25" s="219"/>
      <c r="C25" s="219"/>
      <c r="D25" s="219"/>
      <c r="E25" s="219"/>
      <c r="F25" s="220"/>
      <c r="G25" s="220"/>
      <c r="H25" s="212"/>
      <c r="I25" s="214"/>
    </row>
    <row r="26" spans="1:9" x14ac:dyDescent="0.2">
      <c r="A26" s="218"/>
      <c r="B26" s="219"/>
      <c r="C26" s="219"/>
      <c r="D26" s="219"/>
      <c r="E26" s="219"/>
      <c r="F26" s="220"/>
      <c r="G26" s="220"/>
      <c r="H26" s="212"/>
      <c r="I26" s="214"/>
    </row>
    <row r="27" spans="1:9" x14ac:dyDescent="0.2">
      <c r="A27" s="218"/>
      <c r="B27" s="219"/>
      <c r="C27" s="219"/>
      <c r="D27" s="219"/>
      <c r="E27" s="219"/>
      <c r="F27" s="220"/>
      <c r="G27" s="220"/>
      <c r="H27" s="212"/>
      <c r="I27" s="214"/>
    </row>
    <row r="28" spans="1:9" x14ac:dyDescent="0.2">
      <c r="A28" s="218"/>
      <c r="B28" s="219"/>
      <c r="C28" s="219"/>
      <c r="D28" s="219"/>
      <c r="E28" s="219"/>
      <c r="F28" s="220"/>
      <c r="G28" s="220"/>
      <c r="H28" s="212"/>
      <c r="I28" s="214"/>
    </row>
    <row r="29" spans="1:9" x14ac:dyDescent="0.2">
      <c r="A29" s="218"/>
      <c r="B29" s="219"/>
      <c r="C29" s="219"/>
      <c r="D29" s="219"/>
      <c r="E29" s="219"/>
      <c r="F29" s="220"/>
      <c r="G29" s="220"/>
      <c r="H29" s="212"/>
      <c r="I29" s="214"/>
    </row>
    <row r="30" spans="1:9" x14ac:dyDescent="0.2">
      <c r="A30" s="218"/>
      <c r="B30" s="219"/>
      <c r="C30" s="219"/>
      <c r="D30" s="219"/>
      <c r="E30" s="219"/>
      <c r="F30" s="220"/>
      <c r="G30" s="220"/>
      <c r="H30" s="212"/>
      <c r="I30" s="214"/>
    </row>
    <row r="31" spans="1:9" x14ac:dyDescent="0.2">
      <c r="A31" s="218"/>
      <c r="B31" s="219"/>
      <c r="C31" s="219"/>
      <c r="D31" s="219"/>
      <c r="E31" s="219"/>
      <c r="F31" s="220"/>
      <c r="G31" s="220"/>
      <c r="H31" s="212"/>
      <c r="I31" s="214"/>
    </row>
    <row r="32" spans="1:9" x14ac:dyDescent="0.2">
      <c r="A32" s="218"/>
      <c r="B32" s="219"/>
      <c r="C32" s="219"/>
      <c r="D32" s="219"/>
      <c r="E32" s="219"/>
      <c r="F32" s="220"/>
      <c r="G32" s="220"/>
      <c r="H32" s="212"/>
      <c r="I32" s="214"/>
    </row>
    <row r="33" spans="1:9" x14ac:dyDescent="0.2">
      <c r="A33" s="218"/>
      <c r="B33" s="219"/>
      <c r="C33" s="219"/>
      <c r="D33" s="219"/>
      <c r="E33" s="219"/>
      <c r="F33" s="220"/>
      <c r="G33" s="220"/>
      <c r="H33" s="212"/>
      <c r="I33" s="214"/>
    </row>
    <row r="34" spans="1:9" x14ac:dyDescent="0.2">
      <c r="A34" s="218"/>
      <c r="B34" s="219"/>
      <c r="C34" s="219"/>
      <c r="D34" s="219"/>
      <c r="E34" s="219"/>
      <c r="F34" s="220"/>
      <c r="G34" s="220"/>
      <c r="H34" s="212"/>
      <c r="I34" s="214"/>
    </row>
    <row r="35" spans="1:9" x14ac:dyDescent="0.2">
      <c r="A35" s="218"/>
      <c r="B35" s="219"/>
      <c r="C35" s="219"/>
      <c r="D35" s="219"/>
      <c r="E35" s="219"/>
      <c r="F35" s="220"/>
      <c r="G35" s="220"/>
      <c r="H35" s="212"/>
      <c r="I35" s="214"/>
    </row>
    <row r="36" spans="1:9" x14ac:dyDescent="0.2">
      <c r="A36" s="218"/>
      <c r="B36" s="219"/>
      <c r="C36" s="219"/>
      <c r="D36" s="219"/>
      <c r="E36" s="219"/>
      <c r="F36" s="220"/>
      <c r="G36" s="220"/>
      <c r="H36" s="212"/>
      <c r="I36" s="214"/>
    </row>
    <row r="37" spans="1:9" x14ac:dyDescent="0.2">
      <c r="A37" s="218"/>
      <c r="B37" s="219"/>
      <c r="C37" s="219"/>
      <c r="D37" s="219"/>
      <c r="E37" s="219"/>
      <c r="F37" s="220"/>
      <c r="G37" s="220"/>
      <c r="H37" s="212"/>
      <c r="I37" s="214"/>
    </row>
    <row r="38" spans="1:9" x14ac:dyDescent="0.2">
      <c r="A38" s="218"/>
      <c r="B38" s="219"/>
      <c r="C38" s="219"/>
      <c r="D38" s="219"/>
      <c r="E38" s="219"/>
      <c r="F38" s="220"/>
      <c r="G38" s="220"/>
      <c r="H38" s="212"/>
      <c r="I38" s="214"/>
    </row>
    <row r="39" spans="1:9" x14ac:dyDescent="0.2">
      <c r="A39" s="218"/>
      <c r="B39" s="219"/>
      <c r="C39" s="219"/>
      <c r="D39" s="219"/>
      <c r="E39" s="219"/>
      <c r="F39" s="220"/>
      <c r="G39" s="220"/>
      <c r="H39" s="212"/>
      <c r="I39" s="214"/>
    </row>
    <row r="40" spans="1:9" x14ac:dyDescent="0.2">
      <c r="A40" s="218"/>
      <c r="B40" s="219"/>
      <c r="C40" s="219"/>
      <c r="D40" s="219"/>
      <c r="E40" s="219"/>
      <c r="F40" s="220"/>
      <c r="G40" s="220"/>
      <c r="H40" s="212"/>
      <c r="I40" s="214"/>
    </row>
    <row r="41" spans="1:9" x14ac:dyDescent="0.2">
      <c r="A41" s="218"/>
      <c r="B41" s="219"/>
      <c r="C41" s="219"/>
      <c r="D41" s="219"/>
      <c r="E41" s="219"/>
      <c r="F41" s="220"/>
      <c r="G41" s="220"/>
      <c r="H41" s="212"/>
      <c r="I41" s="214"/>
    </row>
    <row r="42" spans="1:9" x14ac:dyDescent="0.2">
      <c r="A42" s="218"/>
      <c r="B42" s="219"/>
      <c r="C42" s="219"/>
      <c r="D42" s="219"/>
      <c r="E42" s="219"/>
      <c r="F42" s="220"/>
      <c r="G42" s="220"/>
      <c r="H42" s="212"/>
      <c r="I42" s="214"/>
    </row>
    <row r="43" spans="1:9" x14ac:dyDescent="0.2">
      <c r="A43" s="218"/>
      <c r="B43" s="219"/>
      <c r="C43" s="219"/>
      <c r="D43" s="219"/>
      <c r="E43" s="219"/>
      <c r="F43" s="220"/>
      <c r="G43" s="220"/>
      <c r="H43" s="212"/>
      <c r="I43" s="214"/>
    </row>
    <row r="44" spans="1:9" x14ac:dyDescent="0.2">
      <c r="A44" s="218"/>
      <c r="B44" s="219"/>
      <c r="C44" s="219"/>
      <c r="D44" s="219"/>
      <c r="E44" s="219"/>
      <c r="F44" s="220"/>
      <c r="G44" s="220"/>
      <c r="H44" s="212"/>
      <c r="I44" s="214"/>
    </row>
    <row r="45" spans="1:9" x14ac:dyDescent="0.2">
      <c r="A45" s="218"/>
      <c r="B45" s="219"/>
      <c r="C45" s="219"/>
      <c r="D45" s="219"/>
      <c r="E45" s="219"/>
      <c r="F45" s="220"/>
      <c r="G45" s="220"/>
      <c r="H45" s="212"/>
      <c r="I45" s="214"/>
    </row>
    <row r="46" spans="1:9" x14ac:dyDescent="0.2">
      <c r="A46" s="218"/>
      <c r="B46" s="219"/>
      <c r="C46" s="219"/>
      <c r="D46" s="219"/>
      <c r="E46" s="219"/>
      <c r="F46" s="220"/>
      <c r="G46" s="220"/>
      <c r="H46" s="212"/>
      <c r="I46" s="214"/>
    </row>
    <row r="47" spans="1:9" x14ac:dyDescent="0.2">
      <c r="A47" s="218"/>
      <c r="B47" s="219"/>
      <c r="C47" s="219"/>
      <c r="D47" s="219"/>
      <c r="E47" s="219"/>
      <c r="F47" s="220"/>
      <c r="G47" s="220"/>
      <c r="H47" s="212"/>
      <c r="I47" s="214"/>
    </row>
    <row r="48" spans="1:9" x14ac:dyDescent="0.2">
      <c r="A48" s="218"/>
      <c r="B48" s="219"/>
      <c r="C48" s="219"/>
      <c r="D48" s="219"/>
      <c r="E48" s="219"/>
      <c r="F48" s="220"/>
      <c r="G48" s="220"/>
      <c r="H48" s="212"/>
      <c r="I48" s="214"/>
    </row>
    <row r="49" spans="1:9" ht="16" thickBot="1" x14ac:dyDescent="0.25">
      <c r="A49" s="221"/>
      <c r="B49" s="222"/>
      <c r="C49" s="222"/>
      <c r="D49" s="222"/>
      <c r="E49" s="222"/>
      <c r="F49" s="223"/>
      <c r="G49" s="223"/>
      <c r="H49" s="216"/>
      <c r="I49" s="217"/>
    </row>
  </sheetData>
  <mergeCells count="3">
    <mergeCell ref="D2:F2"/>
    <mergeCell ref="D3:F3"/>
    <mergeCell ref="A1:I1"/>
  </mergeCells>
  <phoneticPr fontId="3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31"/>
  <sheetViews>
    <sheetView workbookViewId="0">
      <selection activeCell="H13" sqref="H13"/>
    </sheetView>
  </sheetViews>
  <sheetFormatPr baseColWidth="10" defaultColWidth="8.83203125" defaultRowHeight="15" x14ac:dyDescent="0.2"/>
  <cols>
    <col min="1" max="1" width="5.6640625" style="308" customWidth="1"/>
    <col min="2" max="2" width="13.5" style="344" customWidth="1"/>
    <col min="3" max="3" width="20.83203125" style="308" customWidth="1"/>
    <col min="4" max="4" width="6.6640625" style="308" customWidth="1"/>
    <col min="5" max="5" width="10.5" style="308" customWidth="1"/>
    <col min="6" max="8" width="9.33203125" style="308" customWidth="1"/>
    <col min="9" max="9" width="15.33203125" style="308" customWidth="1"/>
    <col min="10" max="12" width="9.33203125" style="308" customWidth="1"/>
    <col min="13" max="16384" width="8.83203125" style="308"/>
  </cols>
  <sheetData>
    <row r="1" spans="1:12" ht="39" customHeight="1" x14ac:dyDescent="0.2">
      <c r="A1" s="566" t="s">
        <v>633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8"/>
    </row>
    <row r="2" spans="1:12" ht="31.5" customHeight="1" x14ac:dyDescent="0.2">
      <c r="A2" s="6" t="e">
        <f>'[2]1款式图'!A31</f>
        <v>#REF!</v>
      </c>
      <c r="B2" s="569" t="str">
        <f>封面!G12</f>
        <v>18SS</v>
      </c>
      <c r="C2" s="570"/>
      <c r="D2" s="306" t="s">
        <v>13</v>
      </c>
      <c r="E2" s="571" t="str">
        <f>封面!G10</f>
        <v>男式皮肤衣</v>
      </c>
      <c r="F2" s="571"/>
      <c r="G2" s="306" t="s">
        <v>382</v>
      </c>
      <c r="H2" s="571"/>
      <c r="I2" s="571"/>
      <c r="J2" s="306"/>
      <c r="K2" s="306" t="e">
        <f>'[2]1款式图'!G31</f>
        <v>#REF!</v>
      </c>
      <c r="L2" s="307" t="str">
        <f>封面!G13</f>
        <v>牛牛</v>
      </c>
    </row>
    <row r="3" spans="1:12" ht="24" customHeight="1" x14ac:dyDescent="0.2">
      <c r="A3" s="6" t="e">
        <f>'[2]1款式图'!A32</f>
        <v>#REF!</v>
      </c>
      <c r="B3" s="569"/>
      <c r="C3" s="570"/>
      <c r="D3" s="309" t="e">
        <f>'[2]1款式图'!C32</f>
        <v>#REF!</v>
      </c>
      <c r="E3" s="571" t="str">
        <f>封面!G11</f>
        <v>DAEG81370</v>
      </c>
      <c r="F3" s="571"/>
      <c r="G3" s="306" t="s">
        <v>383</v>
      </c>
      <c r="H3" s="571"/>
      <c r="I3" s="571"/>
      <c r="J3" s="306"/>
      <c r="K3" s="306" t="s">
        <v>384</v>
      </c>
      <c r="L3" s="307">
        <f>封面!G14</f>
        <v>0</v>
      </c>
    </row>
    <row r="4" spans="1:12" ht="4.5" customHeight="1" x14ac:dyDescent="0.2">
      <c r="A4" s="559"/>
      <c r="B4" s="560"/>
      <c r="C4" s="560"/>
      <c r="D4" s="560"/>
      <c r="E4" s="560"/>
      <c r="F4" s="560"/>
      <c r="G4" s="560"/>
      <c r="H4" s="560"/>
      <c r="I4" s="560"/>
      <c r="J4" s="560"/>
      <c r="K4" s="560"/>
      <c r="L4" s="561"/>
    </row>
    <row r="5" spans="1:12" ht="24" customHeight="1" x14ac:dyDescent="0.2">
      <c r="A5" s="562" t="s">
        <v>385</v>
      </c>
      <c r="B5" s="563" t="s">
        <v>386</v>
      </c>
      <c r="C5" s="562" t="s">
        <v>387</v>
      </c>
      <c r="D5" s="564" t="s">
        <v>388</v>
      </c>
      <c r="E5" s="330" t="s">
        <v>389</v>
      </c>
      <c r="F5" s="310" t="s">
        <v>426</v>
      </c>
      <c r="G5" s="310" t="s">
        <v>390</v>
      </c>
      <c r="H5" s="310" t="s">
        <v>391</v>
      </c>
      <c r="I5" s="310" t="s">
        <v>392</v>
      </c>
      <c r="J5" s="310" t="s">
        <v>393</v>
      </c>
      <c r="K5" s="310" t="s">
        <v>394</v>
      </c>
      <c r="L5" s="565" t="s">
        <v>395</v>
      </c>
    </row>
    <row r="6" spans="1:12" ht="24" customHeight="1" thickBot="1" x14ac:dyDescent="0.25">
      <c r="A6" s="562"/>
      <c r="B6" s="563"/>
      <c r="C6" s="562"/>
      <c r="D6" s="564"/>
      <c r="E6" s="345" t="s">
        <v>433</v>
      </c>
      <c r="F6" s="310" t="s">
        <v>396</v>
      </c>
      <c r="G6" s="310" t="s">
        <v>397</v>
      </c>
      <c r="H6" s="417" t="s">
        <v>396</v>
      </c>
      <c r="I6" s="417" t="s">
        <v>323</v>
      </c>
      <c r="J6" s="310" t="s">
        <v>323</v>
      </c>
      <c r="K6" s="310" t="s">
        <v>396</v>
      </c>
      <c r="L6" s="565"/>
    </row>
    <row r="7" spans="1:12" s="312" customFormat="1" ht="21" customHeight="1" x14ac:dyDescent="0.2">
      <c r="A7" s="346">
        <v>1</v>
      </c>
      <c r="B7" s="390" t="s">
        <v>412</v>
      </c>
      <c r="C7" s="391" t="s">
        <v>440</v>
      </c>
      <c r="D7" s="371" t="s">
        <v>463</v>
      </c>
      <c r="E7" s="374">
        <v>70</v>
      </c>
      <c r="F7" s="363" t="s">
        <v>480</v>
      </c>
      <c r="G7" s="413" t="s">
        <v>480</v>
      </c>
      <c r="H7" s="420">
        <v>70</v>
      </c>
      <c r="I7" s="427" t="s">
        <v>549</v>
      </c>
      <c r="J7" s="416"/>
      <c r="K7" s="314"/>
      <c r="L7" s="311"/>
    </row>
    <row r="8" spans="1:12" s="312" customFormat="1" ht="19.5" customHeight="1" x14ac:dyDescent="0.2">
      <c r="A8" s="346">
        <v>3</v>
      </c>
      <c r="B8" s="390" t="s">
        <v>458</v>
      </c>
      <c r="C8" s="392" t="s">
        <v>472</v>
      </c>
      <c r="D8" s="371" t="s">
        <v>463</v>
      </c>
      <c r="E8" s="374">
        <v>68</v>
      </c>
      <c r="F8" s="363"/>
      <c r="G8" s="413" t="s">
        <v>480</v>
      </c>
      <c r="H8" s="421">
        <v>68</v>
      </c>
      <c r="I8" s="427" t="s">
        <v>548</v>
      </c>
      <c r="J8" s="416"/>
      <c r="K8" s="314"/>
      <c r="L8" s="311"/>
    </row>
    <row r="9" spans="1:12" s="312" customFormat="1" ht="19.5" customHeight="1" x14ac:dyDescent="0.2">
      <c r="A9" s="346">
        <v>4</v>
      </c>
      <c r="B9" s="390" t="s">
        <v>413</v>
      </c>
      <c r="C9" s="381" t="s">
        <v>441</v>
      </c>
      <c r="D9" s="371" t="s">
        <v>463</v>
      </c>
      <c r="E9" s="374">
        <v>110</v>
      </c>
      <c r="F9" s="363" t="s">
        <v>479</v>
      </c>
      <c r="G9" s="414" t="s">
        <v>494</v>
      </c>
      <c r="H9" s="421">
        <v>110</v>
      </c>
      <c r="I9" s="422" t="s">
        <v>480</v>
      </c>
      <c r="J9" s="416"/>
      <c r="K9" s="314"/>
      <c r="L9" s="311"/>
    </row>
    <row r="10" spans="1:12" s="312" customFormat="1" ht="19.5" customHeight="1" x14ac:dyDescent="0.2">
      <c r="A10" s="346">
        <v>5</v>
      </c>
      <c r="B10" s="390" t="s">
        <v>459</v>
      </c>
      <c r="C10" s="393" t="s">
        <v>449</v>
      </c>
      <c r="D10" s="371" t="s">
        <v>463</v>
      </c>
      <c r="E10" s="374">
        <v>104</v>
      </c>
      <c r="F10" s="363" t="s">
        <v>481</v>
      </c>
      <c r="G10" s="414" t="s">
        <v>495</v>
      </c>
      <c r="H10" s="421">
        <v>104</v>
      </c>
      <c r="I10" s="422" t="s">
        <v>480</v>
      </c>
      <c r="J10" s="416"/>
      <c r="K10" s="314"/>
      <c r="L10" s="311"/>
    </row>
    <row r="11" spans="1:12" s="312" customFormat="1" ht="21" customHeight="1" x14ac:dyDescent="0.2">
      <c r="A11" s="346">
        <v>6</v>
      </c>
      <c r="B11" s="390" t="s">
        <v>468</v>
      </c>
      <c r="C11" s="381" t="s">
        <v>450</v>
      </c>
      <c r="D11" s="371" t="s">
        <v>463</v>
      </c>
      <c r="E11" s="374">
        <v>92</v>
      </c>
      <c r="F11" s="363" t="s">
        <v>480</v>
      </c>
      <c r="G11" s="414"/>
      <c r="H11" s="423">
        <v>106</v>
      </c>
      <c r="I11" s="427" t="s">
        <v>548</v>
      </c>
      <c r="J11" s="416"/>
      <c r="K11" s="314"/>
      <c r="L11" s="311"/>
    </row>
    <row r="12" spans="1:12" ht="21" customHeight="1" x14ac:dyDescent="0.2">
      <c r="A12" s="346">
        <v>8</v>
      </c>
      <c r="B12" s="390" t="s">
        <v>469</v>
      </c>
      <c r="C12" s="381" t="s">
        <v>450</v>
      </c>
      <c r="D12" s="371" t="s">
        <v>463</v>
      </c>
      <c r="E12" s="374">
        <v>104</v>
      </c>
      <c r="F12" s="363" t="s">
        <v>480</v>
      </c>
      <c r="G12" s="413" t="s">
        <v>480</v>
      </c>
      <c r="H12" s="421"/>
      <c r="I12" s="422"/>
      <c r="J12" s="416"/>
      <c r="K12" s="314"/>
      <c r="L12" s="311"/>
    </row>
    <row r="13" spans="1:12" ht="21" customHeight="1" x14ac:dyDescent="0.2">
      <c r="A13" s="346">
        <v>9</v>
      </c>
      <c r="B13" s="390" t="s">
        <v>414</v>
      </c>
      <c r="C13" s="378" t="s">
        <v>451</v>
      </c>
      <c r="D13" s="371" t="s">
        <v>464</v>
      </c>
      <c r="E13" s="374">
        <v>47</v>
      </c>
      <c r="F13" s="363"/>
      <c r="G13" s="414"/>
      <c r="H13" s="421">
        <v>47</v>
      </c>
      <c r="I13" s="422"/>
      <c r="J13" s="416"/>
      <c r="K13" s="314"/>
      <c r="L13" s="311"/>
    </row>
    <row r="14" spans="1:12" ht="21" customHeight="1" x14ac:dyDescent="0.2">
      <c r="A14" s="346">
        <v>10</v>
      </c>
      <c r="B14" s="390" t="s">
        <v>460</v>
      </c>
      <c r="C14" s="394" t="s">
        <v>454</v>
      </c>
      <c r="D14" s="371" t="s">
        <v>464</v>
      </c>
      <c r="E14" s="374">
        <v>49</v>
      </c>
      <c r="F14" s="363" t="s">
        <v>485</v>
      </c>
      <c r="G14" s="413" t="s">
        <v>480</v>
      </c>
      <c r="H14" s="421">
        <v>49</v>
      </c>
      <c r="I14" s="427" t="s">
        <v>545</v>
      </c>
      <c r="J14" s="416"/>
      <c r="K14" s="314"/>
      <c r="L14" s="311"/>
    </row>
    <row r="15" spans="1:12" ht="21" customHeight="1" x14ac:dyDescent="0.2">
      <c r="A15" s="346">
        <v>11</v>
      </c>
      <c r="B15" s="390" t="s">
        <v>465</v>
      </c>
      <c r="C15" s="380" t="s">
        <v>457</v>
      </c>
      <c r="D15" s="371" t="s">
        <v>464</v>
      </c>
      <c r="E15" s="374">
        <v>7</v>
      </c>
      <c r="F15" s="363" t="s">
        <v>480</v>
      </c>
      <c r="G15" s="413" t="s">
        <v>485</v>
      </c>
      <c r="H15" s="421">
        <v>7</v>
      </c>
      <c r="I15" s="427" t="s">
        <v>544</v>
      </c>
      <c r="J15" s="416"/>
      <c r="K15" s="314"/>
      <c r="L15" s="311"/>
    </row>
    <row r="16" spans="1:12" ht="21" customHeight="1" x14ac:dyDescent="0.2">
      <c r="A16" s="346">
        <v>12</v>
      </c>
      <c r="B16" s="390" t="s">
        <v>482</v>
      </c>
      <c r="C16" s="397" t="s">
        <v>483</v>
      </c>
      <c r="D16" s="371" t="s">
        <v>484</v>
      </c>
      <c r="E16" s="374">
        <v>89</v>
      </c>
      <c r="F16" s="363" t="s">
        <v>486</v>
      </c>
      <c r="G16" s="414" t="s">
        <v>496</v>
      </c>
      <c r="H16" s="423">
        <v>89</v>
      </c>
      <c r="I16" s="422" t="s">
        <v>552</v>
      </c>
      <c r="J16" s="416"/>
      <c r="K16" s="314"/>
      <c r="L16" s="311"/>
    </row>
    <row r="17" spans="1:12" ht="21" customHeight="1" x14ac:dyDescent="0.2">
      <c r="A17" s="346">
        <v>13</v>
      </c>
      <c r="B17" s="390" t="s">
        <v>493</v>
      </c>
      <c r="C17" s="381" t="s">
        <v>441</v>
      </c>
      <c r="D17" s="371" t="s">
        <v>464</v>
      </c>
      <c r="E17" s="374">
        <v>22</v>
      </c>
      <c r="F17" s="363" t="s">
        <v>487</v>
      </c>
      <c r="G17" s="413" t="s">
        <v>480</v>
      </c>
      <c r="H17" s="421">
        <v>22</v>
      </c>
      <c r="I17" s="422" t="s">
        <v>480</v>
      </c>
      <c r="J17" s="416"/>
      <c r="K17" s="314"/>
      <c r="L17" s="311"/>
    </row>
    <row r="18" spans="1:12" ht="21" customHeight="1" x14ac:dyDescent="0.2">
      <c r="A18" s="346">
        <v>14</v>
      </c>
      <c r="B18" s="390" t="s">
        <v>415</v>
      </c>
      <c r="C18" s="381" t="s">
        <v>452</v>
      </c>
      <c r="D18" s="371" t="s">
        <v>464</v>
      </c>
      <c r="E18" s="374">
        <v>17</v>
      </c>
      <c r="F18" s="363" t="s">
        <v>480</v>
      </c>
      <c r="G18" s="413" t="s">
        <v>480</v>
      </c>
      <c r="H18" s="421">
        <v>17</v>
      </c>
      <c r="I18" s="422" t="s">
        <v>480</v>
      </c>
      <c r="J18" s="416"/>
      <c r="K18" s="314"/>
      <c r="L18" s="311"/>
    </row>
    <row r="19" spans="1:12" ht="21" customHeight="1" x14ac:dyDescent="0.2">
      <c r="A19" s="346">
        <v>15</v>
      </c>
      <c r="B19" s="390" t="s">
        <v>466</v>
      </c>
      <c r="C19" s="395" t="s">
        <v>453</v>
      </c>
      <c r="D19" s="371" t="s">
        <v>464</v>
      </c>
      <c r="E19" s="374">
        <v>10</v>
      </c>
      <c r="F19" s="363" t="s">
        <v>485</v>
      </c>
      <c r="G19" s="413" t="s">
        <v>480</v>
      </c>
      <c r="H19" s="421">
        <v>10</v>
      </c>
      <c r="I19" s="422" t="s">
        <v>480</v>
      </c>
      <c r="J19" s="416"/>
      <c r="K19" s="314"/>
      <c r="L19" s="311"/>
    </row>
    <row r="20" spans="1:12" ht="21" customHeight="1" x14ac:dyDescent="0.2">
      <c r="A20" s="346">
        <v>16</v>
      </c>
      <c r="B20" s="390" t="s">
        <v>467</v>
      </c>
      <c r="C20" s="395" t="s">
        <v>453</v>
      </c>
      <c r="D20" s="371" t="s">
        <v>464</v>
      </c>
      <c r="E20" s="374">
        <v>13</v>
      </c>
      <c r="F20" s="363" t="s">
        <v>480</v>
      </c>
      <c r="G20" s="413" t="s">
        <v>480</v>
      </c>
      <c r="H20" s="421">
        <v>13</v>
      </c>
      <c r="I20" s="422" t="s">
        <v>480</v>
      </c>
      <c r="J20" s="416"/>
      <c r="K20" s="314"/>
      <c r="L20" s="311"/>
    </row>
    <row r="21" spans="1:12" ht="21" customHeight="1" x14ac:dyDescent="0.2">
      <c r="A21" s="346">
        <v>17</v>
      </c>
      <c r="B21" s="396" t="s">
        <v>461</v>
      </c>
      <c r="C21" s="380" t="s">
        <v>455</v>
      </c>
      <c r="D21" s="371" t="s">
        <v>464</v>
      </c>
      <c r="E21" s="374">
        <v>34.5</v>
      </c>
      <c r="F21" s="363" t="s">
        <v>488</v>
      </c>
      <c r="G21" s="413" t="s">
        <v>480</v>
      </c>
      <c r="H21" s="421">
        <v>34.5</v>
      </c>
      <c r="I21" s="422" t="s">
        <v>553</v>
      </c>
      <c r="J21" s="416"/>
      <c r="K21" s="314"/>
      <c r="L21" s="311"/>
    </row>
    <row r="22" spans="1:12" ht="21" customHeight="1" x14ac:dyDescent="0.2">
      <c r="A22" s="346">
        <v>18</v>
      </c>
      <c r="B22" s="396" t="s">
        <v>462</v>
      </c>
      <c r="C22" s="380" t="s">
        <v>456</v>
      </c>
      <c r="D22" s="371" t="s">
        <v>464</v>
      </c>
      <c r="E22" s="374">
        <v>25</v>
      </c>
      <c r="F22" s="364" t="s">
        <v>488</v>
      </c>
      <c r="G22" s="413" t="s">
        <v>480</v>
      </c>
      <c r="H22" s="421">
        <v>25</v>
      </c>
      <c r="I22" s="427" t="s">
        <v>545</v>
      </c>
      <c r="J22" s="416"/>
      <c r="K22" s="314"/>
      <c r="L22" s="311"/>
    </row>
    <row r="23" spans="1:12" ht="21" customHeight="1" x14ac:dyDescent="0.2">
      <c r="A23" s="346">
        <v>19</v>
      </c>
      <c r="B23" s="396" t="s">
        <v>416</v>
      </c>
      <c r="C23" s="383" t="s">
        <v>471</v>
      </c>
      <c r="D23" s="371" t="s">
        <v>464</v>
      </c>
      <c r="E23" s="374">
        <v>18</v>
      </c>
      <c r="F23" s="363" t="s">
        <v>480</v>
      </c>
      <c r="G23" s="413" t="s">
        <v>480</v>
      </c>
      <c r="H23" s="421">
        <v>18</v>
      </c>
      <c r="I23" s="442" t="s">
        <v>552</v>
      </c>
      <c r="J23" s="416"/>
      <c r="K23" s="314"/>
      <c r="L23" s="311"/>
    </row>
    <row r="24" spans="1:12" ht="21" customHeight="1" x14ac:dyDescent="0.2">
      <c r="A24" s="346">
        <v>20</v>
      </c>
      <c r="B24" s="396" t="s">
        <v>498</v>
      </c>
      <c r="C24" s="380"/>
      <c r="D24" s="371" t="s">
        <v>464</v>
      </c>
      <c r="E24" s="374"/>
      <c r="F24" s="363"/>
      <c r="G24" s="414"/>
      <c r="H24" s="421"/>
      <c r="I24" s="422"/>
      <c r="J24" s="416"/>
      <c r="K24" s="314"/>
      <c r="L24" s="311"/>
    </row>
    <row r="25" spans="1:12" ht="21" customHeight="1" x14ac:dyDescent="0.2">
      <c r="A25" s="346">
        <v>21</v>
      </c>
      <c r="B25" s="396" t="s">
        <v>497</v>
      </c>
      <c r="C25" s="380"/>
      <c r="D25" s="371" t="s">
        <v>464</v>
      </c>
      <c r="E25" s="374"/>
      <c r="F25" s="363"/>
      <c r="G25" s="414"/>
      <c r="H25" s="421"/>
      <c r="I25" s="422"/>
      <c r="J25" s="416"/>
      <c r="K25" s="314"/>
      <c r="L25" s="311"/>
    </row>
    <row r="26" spans="1:12" ht="21" customHeight="1" x14ac:dyDescent="0.2">
      <c r="A26" s="346">
        <v>22</v>
      </c>
      <c r="B26" s="396" t="s">
        <v>500</v>
      </c>
      <c r="C26" s="387"/>
      <c r="D26" s="388"/>
      <c r="E26" s="389">
        <v>29</v>
      </c>
      <c r="F26" s="363"/>
      <c r="G26" s="414" t="s">
        <v>503</v>
      </c>
      <c r="H26" s="421">
        <v>32</v>
      </c>
      <c r="I26" s="426" t="s">
        <v>543</v>
      </c>
      <c r="J26" s="416"/>
      <c r="K26" s="314"/>
      <c r="L26" s="311"/>
    </row>
    <row r="27" spans="1:12" ht="21" customHeight="1" thickBot="1" x14ac:dyDescent="0.25">
      <c r="A27" s="346">
        <v>23</v>
      </c>
      <c r="B27" s="347"/>
      <c r="C27" s="347"/>
      <c r="D27" s="347"/>
      <c r="E27" s="357"/>
      <c r="F27" s="398" t="s">
        <v>489</v>
      </c>
      <c r="G27" s="415" t="s">
        <v>492</v>
      </c>
      <c r="H27" s="424"/>
      <c r="I27" s="425" t="s">
        <v>542</v>
      </c>
      <c r="J27" s="416"/>
      <c r="K27" s="314"/>
      <c r="L27" s="311"/>
    </row>
    <row r="28" spans="1:12" ht="21" customHeight="1" x14ac:dyDescent="0.2">
      <c r="A28" s="346">
        <v>24</v>
      </c>
      <c r="B28" s="347"/>
      <c r="C28" s="347"/>
      <c r="D28" s="347"/>
      <c r="E28" s="357"/>
      <c r="F28" s="363"/>
      <c r="G28" s="311"/>
      <c r="H28" s="418"/>
      <c r="I28" s="419"/>
      <c r="J28" s="313"/>
      <c r="K28" s="314"/>
      <c r="L28" s="311"/>
    </row>
    <row r="29" spans="1:12" ht="21" customHeight="1" x14ac:dyDescent="0.2">
      <c r="A29" s="346">
        <v>25</v>
      </c>
      <c r="B29" s="362"/>
      <c r="C29" s="343"/>
      <c r="D29" s="362"/>
      <c r="E29" s="366"/>
      <c r="F29" s="365"/>
      <c r="G29" s="311"/>
      <c r="H29" s="314"/>
      <c r="I29" s="311"/>
      <c r="J29" s="313"/>
      <c r="K29" s="314"/>
      <c r="L29" s="311"/>
    </row>
    <row r="30" spans="1:12" ht="21" customHeight="1" x14ac:dyDescent="0.2">
      <c r="A30" s="346">
        <v>26</v>
      </c>
      <c r="B30" s="369"/>
      <c r="C30" s="370"/>
      <c r="D30" s="369"/>
      <c r="E30" s="366"/>
      <c r="F30" s="365"/>
      <c r="G30" s="311"/>
      <c r="H30" s="314"/>
      <c r="I30" s="311"/>
      <c r="J30" s="313"/>
      <c r="K30" s="314"/>
      <c r="L30" s="311"/>
    </row>
    <row r="31" spans="1:12" s="312" customFormat="1" ht="21" customHeight="1" x14ac:dyDescent="0.2">
      <c r="A31" s="346">
        <v>27</v>
      </c>
      <c r="B31" s="362"/>
      <c r="C31" s="343"/>
      <c r="D31" s="362"/>
      <c r="E31" s="366"/>
      <c r="F31" s="361"/>
      <c r="G31" s="311"/>
      <c r="H31" s="314"/>
      <c r="I31" s="315"/>
      <c r="J31" s="313"/>
      <c r="K31" s="314"/>
      <c r="L31" s="315"/>
    </row>
  </sheetData>
  <mergeCells count="13">
    <mergeCell ref="A1:L1"/>
    <mergeCell ref="B2:C2"/>
    <mergeCell ref="E2:F2"/>
    <mergeCell ref="H2:I2"/>
    <mergeCell ref="B3:C3"/>
    <mergeCell ref="E3:F3"/>
    <mergeCell ref="H3:I3"/>
    <mergeCell ref="A4:L4"/>
    <mergeCell ref="A5:A6"/>
    <mergeCell ref="B5:B6"/>
    <mergeCell ref="C5:C6"/>
    <mergeCell ref="D5:D6"/>
    <mergeCell ref="L5:L6"/>
  </mergeCells>
  <phoneticPr fontId="134" type="noConversion"/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B20" sqref="B20:J20"/>
    </sheetView>
  </sheetViews>
  <sheetFormatPr baseColWidth="10" defaultColWidth="8.83203125" defaultRowHeight="15" x14ac:dyDescent="0.2"/>
  <cols>
    <col min="1" max="1" width="5.83203125" style="1" customWidth="1"/>
    <col min="2" max="6" width="11.1640625" style="1" customWidth="1"/>
    <col min="7" max="7" width="9.33203125" style="1" customWidth="1"/>
    <col min="8" max="8" width="11.1640625" style="1" customWidth="1"/>
    <col min="9" max="9" width="7.5" style="1" customWidth="1"/>
    <col min="10" max="10" width="14.6640625" style="1" customWidth="1"/>
    <col min="11" max="16384" width="8.83203125" style="1"/>
  </cols>
  <sheetData>
    <row r="1" spans="1:10" ht="41.25" customHeight="1" x14ac:dyDescent="0.2">
      <c r="A1" s="578" t="s">
        <v>634</v>
      </c>
      <c r="B1" s="579"/>
      <c r="C1" s="579"/>
      <c r="D1" s="579"/>
      <c r="E1" s="579"/>
      <c r="F1" s="579"/>
      <c r="G1" s="579"/>
      <c r="H1" s="579"/>
      <c r="I1" s="579"/>
      <c r="J1" s="580"/>
    </row>
    <row r="2" spans="1:10" ht="22" customHeight="1" x14ac:dyDescent="0.2">
      <c r="A2" s="6" t="e">
        <f>'[3]1款式图'!A31</f>
        <v>#REF!</v>
      </c>
      <c r="B2" s="22" t="str">
        <f>封面!G12</f>
        <v>18SS</v>
      </c>
      <c r="C2" s="18" t="s">
        <v>5</v>
      </c>
      <c r="D2" s="20" t="s">
        <v>6</v>
      </c>
      <c r="E2" s="19" t="s">
        <v>7</v>
      </c>
      <c r="F2" s="569" t="str">
        <f>封面!G10</f>
        <v>男式皮肤衣</v>
      </c>
      <c r="G2" s="587"/>
      <c r="H2" s="19" t="s">
        <v>8</v>
      </c>
      <c r="I2" s="571" t="str">
        <f>封面!G13</f>
        <v>牛牛</v>
      </c>
      <c r="J2" s="588"/>
    </row>
    <row r="3" spans="1:10" ht="22" customHeight="1" x14ac:dyDescent="0.2">
      <c r="A3" s="6" t="e">
        <f>'[3]1款式图'!A32</f>
        <v>#REF!</v>
      </c>
      <c r="B3" s="329" t="str">
        <f>封面!G11</f>
        <v>DAEG81370</v>
      </c>
      <c r="C3" s="18" t="s">
        <v>9</v>
      </c>
      <c r="D3" s="22">
        <f>封面!D18</f>
        <v>0</v>
      </c>
      <c r="E3" s="19" t="s">
        <v>10</v>
      </c>
      <c r="F3" s="569" t="str">
        <f>封面!D19</f>
        <v xml:space="preserve"> </v>
      </c>
      <c r="G3" s="587"/>
      <c r="H3" s="21" t="s">
        <v>11</v>
      </c>
      <c r="I3" s="571"/>
      <c r="J3" s="588"/>
    </row>
    <row r="4" spans="1:10" ht="6.75" customHeight="1" x14ac:dyDescent="0.2">
      <c r="A4" s="5"/>
      <c r="B4" s="3"/>
      <c r="C4" s="2"/>
      <c r="D4" s="3"/>
      <c r="E4" s="2"/>
      <c r="F4" s="3"/>
      <c r="G4" s="2"/>
      <c r="H4" s="3"/>
      <c r="I4" s="2"/>
      <c r="J4" s="4"/>
    </row>
    <row r="5" spans="1:10" ht="22" customHeight="1" x14ac:dyDescent="0.2">
      <c r="A5" s="581" t="s">
        <v>473</v>
      </c>
      <c r="B5" s="582"/>
      <c r="C5" s="582"/>
      <c r="D5" s="582"/>
      <c r="E5" s="582"/>
      <c r="F5" s="582"/>
      <c r="G5" s="582"/>
      <c r="H5" s="582"/>
      <c r="I5" s="582"/>
      <c r="J5" s="583"/>
    </row>
    <row r="6" spans="1:10" ht="22" customHeight="1" x14ac:dyDescent="0.2">
      <c r="A6" s="13">
        <v>1</v>
      </c>
      <c r="B6" s="572" t="s">
        <v>477</v>
      </c>
      <c r="C6" s="573"/>
      <c r="D6" s="573"/>
      <c r="E6" s="573"/>
      <c r="F6" s="573"/>
      <c r="G6" s="573"/>
      <c r="H6" s="573"/>
      <c r="I6" s="573"/>
      <c r="J6" s="574"/>
    </row>
    <row r="7" spans="1:10" ht="22" customHeight="1" x14ac:dyDescent="0.2">
      <c r="A7" s="13">
        <v>2</v>
      </c>
      <c r="B7" s="572" t="s">
        <v>474</v>
      </c>
      <c r="C7" s="573"/>
      <c r="D7" s="573"/>
      <c r="E7" s="573"/>
      <c r="F7" s="573"/>
      <c r="G7" s="573"/>
      <c r="H7" s="573"/>
      <c r="I7" s="573"/>
      <c r="J7" s="574"/>
    </row>
    <row r="8" spans="1:10" ht="22" customHeight="1" x14ac:dyDescent="0.2">
      <c r="A8" s="13">
        <v>3</v>
      </c>
      <c r="B8" s="572" t="s">
        <v>475</v>
      </c>
      <c r="C8" s="573"/>
      <c r="D8" s="573"/>
      <c r="E8" s="573"/>
      <c r="F8" s="573"/>
      <c r="G8" s="573"/>
      <c r="H8" s="573"/>
      <c r="I8" s="573"/>
      <c r="J8" s="574"/>
    </row>
    <row r="9" spans="1:10" ht="22" customHeight="1" x14ac:dyDescent="0.2">
      <c r="A9" s="13">
        <v>4</v>
      </c>
      <c r="B9" s="572" t="s">
        <v>476</v>
      </c>
      <c r="C9" s="573"/>
      <c r="D9" s="573"/>
      <c r="E9" s="573"/>
      <c r="F9" s="573"/>
      <c r="G9" s="573"/>
      <c r="H9" s="573"/>
      <c r="I9" s="573"/>
      <c r="J9" s="574"/>
    </row>
    <row r="10" spans="1:10" ht="22" customHeight="1" x14ac:dyDescent="0.2">
      <c r="A10" s="13">
        <v>5</v>
      </c>
      <c r="B10" s="572" t="s">
        <v>478</v>
      </c>
      <c r="C10" s="573"/>
      <c r="D10" s="573"/>
      <c r="E10" s="573"/>
      <c r="F10" s="573"/>
      <c r="G10" s="573"/>
      <c r="H10" s="573"/>
      <c r="I10" s="573"/>
      <c r="J10" s="574"/>
    </row>
    <row r="11" spans="1:10" ht="22" customHeight="1" x14ac:dyDescent="0.2">
      <c r="A11" s="13">
        <v>6</v>
      </c>
      <c r="B11" s="572" t="s">
        <v>490</v>
      </c>
      <c r="C11" s="573"/>
      <c r="D11" s="573"/>
      <c r="E11" s="573"/>
      <c r="F11" s="573"/>
      <c r="G11" s="573"/>
      <c r="H11" s="573"/>
      <c r="I11" s="573"/>
      <c r="J11" s="574"/>
    </row>
    <row r="12" spans="1:10" ht="22" customHeight="1" x14ac:dyDescent="0.2">
      <c r="A12" s="13">
        <v>7</v>
      </c>
      <c r="B12" s="572" t="s">
        <v>491</v>
      </c>
      <c r="C12" s="573"/>
      <c r="D12" s="573"/>
      <c r="E12" s="573"/>
      <c r="F12" s="573"/>
      <c r="G12" s="573"/>
      <c r="H12" s="573"/>
      <c r="I12" s="573"/>
      <c r="J12" s="574"/>
    </row>
    <row r="13" spans="1:10" ht="22" customHeight="1" x14ac:dyDescent="0.2">
      <c r="A13" s="13">
        <v>8</v>
      </c>
      <c r="B13" s="572"/>
      <c r="C13" s="573"/>
      <c r="D13" s="573"/>
      <c r="E13" s="573"/>
      <c r="F13" s="573"/>
      <c r="G13" s="573"/>
      <c r="H13" s="573"/>
      <c r="I13" s="573"/>
      <c r="J13" s="574"/>
    </row>
    <row r="14" spans="1:10" ht="21" customHeight="1" x14ac:dyDescent="0.2">
      <c r="A14" s="13"/>
      <c r="B14" s="333" t="s">
        <v>1</v>
      </c>
      <c r="C14" s="332"/>
      <c r="D14" s="332" t="s">
        <v>2</v>
      </c>
      <c r="E14" s="332"/>
      <c r="F14" s="334" t="s">
        <v>3</v>
      </c>
      <c r="G14" s="334" t="s">
        <v>427</v>
      </c>
      <c r="H14" s="334"/>
      <c r="I14" s="331" t="s">
        <v>4</v>
      </c>
      <c r="J14" s="336" t="s">
        <v>427</v>
      </c>
    </row>
    <row r="15" spans="1:10" ht="6" customHeight="1" x14ac:dyDescent="0.2">
      <c r="A15" s="14"/>
      <c r="B15" s="15"/>
      <c r="C15" s="16"/>
      <c r="D15" s="16"/>
      <c r="E15" s="16"/>
      <c r="F15" s="16"/>
      <c r="G15" s="16"/>
      <c r="H15" s="16"/>
      <c r="I15" s="16"/>
      <c r="J15" s="17"/>
    </row>
    <row r="16" spans="1:10" ht="22" customHeight="1" x14ac:dyDescent="0.2">
      <c r="A16" s="581" t="s">
        <v>550</v>
      </c>
      <c r="B16" s="582"/>
      <c r="C16" s="582"/>
      <c r="D16" s="582"/>
      <c r="E16" s="582"/>
      <c r="F16" s="582"/>
      <c r="G16" s="582"/>
      <c r="H16" s="582"/>
      <c r="I16" s="582"/>
      <c r="J16" s="583"/>
    </row>
    <row r="17" spans="1:10" ht="21" customHeight="1" x14ac:dyDescent="0.2">
      <c r="A17" s="13">
        <v>1</v>
      </c>
      <c r="B17" s="572" t="s">
        <v>499</v>
      </c>
      <c r="C17" s="573"/>
      <c r="D17" s="573"/>
      <c r="E17" s="573"/>
      <c r="F17" s="573"/>
      <c r="G17" s="573"/>
      <c r="H17" s="573"/>
      <c r="I17" s="573"/>
      <c r="J17" s="574"/>
    </row>
    <row r="18" spans="1:10" ht="21" customHeight="1" x14ac:dyDescent="0.2">
      <c r="A18" s="13">
        <v>2</v>
      </c>
      <c r="B18" s="572" t="s">
        <v>501</v>
      </c>
      <c r="C18" s="573"/>
      <c r="D18" s="573"/>
      <c r="E18" s="573"/>
      <c r="F18" s="573"/>
      <c r="G18" s="573"/>
      <c r="H18" s="573"/>
      <c r="I18" s="573"/>
      <c r="J18" s="574"/>
    </row>
    <row r="19" spans="1:10" ht="21" customHeight="1" x14ac:dyDescent="0.2">
      <c r="A19" s="13">
        <v>3</v>
      </c>
      <c r="B19" s="572" t="s">
        <v>502</v>
      </c>
      <c r="C19" s="573"/>
      <c r="D19" s="573"/>
      <c r="E19" s="573"/>
      <c r="F19" s="573"/>
      <c r="G19" s="573"/>
      <c r="H19" s="573"/>
      <c r="I19" s="573"/>
      <c r="J19" s="574"/>
    </row>
    <row r="20" spans="1:10" ht="21" customHeight="1" x14ac:dyDescent="0.2">
      <c r="A20" s="13">
        <v>4</v>
      </c>
      <c r="B20" s="572"/>
      <c r="C20" s="573"/>
      <c r="D20" s="573"/>
      <c r="E20" s="573"/>
      <c r="F20" s="573"/>
      <c r="G20" s="573"/>
      <c r="H20" s="573"/>
      <c r="I20" s="573"/>
      <c r="J20" s="574"/>
    </row>
    <row r="21" spans="1:10" ht="21" customHeight="1" x14ac:dyDescent="0.2">
      <c r="A21" s="13">
        <v>5</v>
      </c>
      <c r="B21" s="572"/>
      <c r="C21" s="573"/>
      <c r="D21" s="573"/>
      <c r="E21" s="573"/>
      <c r="F21" s="573"/>
      <c r="G21" s="573"/>
      <c r="H21" s="573"/>
      <c r="I21" s="573"/>
      <c r="J21" s="574"/>
    </row>
    <row r="22" spans="1:10" ht="21" customHeight="1" x14ac:dyDescent="0.2">
      <c r="A22" s="13">
        <v>6</v>
      </c>
      <c r="B22" s="572"/>
      <c r="C22" s="573"/>
      <c r="D22" s="573"/>
      <c r="E22" s="573"/>
      <c r="F22" s="573"/>
      <c r="G22" s="573"/>
      <c r="H22" s="573"/>
      <c r="I22" s="573"/>
      <c r="J22" s="574"/>
    </row>
    <row r="23" spans="1:10" s="434" customFormat="1" ht="21.75" customHeight="1" x14ac:dyDescent="0.2">
      <c r="A23" s="429"/>
      <c r="B23" s="430" t="s">
        <v>1</v>
      </c>
      <c r="C23" s="431"/>
      <c r="D23" s="431" t="s">
        <v>2</v>
      </c>
      <c r="E23" s="431"/>
      <c r="F23" s="432" t="s">
        <v>3</v>
      </c>
      <c r="G23" s="432"/>
      <c r="H23" s="432"/>
      <c r="I23" s="433" t="s">
        <v>4</v>
      </c>
      <c r="J23" s="336" t="s">
        <v>427</v>
      </c>
    </row>
    <row r="24" spans="1:10" ht="5.25" customHeight="1" x14ac:dyDescent="0.2">
      <c r="A24" s="13"/>
      <c r="B24" s="15"/>
      <c r="C24" s="16"/>
      <c r="D24" s="16"/>
      <c r="E24" s="16"/>
      <c r="F24" s="16"/>
      <c r="G24" s="16"/>
      <c r="H24" s="16"/>
      <c r="I24" s="16"/>
      <c r="J24" s="17"/>
    </row>
    <row r="25" spans="1:10" ht="22" customHeight="1" x14ac:dyDescent="0.2">
      <c r="A25" s="581" t="s">
        <v>551</v>
      </c>
      <c r="B25" s="582"/>
      <c r="C25" s="582"/>
      <c r="D25" s="582"/>
      <c r="E25" s="582"/>
      <c r="F25" s="582"/>
      <c r="G25" s="582"/>
      <c r="H25" s="582"/>
      <c r="I25" s="582"/>
      <c r="J25" s="583"/>
    </row>
    <row r="26" spans="1:10" ht="22" customHeight="1" x14ac:dyDescent="0.2">
      <c r="A26" s="13">
        <v>1</v>
      </c>
      <c r="B26" s="575" t="s">
        <v>554</v>
      </c>
      <c r="C26" s="576"/>
      <c r="D26" s="576"/>
      <c r="E26" s="576"/>
      <c r="F26" s="576"/>
      <c r="G26" s="576"/>
      <c r="H26" s="576"/>
      <c r="I26" s="576"/>
      <c r="J26" s="577"/>
    </row>
    <row r="27" spans="1:10" ht="22" customHeight="1" x14ac:dyDescent="0.2">
      <c r="A27" s="13">
        <v>2</v>
      </c>
      <c r="B27" s="575" t="s">
        <v>556</v>
      </c>
      <c r="C27" s="576"/>
      <c r="D27" s="576"/>
      <c r="E27" s="576"/>
      <c r="F27" s="576"/>
      <c r="G27" s="576"/>
      <c r="H27" s="576"/>
      <c r="I27" s="576"/>
      <c r="J27" s="577"/>
    </row>
    <row r="28" spans="1:10" ht="22" customHeight="1" x14ac:dyDescent="0.2">
      <c r="A28" s="13">
        <v>3</v>
      </c>
      <c r="B28" s="575" t="s">
        <v>563</v>
      </c>
      <c r="C28" s="576"/>
      <c r="D28" s="576"/>
      <c r="E28" s="576"/>
      <c r="F28" s="576"/>
      <c r="G28" s="576"/>
      <c r="H28" s="576"/>
      <c r="I28" s="576"/>
      <c r="J28" s="577"/>
    </row>
    <row r="29" spans="1:10" ht="22" customHeight="1" x14ac:dyDescent="0.2">
      <c r="A29" s="13">
        <v>4</v>
      </c>
      <c r="B29" s="575" t="s">
        <v>565</v>
      </c>
      <c r="C29" s="576"/>
      <c r="D29" s="576"/>
      <c r="E29" s="576"/>
      <c r="F29" s="576"/>
      <c r="G29" s="576"/>
      <c r="H29" s="576"/>
      <c r="I29" s="576"/>
      <c r="J29" s="577"/>
    </row>
    <row r="30" spans="1:10" ht="22" customHeight="1" x14ac:dyDescent="0.2">
      <c r="A30" s="13">
        <v>5</v>
      </c>
      <c r="B30" s="575" t="s">
        <v>567</v>
      </c>
      <c r="C30" s="576"/>
      <c r="D30" s="576"/>
      <c r="E30" s="576"/>
      <c r="F30" s="576"/>
      <c r="G30" s="576"/>
      <c r="H30" s="576"/>
      <c r="I30" s="576"/>
      <c r="J30" s="577"/>
    </row>
    <row r="31" spans="1:10" ht="22" customHeight="1" x14ac:dyDescent="0.2">
      <c r="A31" s="13">
        <v>6</v>
      </c>
      <c r="B31" s="575" t="s">
        <v>568</v>
      </c>
      <c r="C31" s="576"/>
      <c r="D31" s="576"/>
      <c r="E31" s="576"/>
      <c r="F31" s="576"/>
      <c r="G31" s="576"/>
      <c r="H31" s="576"/>
      <c r="I31" s="576"/>
      <c r="J31" s="577"/>
    </row>
    <row r="32" spans="1:10" ht="22" customHeight="1" x14ac:dyDescent="0.2">
      <c r="A32" s="13">
        <v>7</v>
      </c>
      <c r="B32" s="575" t="s">
        <v>570</v>
      </c>
      <c r="C32" s="576"/>
      <c r="D32" s="576"/>
      <c r="E32" s="576"/>
      <c r="F32" s="576"/>
      <c r="G32" s="576"/>
      <c r="H32" s="576"/>
      <c r="I32" s="576"/>
      <c r="J32" s="577"/>
    </row>
    <row r="33" spans="1:10" ht="22" customHeight="1" x14ac:dyDescent="0.2">
      <c r="A33" s="13">
        <v>8</v>
      </c>
      <c r="B33" s="575" t="s">
        <v>555</v>
      </c>
      <c r="C33" s="576"/>
      <c r="D33" s="576"/>
      <c r="E33" s="576"/>
      <c r="F33" s="576"/>
      <c r="G33" s="576"/>
      <c r="H33" s="576"/>
      <c r="I33" s="576"/>
      <c r="J33" s="577"/>
    </row>
    <row r="34" spans="1:10" ht="22" customHeight="1" x14ac:dyDescent="0.2">
      <c r="A34" s="13">
        <v>9</v>
      </c>
      <c r="B34" s="575" t="s">
        <v>558</v>
      </c>
      <c r="C34" s="576"/>
      <c r="D34" s="576"/>
      <c r="E34" s="576"/>
      <c r="F34" s="576"/>
      <c r="G34" s="576"/>
      <c r="H34" s="576"/>
      <c r="I34" s="576"/>
      <c r="J34" s="577"/>
    </row>
    <row r="35" spans="1:10" ht="22" customHeight="1" x14ac:dyDescent="0.2">
      <c r="A35" s="13">
        <v>10</v>
      </c>
      <c r="B35" s="589" t="s">
        <v>557</v>
      </c>
      <c r="C35" s="590"/>
      <c r="D35" s="590"/>
      <c r="E35" s="590"/>
      <c r="F35" s="590"/>
      <c r="G35" s="590"/>
      <c r="H35" s="590"/>
      <c r="I35" s="590"/>
      <c r="J35" s="591"/>
    </row>
    <row r="36" spans="1:10" s="441" customFormat="1" ht="21.75" customHeight="1" x14ac:dyDescent="0.2">
      <c r="A36" s="435"/>
      <c r="B36" s="436" t="s">
        <v>1</v>
      </c>
      <c r="C36" s="437"/>
      <c r="D36" s="437" t="s">
        <v>2</v>
      </c>
      <c r="E36" s="437"/>
      <c r="F36" s="438" t="s">
        <v>3</v>
      </c>
      <c r="G36" s="438"/>
      <c r="H36" s="438"/>
      <c r="I36" s="439" t="s">
        <v>4</v>
      </c>
      <c r="J36" s="440" t="s">
        <v>427</v>
      </c>
    </row>
    <row r="37" spans="1:10" ht="4.5" customHeight="1" x14ac:dyDescent="0.2">
      <c r="A37" s="14"/>
      <c r="B37" s="584"/>
      <c r="C37" s="585"/>
      <c r="D37" s="585"/>
      <c r="E37" s="585"/>
      <c r="F37" s="585"/>
      <c r="G37" s="585"/>
      <c r="H37" s="585"/>
      <c r="I37" s="585"/>
      <c r="J37" s="586"/>
    </row>
  </sheetData>
  <mergeCells count="33">
    <mergeCell ref="B34:J34"/>
    <mergeCell ref="B26:J26"/>
    <mergeCell ref="A25:J25"/>
    <mergeCell ref="B27:J27"/>
    <mergeCell ref="B28:J28"/>
    <mergeCell ref="B29:J29"/>
    <mergeCell ref="B30:J30"/>
    <mergeCell ref="B31:J31"/>
    <mergeCell ref="B37:J37"/>
    <mergeCell ref="F2:G2"/>
    <mergeCell ref="I2:J2"/>
    <mergeCell ref="F3:G3"/>
    <mergeCell ref="I3:J3"/>
    <mergeCell ref="B9:J9"/>
    <mergeCell ref="B8:J8"/>
    <mergeCell ref="B10:J10"/>
    <mergeCell ref="B11:J11"/>
    <mergeCell ref="B12:J12"/>
    <mergeCell ref="B13:J13"/>
    <mergeCell ref="B22:J22"/>
    <mergeCell ref="B33:J33"/>
    <mergeCell ref="B6:J6"/>
    <mergeCell ref="B17:J17"/>
    <mergeCell ref="B35:J35"/>
    <mergeCell ref="B7:J7"/>
    <mergeCell ref="B32:J32"/>
    <mergeCell ref="A1:J1"/>
    <mergeCell ref="A5:J5"/>
    <mergeCell ref="A16:J16"/>
    <mergeCell ref="B18:J18"/>
    <mergeCell ref="B19:J19"/>
    <mergeCell ref="B20:J20"/>
    <mergeCell ref="B21:J21"/>
  </mergeCells>
  <phoneticPr fontId="1" type="noConversion"/>
  <printOptions horizontalCentered="1" verticalCentered="1"/>
  <pageMargins left="0.39370078740157483" right="0.39370078740157483" top="0.78740157480314965" bottom="0.78740157480314965" header="0.31496062992125984" footer="0.31496062992125984"/>
  <pageSetup paperSize="9" scale="90" orientation="portrait" r:id="rId1"/>
  <headerFooter>
    <oddHeader>&amp;L&amp;G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I32"/>
  <sheetViews>
    <sheetView tabSelected="1" workbookViewId="0">
      <selection activeCell="K11" sqref="K11"/>
    </sheetView>
  </sheetViews>
  <sheetFormatPr baseColWidth="10" defaultColWidth="8.83203125" defaultRowHeight="14" x14ac:dyDescent="0.2"/>
  <cols>
    <col min="1" max="1" width="14" style="386" customWidth="1"/>
    <col min="2" max="2" width="15.1640625" style="368" customWidth="1"/>
    <col min="3" max="3" width="5.5" style="368" customWidth="1"/>
    <col min="4" max="9" width="9.83203125" style="367" customWidth="1"/>
    <col min="10" max="16384" width="8.83203125" style="367"/>
  </cols>
  <sheetData>
    <row r="1" spans="1:9" s="348" customFormat="1" ht="39.75" customHeight="1" thickBot="1" x14ac:dyDescent="0.25">
      <c r="A1" s="599" t="s">
        <v>504</v>
      </c>
      <c r="B1" s="599"/>
      <c r="C1" s="599"/>
      <c r="D1" s="599"/>
      <c r="E1" s="599"/>
      <c r="F1" s="599"/>
      <c r="G1" s="599"/>
      <c r="H1" s="599"/>
      <c r="I1" s="599"/>
    </row>
    <row r="2" spans="1:9" s="348" customFormat="1" ht="24" customHeight="1" x14ac:dyDescent="0.2">
      <c r="A2" s="349" t="s">
        <v>442</v>
      </c>
      <c r="B2" s="600"/>
      <c r="C2" s="601"/>
      <c r="D2" s="602"/>
      <c r="E2" s="602"/>
      <c r="F2" s="602"/>
      <c r="G2" s="403" t="s">
        <v>443</v>
      </c>
      <c r="H2" s="603">
        <v>42970</v>
      </c>
      <c r="I2" s="604"/>
    </row>
    <row r="3" spans="1:9" s="351" customFormat="1" ht="24" customHeight="1" thickBot="1" x14ac:dyDescent="0.25">
      <c r="A3" s="350" t="s">
        <v>444</v>
      </c>
      <c r="B3" s="605" t="str">
        <f>封面!G10</f>
        <v>男式皮肤衣</v>
      </c>
      <c r="C3" s="606"/>
      <c r="D3" s="607"/>
      <c r="E3" s="607"/>
      <c r="F3" s="607"/>
      <c r="G3" s="404" t="s">
        <v>445</v>
      </c>
      <c r="H3" s="608" t="str">
        <f>封面!G11</f>
        <v>DAEG81370</v>
      </c>
      <c r="I3" s="609"/>
    </row>
    <row r="4" spans="1:9" s="348" customFormat="1" ht="24" customHeight="1" thickBot="1" x14ac:dyDescent="0.25">
      <c r="A4" s="592" t="s">
        <v>446</v>
      </c>
      <c r="B4" s="593"/>
      <c r="C4" s="593"/>
      <c r="D4" s="593"/>
      <c r="E4" s="593"/>
      <c r="F4" s="593"/>
      <c r="G4" s="593"/>
      <c r="H4" s="593"/>
      <c r="I4" s="594"/>
    </row>
    <row r="5" spans="1:9" s="355" customFormat="1" ht="18" customHeight="1" x14ac:dyDescent="0.2">
      <c r="A5" s="373" t="s">
        <v>505</v>
      </c>
      <c r="B5" s="595" t="s">
        <v>506</v>
      </c>
      <c r="C5" s="597" t="s">
        <v>507</v>
      </c>
      <c r="D5" s="352" t="s">
        <v>409</v>
      </c>
      <c r="E5" s="352" t="s">
        <v>428</v>
      </c>
      <c r="F5" s="353" t="s">
        <v>417</v>
      </c>
      <c r="G5" s="352" t="s">
        <v>410</v>
      </c>
      <c r="H5" s="352" t="s">
        <v>429</v>
      </c>
      <c r="I5" s="354" t="s">
        <v>430</v>
      </c>
    </row>
    <row r="6" spans="1:9" s="356" customFormat="1" ht="18" customHeight="1" thickBot="1" x14ac:dyDescent="0.25">
      <c r="A6" s="489" t="s">
        <v>508</v>
      </c>
      <c r="B6" s="596"/>
      <c r="C6" s="598"/>
      <c r="D6" s="490" t="s">
        <v>435</v>
      </c>
      <c r="E6" s="490" t="s">
        <v>436</v>
      </c>
      <c r="F6" s="491" t="s">
        <v>434</v>
      </c>
      <c r="G6" s="490" t="s">
        <v>437</v>
      </c>
      <c r="H6" s="490" t="s">
        <v>438</v>
      </c>
      <c r="I6" s="492" t="s">
        <v>439</v>
      </c>
    </row>
    <row r="7" spans="1:9" s="355" customFormat="1" ht="19.5" customHeight="1" x14ac:dyDescent="0.15">
      <c r="A7" s="483" t="s">
        <v>525</v>
      </c>
      <c r="B7" s="484" t="s">
        <v>509</v>
      </c>
      <c r="C7" s="485" t="s">
        <v>463</v>
      </c>
      <c r="D7" s="486">
        <f>E7-1</f>
        <v>67</v>
      </c>
      <c r="E7" s="486">
        <f>F7-2</f>
        <v>68</v>
      </c>
      <c r="F7" s="487">
        <v>70</v>
      </c>
      <c r="G7" s="486">
        <f t="shared" ref="G7:I8" si="0">F7+2</f>
        <v>72</v>
      </c>
      <c r="H7" s="486">
        <f t="shared" si="0"/>
        <v>74</v>
      </c>
      <c r="I7" s="488">
        <f t="shared" si="0"/>
        <v>76</v>
      </c>
    </row>
    <row r="8" spans="1:9" s="355" customFormat="1" ht="19.5" customHeight="1" x14ac:dyDescent="0.15">
      <c r="A8" s="405" t="s">
        <v>526</v>
      </c>
      <c r="B8" s="375" t="s">
        <v>510</v>
      </c>
      <c r="C8" s="371" t="s">
        <v>463</v>
      </c>
      <c r="D8" s="406">
        <f>E8-1</f>
        <v>64</v>
      </c>
      <c r="E8" s="406">
        <f>F8-2</f>
        <v>65</v>
      </c>
      <c r="F8" s="374">
        <v>67</v>
      </c>
      <c r="G8" s="406">
        <f t="shared" si="0"/>
        <v>69</v>
      </c>
      <c r="H8" s="406">
        <f t="shared" si="0"/>
        <v>71</v>
      </c>
      <c r="I8" s="407">
        <f t="shared" si="0"/>
        <v>73</v>
      </c>
    </row>
    <row r="9" spans="1:9" s="355" customFormat="1" ht="19.5" customHeight="1" x14ac:dyDescent="0.15">
      <c r="A9" s="428" t="s">
        <v>546</v>
      </c>
      <c r="B9" s="376" t="s">
        <v>547</v>
      </c>
      <c r="C9" s="371" t="s">
        <v>463</v>
      </c>
      <c r="D9" s="406">
        <f>E9-1</f>
        <v>64</v>
      </c>
      <c r="E9" s="406">
        <f>F9-2</f>
        <v>65</v>
      </c>
      <c r="F9" s="374">
        <v>67</v>
      </c>
      <c r="G9" s="406">
        <f t="shared" ref="G9" si="1">F9+2</f>
        <v>69</v>
      </c>
      <c r="H9" s="406">
        <f t="shared" ref="H9" si="2">G9+2</f>
        <v>71</v>
      </c>
      <c r="I9" s="407">
        <f t="shared" ref="I9" si="3">H9+2</f>
        <v>73</v>
      </c>
    </row>
    <row r="10" spans="1:9" s="355" customFormat="1" ht="19.5" customHeight="1" x14ac:dyDescent="0.15">
      <c r="A10" s="405" t="s">
        <v>527</v>
      </c>
      <c r="B10" s="377" t="s">
        <v>511</v>
      </c>
      <c r="C10" s="371" t="s">
        <v>512</v>
      </c>
      <c r="D10" s="406">
        <f t="shared" ref="D10:E12" si="4">E10-4</f>
        <v>102</v>
      </c>
      <c r="E10" s="406">
        <f t="shared" si="4"/>
        <v>106</v>
      </c>
      <c r="F10" s="374">
        <v>110</v>
      </c>
      <c r="G10" s="406">
        <f t="shared" ref="G10:I12" si="5">F10+4</f>
        <v>114</v>
      </c>
      <c r="H10" s="406">
        <f t="shared" si="5"/>
        <v>118</v>
      </c>
      <c r="I10" s="407">
        <f t="shared" si="5"/>
        <v>122</v>
      </c>
    </row>
    <row r="11" spans="1:9" s="355" customFormat="1" ht="19.5" customHeight="1" x14ac:dyDescent="0.15">
      <c r="A11" s="405" t="s">
        <v>528</v>
      </c>
      <c r="B11" s="377" t="s">
        <v>513</v>
      </c>
      <c r="C11" s="371" t="s">
        <v>512</v>
      </c>
      <c r="D11" s="406">
        <f t="shared" si="4"/>
        <v>96</v>
      </c>
      <c r="E11" s="406">
        <f t="shared" si="4"/>
        <v>100</v>
      </c>
      <c r="F11" s="374">
        <v>104</v>
      </c>
      <c r="G11" s="406">
        <f t="shared" si="5"/>
        <v>108</v>
      </c>
      <c r="H11" s="406">
        <f t="shared" si="5"/>
        <v>112</v>
      </c>
      <c r="I11" s="407">
        <f t="shared" si="5"/>
        <v>116</v>
      </c>
    </row>
    <row r="12" spans="1:9" s="355" customFormat="1" ht="19.5" customHeight="1" x14ac:dyDescent="0.15">
      <c r="A12" s="405" t="s">
        <v>529</v>
      </c>
      <c r="B12" s="377" t="s">
        <v>514</v>
      </c>
      <c r="C12" s="371" t="s">
        <v>512</v>
      </c>
      <c r="D12" s="406">
        <f t="shared" si="4"/>
        <v>98</v>
      </c>
      <c r="E12" s="406">
        <f t="shared" si="4"/>
        <v>102</v>
      </c>
      <c r="F12" s="374">
        <v>106</v>
      </c>
      <c r="G12" s="406">
        <f t="shared" si="5"/>
        <v>110</v>
      </c>
      <c r="H12" s="406">
        <f t="shared" si="5"/>
        <v>114</v>
      </c>
      <c r="I12" s="407">
        <f t="shared" si="5"/>
        <v>118</v>
      </c>
    </row>
    <row r="13" spans="1:9" s="355" customFormat="1" ht="19.5" customHeight="1" x14ac:dyDescent="0.15">
      <c r="A13" s="405" t="s">
        <v>530</v>
      </c>
      <c r="B13" s="378" t="s">
        <v>515</v>
      </c>
      <c r="C13" s="371" t="s">
        <v>464</v>
      </c>
      <c r="D13" s="406">
        <f>E13-1.2</f>
        <v>44.599999999999994</v>
      </c>
      <c r="E13" s="406">
        <f>F13-1.2</f>
        <v>45.8</v>
      </c>
      <c r="F13" s="374">
        <v>47</v>
      </c>
      <c r="G13" s="406">
        <f>F13+1.2</f>
        <v>48.2</v>
      </c>
      <c r="H13" s="406">
        <f>G13+1.2</f>
        <v>49.400000000000006</v>
      </c>
      <c r="I13" s="407">
        <f>H13+1.2</f>
        <v>50.600000000000009</v>
      </c>
    </row>
    <row r="14" spans="1:9" s="355" customFormat="1" ht="19.5" customHeight="1" x14ac:dyDescent="0.15">
      <c r="A14" s="405" t="s">
        <v>531</v>
      </c>
      <c r="B14" s="379" t="s">
        <v>516</v>
      </c>
      <c r="C14" s="371" t="s">
        <v>464</v>
      </c>
      <c r="D14" s="406">
        <f>E14-1</f>
        <v>47</v>
      </c>
      <c r="E14" s="406">
        <f>F14-1</f>
        <v>48</v>
      </c>
      <c r="F14" s="374">
        <v>49</v>
      </c>
      <c r="G14" s="406">
        <f>F14+1</f>
        <v>50</v>
      </c>
      <c r="H14" s="406">
        <f>G14+1</f>
        <v>51</v>
      </c>
      <c r="I14" s="407">
        <f>H14+1</f>
        <v>52</v>
      </c>
    </row>
    <row r="15" spans="1:9" s="355" customFormat="1" ht="19.5" customHeight="1" x14ac:dyDescent="0.15">
      <c r="A15" s="405" t="s">
        <v>532</v>
      </c>
      <c r="B15" s="380" t="s">
        <v>517</v>
      </c>
      <c r="C15" s="371" t="s">
        <v>464</v>
      </c>
      <c r="D15" s="406">
        <f>E15</f>
        <v>7</v>
      </c>
      <c r="E15" s="406">
        <f>F15</f>
        <v>7</v>
      </c>
      <c r="F15" s="374">
        <v>7</v>
      </c>
      <c r="G15" s="406">
        <f>F15</f>
        <v>7</v>
      </c>
      <c r="H15" s="406">
        <f>G15</f>
        <v>7</v>
      </c>
      <c r="I15" s="407">
        <f t="shared" ref="I15" si="6">H15</f>
        <v>7</v>
      </c>
    </row>
    <row r="16" spans="1:9" s="355" customFormat="1" ht="19.5" customHeight="1" x14ac:dyDescent="0.15">
      <c r="A16" s="408" t="s">
        <v>533</v>
      </c>
      <c r="B16" s="409" t="s">
        <v>518</v>
      </c>
      <c r="C16" s="371" t="s">
        <v>519</v>
      </c>
      <c r="D16" s="406">
        <f>E16-0.9</f>
        <v>86.3</v>
      </c>
      <c r="E16" s="406">
        <f>F16-1.8</f>
        <v>87.2</v>
      </c>
      <c r="F16" s="374">
        <v>89</v>
      </c>
      <c r="G16" s="406">
        <f>F16+1.8</f>
        <v>90.8</v>
      </c>
      <c r="H16" s="406">
        <f>G16+1.8</f>
        <v>92.6</v>
      </c>
      <c r="I16" s="407">
        <f t="shared" ref="I16" si="7">H16+1.2</f>
        <v>93.8</v>
      </c>
    </row>
    <row r="17" spans="1:9" s="355" customFormat="1" ht="19.5" customHeight="1" x14ac:dyDescent="0.15">
      <c r="A17" s="410" t="s">
        <v>534</v>
      </c>
      <c r="B17" s="381" t="s">
        <v>511</v>
      </c>
      <c r="C17" s="371" t="s">
        <v>464</v>
      </c>
      <c r="D17" s="505">
        <f>E17-0.8</f>
        <v>20.399999999999999</v>
      </c>
      <c r="E17" s="505">
        <f>F17-0.8</f>
        <v>21.2</v>
      </c>
      <c r="F17" s="374">
        <v>22</v>
      </c>
      <c r="G17" s="505">
        <f>F17+0.8</f>
        <v>22.8</v>
      </c>
      <c r="H17" s="505">
        <f>G17+0.8</f>
        <v>23.6</v>
      </c>
      <c r="I17" s="506">
        <f>H17+0.8</f>
        <v>24.400000000000002</v>
      </c>
    </row>
    <row r="18" spans="1:9" s="355" customFormat="1" ht="19.5" customHeight="1" x14ac:dyDescent="0.15">
      <c r="A18" s="405" t="s">
        <v>535</v>
      </c>
      <c r="B18" s="381" t="s">
        <v>520</v>
      </c>
      <c r="C18" s="371" t="s">
        <v>464</v>
      </c>
      <c r="D18" s="505">
        <f>E18-0.7</f>
        <v>15.600000000000001</v>
      </c>
      <c r="E18" s="505">
        <f>F18-0.7</f>
        <v>16.3</v>
      </c>
      <c r="F18" s="374">
        <v>17</v>
      </c>
      <c r="G18" s="505">
        <f>F18+0.7</f>
        <v>17.7</v>
      </c>
      <c r="H18" s="505">
        <f>G18+0.7</f>
        <v>18.399999999999999</v>
      </c>
      <c r="I18" s="506">
        <f>H18+0.67</f>
        <v>19.07</v>
      </c>
    </row>
    <row r="19" spans="1:9" s="355" customFormat="1" ht="19.5" customHeight="1" x14ac:dyDescent="0.15">
      <c r="A19" s="405" t="s">
        <v>536</v>
      </c>
      <c r="B19" s="382" t="s">
        <v>521</v>
      </c>
      <c r="C19" s="371" t="s">
        <v>464</v>
      </c>
      <c r="D19" s="461">
        <f t="shared" ref="D19:E22" si="8">E19-0.5</f>
        <v>9</v>
      </c>
      <c r="E19" s="461">
        <f t="shared" si="8"/>
        <v>9.5</v>
      </c>
      <c r="F19" s="374">
        <v>10</v>
      </c>
      <c r="G19" s="461">
        <f t="shared" ref="G19:I20" si="9">F19+0.5</f>
        <v>10.5</v>
      </c>
      <c r="H19" s="461">
        <f t="shared" si="9"/>
        <v>11</v>
      </c>
      <c r="I19" s="506">
        <f t="shared" si="9"/>
        <v>11.5</v>
      </c>
    </row>
    <row r="20" spans="1:9" s="355" customFormat="1" ht="19.5" customHeight="1" x14ac:dyDescent="0.15">
      <c r="A20" s="405" t="s">
        <v>537</v>
      </c>
      <c r="B20" s="382" t="s">
        <v>521</v>
      </c>
      <c r="C20" s="371" t="s">
        <v>464</v>
      </c>
      <c r="D20" s="461">
        <f t="shared" si="8"/>
        <v>12</v>
      </c>
      <c r="E20" s="461">
        <f t="shared" si="8"/>
        <v>12.5</v>
      </c>
      <c r="F20" s="374">
        <v>13</v>
      </c>
      <c r="G20" s="461">
        <f t="shared" si="9"/>
        <v>13.5</v>
      </c>
      <c r="H20" s="461">
        <f t="shared" si="9"/>
        <v>14</v>
      </c>
      <c r="I20" s="506">
        <f t="shared" si="9"/>
        <v>14.5</v>
      </c>
    </row>
    <row r="21" spans="1:9" s="355" customFormat="1" ht="19.5" customHeight="1" x14ac:dyDescent="0.2">
      <c r="A21" s="412" t="s">
        <v>538</v>
      </c>
      <c r="B21" s="380" t="s">
        <v>522</v>
      </c>
      <c r="C21" s="371" t="s">
        <v>464</v>
      </c>
      <c r="D21" s="411">
        <f t="shared" si="8"/>
        <v>33.5</v>
      </c>
      <c r="E21" s="411">
        <f t="shared" si="8"/>
        <v>34</v>
      </c>
      <c r="F21" s="374">
        <v>34.5</v>
      </c>
      <c r="G21" s="411">
        <f t="shared" ref="G21:I21" si="10">F21+0.5</f>
        <v>35</v>
      </c>
      <c r="H21" s="411">
        <f t="shared" si="10"/>
        <v>35.5</v>
      </c>
      <c r="I21" s="407">
        <f t="shared" si="10"/>
        <v>36</v>
      </c>
    </row>
    <row r="22" spans="1:9" s="355" customFormat="1" ht="19.5" customHeight="1" x14ac:dyDescent="0.2">
      <c r="A22" s="412" t="s">
        <v>539</v>
      </c>
      <c r="B22" s="380" t="s">
        <v>523</v>
      </c>
      <c r="C22" s="371" t="s">
        <v>464</v>
      </c>
      <c r="D22" s="411">
        <f t="shared" si="8"/>
        <v>24</v>
      </c>
      <c r="E22" s="411">
        <f t="shared" si="8"/>
        <v>24.5</v>
      </c>
      <c r="F22" s="374">
        <v>25</v>
      </c>
      <c r="G22" s="411">
        <f>F22+0.5</f>
        <v>25.5</v>
      </c>
      <c r="H22" s="411">
        <f>G22+0.5</f>
        <v>26</v>
      </c>
      <c r="I22" s="407">
        <f>H22</f>
        <v>26</v>
      </c>
    </row>
    <row r="23" spans="1:9" s="355" customFormat="1" ht="19.5" customHeight="1" x14ac:dyDescent="0.2">
      <c r="A23" s="412" t="s">
        <v>585</v>
      </c>
      <c r="B23" s="380" t="s">
        <v>586</v>
      </c>
      <c r="C23" s="371">
        <v>0.2</v>
      </c>
      <c r="D23" s="411">
        <f>E23</f>
        <v>56</v>
      </c>
      <c r="E23" s="411">
        <f>F23-2</f>
        <v>56</v>
      </c>
      <c r="F23" s="374">
        <v>58</v>
      </c>
      <c r="G23" s="411">
        <f>F23</f>
        <v>58</v>
      </c>
      <c r="H23" s="411">
        <f>G23+2</f>
        <v>60</v>
      </c>
      <c r="I23" s="407">
        <f>H23</f>
        <v>60</v>
      </c>
    </row>
    <row r="24" spans="1:9" s="355" customFormat="1" ht="19.5" customHeight="1" x14ac:dyDescent="0.15">
      <c r="A24" s="405" t="s">
        <v>540</v>
      </c>
      <c r="B24" s="380" t="s">
        <v>524</v>
      </c>
      <c r="C24" s="371" t="s">
        <v>464</v>
      </c>
      <c r="D24" s="411">
        <f>E24</f>
        <v>17</v>
      </c>
      <c r="E24" s="411">
        <f>F24-1</f>
        <v>17</v>
      </c>
      <c r="F24" s="374">
        <v>18</v>
      </c>
      <c r="G24" s="411">
        <f>F24</f>
        <v>18</v>
      </c>
      <c r="H24" s="411">
        <f>G24+1.5</f>
        <v>19.5</v>
      </c>
      <c r="I24" s="407">
        <f>H24</f>
        <v>19.5</v>
      </c>
    </row>
    <row r="25" spans="1:9" s="355" customFormat="1" ht="19.5" customHeight="1" x14ac:dyDescent="0.2">
      <c r="A25" s="468" t="s">
        <v>541</v>
      </c>
      <c r="B25" s="383" t="s">
        <v>572</v>
      </c>
      <c r="C25" s="371" t="s">
        <v>464</v>
      </c>
      <c r="D25" s="411">
        <f>E25-0.3</f>
        <v>3.4000000000000004</v>
      </c>
      <c r="E25" s="411">
        <f>F25-0.3</f>
        <v>3.7</v>
      </c>
      <c r="F25" s="374">
        <v>4</v>
      </c>
      <c r="G25" s="411">
        <f>F25+0.3</f>
        <v>4.3</v>
      </c>
      <c r="H25" s="411">
        <f>G25+0.3</f>
        <v>4.5999999999999996</v>
      </c>
      <c r="I25" s="407">
        <f>H25+0.3</f>
        <v>4.8999999999999995</v>
      </c>
    </row>
    <row r="26" spans="1:9" s="355" customFormat="1" ht="19.5" customHeight="1" x14ac:dyDescent="0.2">
      <c r="A26" s="467" t="s">
        <v>573</v>
      </c>
      <c r="B26" s="383" t="s">
        <v>574</v>
      </c>
      <c r="C26" s="371" t="s">
        <v>464</v>
      </c>
      <c r="D26" s="411">
        <f>E26-0.5</f>
        <v>10</v>
      </c>
      <c r="E26" s="411">
        <f>F26-0.5</f>
        <v>10.5</v>
      </c>
      <c r="F26" s="374">
        <v>11</v>
      </c>
      <c r="G26" s="411">
        <f>F26+0.5</f>
        <v>11.5</v>
      </c>
      <c r="H26" s="411">
        <f>G26+0.5</f>
        <v>12</v>
      </c>
      <c r="I26" s="407">
        <f>H26+0.5</f>
        <v>12.5</v>
      </c>
    </row>
    <row r="27" spans="1:9" s="355" customFormat="1" ht="18" customHeight="1" thickBot="1" x14ac:dyDescent="0.25">
      <c r="A27" s="471" t="s">
        <v>561</v>
      </c>
      <c r="B27" s="469" t="s">
        <v>575</v>
      </c>
      <c r="C27" s="399"/>
      <c r="D27" s="400">
        <f>E27</f>
        <v>30</v>
      </c>
      <c r="E27" s="400">
        <f>F27</f>
        <v>30</v>
      </c>
      <c r="F27" s="482">
        <v>30</v>
      </c>
      <c r="G27" s="401">
        <f>F27</f>
        <v>30</v>
      </c>
      <c r="H27" s="401">
        <f>G27+3</f>
        <v>33</v>
      </c>
      <c r="I27" s="402">
        <f>H27</f>
        <v>33</v>
      </c>
    </row>
    <row r="28" spans="1:9" x14ac:dyDescent="0.2">
      <c r="A28" s="384"/>
      <c r="B28" s="358"/>
      <c r="C28" s="358"/>
      <c r="D28" s="359"/>
      <c r="E28" s="359"/>
      <c r="F28" s="359"/>
      <c r="G28" s="359"/>
      <c r="H28" s="359"/>
      <c r="I28" s="359"/>
    </row>
    <row r="32" spans="1:9" ht="16" x14ac:dyDescent="0.2">
      <c r="A32" s="385"/>
      <c r="B32" s="360"/>
      <c r="C32" s="360"/>
      <c r="D32" s="355"/>
      <c r="E32" s="355"/>
      <c r="F32" s="355"/>
      <c r="G32" s="355"/>
      <c r="H32" s="355"/>
      <c r="I32" s="355"/>
    </row>
  </sheetData>
  <mergeCells count="10">
    <mergeCell ref="A4:I4"/>
    <mergeCell ref="B5:B6"/>
    <mergeCell ref="C5:C6"/>
    <mergeCell ref="A1:I1"/>
    <mergeCell ref="B2:C2"/>
    <mergeCell ref="D2:F2"/>
    <mergeCell ref="H2:I2"/>
    <mergeCell ref="B3:C3"/>
    <mergeCell ref="D3:F3"/>
    <mergeCell ref="H3:I3"/>
  </mergeCells>
  <phoneticPr fontId="1" type="noConversion"/>
  <printOptions horizontalCentered="1" vertic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activeCell="G28" sqref="G28"/>
    </sheetView>
  </sheetViews>
  <sheetFormatPr baseColWidth="10" defaultColWidth="8.83203125" defaultRowHeight="15" x14ac:dyDescent="0.2"/>
  <cols>
    <col min="1" max="1" width="4.6640625" style="52" customWidth="1"/>
    <col min="2" max="2" width="20" style="52" customWidth="1"/>
    <col min="3" max="3" width="9.5" style="52" customWidth="1"/>
    <col min="4" max="4" width="14.6640625" style="52" customWidth="1"/>
    <col min="5" max="5" width="10.5" style="52" customWidth="1"/>
    <col min="6" max="7" width="8.83203125" style="52"/>
    <col min="8" max="8" width="8.83203125" style="111"/>
    <col min="9" max="10" width="8.83203125" style="52"/>
    <col min="11" max="11" width="8.83203125" style="111"/>
    <col min="12" max="16384" width="8.83203125" style="52"/>
  </cols>
  <sheetData>
    <row r="1" spans="1:15" s="51" customFormat="1" ht="19" thickBot="1" x14ac:dyDescent="0.25">
      <c r="A1" s="639" t="s">
        <v>84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1"/>
    </row>
    <row r="2" spans="1:15" s="151" customFormat="1" ht="16" customHeight="1" x14ac:dyDescent="0.2">
      <c r="A2" s="238"/>
      <c r="B2" s="539"/>
      <c r="C2" s="539"/>
      <c r="D2" s="540"/>
      <c r="E2" s="239" t="s">
        <v>193</v>
      </c>
      <c r="F2" s="239" t="s">
        <v>194</v>
      </c>
      <c r="G2" s="240"/>
      <c r="H2" s="240"/>
      <c r="I2" s="240"/>
      <c r="J2" s="240"/>
      <c r="K2" s="240"/>
      <c r="L2" s="239" t="s">
        <v>17</v>
      </c>
      <c r="M2" s="240"/>
      <c r="N2" s="240"/>
      <c r="O2" s="241"/>
    </row>
    <row r="3" spans="1:15" s="25" customFormat="1" ht="16" customHeight="1" x14ac:dyDescent="0.2">
      <c r="A3" s="549" t="s">
        <v>15</v>
      </c>
      <c r="B3" s="541"/>
      <c r="C3" s="541"/>
      <c r="D3" s="542"/>
      <c r="E3" s="24" t="s">
        <v>16</v>
      </c>
      <c r="F3" s="551" t="str">
        <f>封面!G10</f>
        <v>男式皮肤衣</v>
      </c>
      <c r="G3" s="546"/>
      <c r="H3" s="546"/>
      <c r="I3" s="546"/>
      <c r="J3" s="224"/>
      <c r="K3" s="224"/>
      <c r="L3" s="24" t="s">
        <v>19</v>
      </c>
      <c r="M3" s="224"/>
      <c r="N3" s="224"/>
      <c r="O3" s="242"/>
    </row>
    <row r="4" spans="1:15" s="25" customFormat="1" ht="16" customHeight="1" x14ac:dyDescent="0.2">
      <c r="A4" s="550"/>
      <c r="B4" s="541"/>
      <c r="C4" s="541"/>
      <c r="D4" s="542"/>
      <c r="E4" s="24" t="s">
        <v>18</v>
      </c>
      <c r="F4" s="552" t="str">
        <f>封面!G11</f>
        <v>DAEG81370</v>
      </c>
      <c r="G4" s="546"/>
      <c r="H4" s="546"/>
      <c r="I4" s="546"/>
      <c r="J4" s="224"/>
      <c r="K4" s="224"/>
      <c r="L4" s="24" t="s">
        <v>20</v>
      </c>
      <c r="M4" s="224"/>
      <c r="N4" s="224"/>
      <c r="O4" s="242"/>
    </row>
    <row r="5" spans="1:15" s="25" customFormat="1" ht="16" customHeight="1" x14ac:dyDescent="0.2">
      <c r="A5" s="550"/>
      <c r="B5" s="541"/>
      <c r="C5" s="541"/>
      <c r="D5" s="542"/>
      <c r="E5" s="180" t="s">
        <v>235</v>
      </c>
      <c r="F5" s="552" t="str">
        <f>封面!G15</f>
        <v>ODM</v>
      </c>
      <c r="G5" s="546"/>
      <c r="H5" s="546"/>
      <c r="I5" s="546"/>
      <c r="J5" s="224"/>
      <c r="K5" s="224"/>
      <c r="L5" s="24" t="s">
        <v>22</v>
      </c>
      <c r="M5" s="224"/>
      <c r="N5" s="224"/>
      <c r="O5" s="243"/>
    </row>
    <row r="6" spans="1:15" s="25" customFormat="1" ht="16" customHeight="1" x14ac:dyDescent="0.2">
      <c r="A6" s="550"/>
      <c r="B6" s="541"/>
      <c r="C6" s="541"/>
      <c r="D6" s="542"/>
      <c r="E6" s="24" t="s">
        <v>21</v>
      </c>
      <c r="F6" s="545">
        <f>封面!D18</f>
        <v>0</v>
      </c>
      <c r="G6" s="546"/>
      <c r="H6" s="546"/>
      <c r="I6" s="546"/>
      <c r="J6" s="224"/>
      <c r="K6" s="224"/>
      <c r="L6" s="24" t="s">
        <v>23</v>
      </c>
      <c r="M6" s="224"/>
      <c r="N6" s="224"/>
      <c r="O6" s="242"/>
    </row>
    <row r="7" spans="1:15" s="25" customFormat="1" ht="16" customHeight="1" x14ac:dyDescent="0.2">
      <c r="A7" s="550"/>
      <c r="B7" s="543"/>
      <c r="C7" s="543"/>
      <c r="D7" s="544"/>
      <c r="E7" s="24" t="s">
        <v>24</v>
      </c>
      <c r="F7" s="545" t="str">
        <f>封面!D19</f>
        <v xml:space="preserve"> </v>
      </c>
      <c r="G7" s="546"/>
      <c r="H7" s="546"/>
      <c r="I7" s="546"/>
      <c r="J7" s="224"/>
      <c r="K7" s="224"/>
      <c r="L7" s="180" t="s">
        <v>237</v>
      </c>
      <c r="M7" s="224"/>
      <c r="N7" s="224"/>
      <c r="O7" s="242"/>
    </row>
    <row r="8" spans="1:15" s="58" customFormat="1" ht="13" x14ac:dyDescent="0.2">
      <c r="A8" s="53"/>
      <c r="B8" s="54" t="s">
        <v>85</v>
      </c>
      <c r="C8" s="55"/>
      <c r="D8" s="56"/>
      <c r="E8" s="55"/>
      <c r="F8" s="55"/>
      <c r="G8" s="55"/>
      <c r="H8" s="55"/>
      <c r="I8" s="55"/>
      <c r="J8" s="55"/>
      <c r="K8" s="55"/>
      <c r="L8" s="55"/>
      <c r="M8" s="55"/>
      <c r="N8" s="55"/>
      <c r="O8" s="57"/>
    </row>
    <row r="9" spans="1:15" s="58" customFormat="1" ht="13" x14ac:dyDescent="0.2">
      <c r="A9" s="627" t="s">
        <v>86</v>
      </c>
      <c r="B9" s="610" t="s">
        <v>87</v>
      </c>
      <c r="C9" s="610" t="s">
        <v>88</v>
      </c>
      <c r="D9" s="618" t="s">
        <v>29</v>
      </c>
      <c r="E9" s="620" t="s">
        <v>30</v>
      </c>
      <c r="F9" s="622"/>
      <c r="G9" s="59"/>
      <c r="H9" s="59"/>
      <c r="I9" s="59"/>
      <c r="J9" s="59"/>
      <c r="K9" s="59"/>
      <c r="L9" s="59"/>
      <c r="M9" s="59"/>
      <c r="N9" s="610" t="s">
        <v>32</v>
      </c>
      <c r="O9" s="611"/>
    </row>
    <row r="10" spans="1:15" s="58" customFormat="1" thickBot="1" x14ac:dyDescent="0.25">
      <c r="A10" s="636"/>
      <c r="B10" s="637"/>
      <c r="C10" s="637"/>
      <c r="D10" s="638"/>
      <c r="E10" s="60" t="s">
        <v>89</v>
      </c>
      <c r="F10" s="60" t="s">
        <v>90</v>
      </c>
      <c r="G10" s="225" t="s">
        <v>249</v>
      </c>
      <c r="H10" s="225" t="s">
        <v>250</v>
      </c>
      <c r="I10" s="225" t="s">
        <v>251</v>
      </c>
      <c r="J10" s="225" t="s">
        <v>252</v>
      </c>
      <c r="K10" s="225" t="s">
        <v>253</v>
      </c>
      <c r="L10" s="225" t="s">
        <v>254</v>
      </c>
      <c r="M10" s="225" t="s">
        <v>255</v>
      </c>
      <c r="N10" s="61" t="s">
        <v>91</v>
      </c>
      <c r="O10" s="62" t="s">
        <v>36</v>
      </c>
    </row>
    <row r="11" spans="1:15" s="190" customFormat="1" ht="25.5" customHeight="1" thickTop="1" x14ac:dyDescent="0.2">
      <c r="A11" s="244">
        <v>1</v>
      </c>
      <c r="B11" s="181" t="s">
        <v>37</v>
      </c>
      <c r="C11" s="182" t="s">
        <v>245</v>
      </c>
      <c r="D11" s="182" t="s">
        <v>342</v>
      </c>
      <c r="E11" s="183"/>
      <c r="F11" s="183"/>
      <c r="G11" s="183"/>
      <c r="H11" s="184"/>
      <c r="I11" s="184"/>
      <c r="J11" s="183"/>
      <c r="K11" s="184"/>
      <c r="L11" s="183"/>
      <c r="M11" s="183"/>
      <c r="N11" s="189"/>
      <c r="O11" s="245"/>
    </row>
    <row r="12" spans="1:15" s="190" customFormat="1" ht="30" customHeight="1" x14ac:dyDescent="0.2">
      <c r="A12" s="244">
        <v>2</v>
      </c>
      <c r="B12" s="181" t="s">
        <v>38</v>
      </c>
      <c r="C12" s="182" t="s">
        <v>245</v>
      </c>
      <c r="D12" s="182" t="s">
        <v>343</v>
      </c>
      <c r="E12" s="183"/>
      <c r="F12" s="183"/>
      <c r="G12" s="183"/>
      <c r="H12" s="184"/>
      <c r="I12" s="184"/>
      <c r="J12" s="183"/>
      <c r="K12" s="184"/>
      <c r="L12" s="183"/>
      <c r="M12" s="183"/>
      <c r="N12" s="189"/>
      <c r="O12" s="245"/>
    </row>
    <row r="13" spans="1:15" s="190" customFormat="1" ht="32.25" customHeight="1" x14ac:dyDescent="0.2">
      <c r="A13" s="244">
        <v>3</v>
      </c>
      <c r="B13" s="185" t="s">
        <v>238</v>
      </c>
      <c r="C13" s="182" t="s">
        <v>239</v>
      </c>
      <c r="D13" s="186" t="s">
        <v>246</v>
      </c>
      <c r="E13" s="183" t="s">
        <v>240</v>
      </c>
      <c r="F13" s="183"/>
      <c r="G13" s="183"/>
      <c r="H13" s="184"/>
      <c r="I13" s="184"/>
      <c r="J13" s="183"/>
      <c r="K13" s="184"/>
      <c r="L13" s="183"/>
      <c r="M13" s="183"/>
      <c r="N13" s="191"/>
      <c r="O13" s="245"/>
    </row>
    <row r="14" spans="1:15" s="190" customFormat="1" ht="20" customHeight="1" x14ac:dyDescent="0.2">
      <c r="A14" s="244">
        <v>4</v>
      </c>
      <c r="B14" s="187" t="s">
        <v>241</v>
      </c>
      <c r="C14" s="188" t="s">
        <v>242</v>
      </c>
      <c r="D14" s="182" t="s">
        <v>92</v>
      </c>
      <c r="E14" s="183" t="s">
        <v>243</v>
      </c>
      <c r="F14" s="183"/>
      <c r="G14" s="183" t="s">
        <v>244</v>
      </c>
      <c r="H14" s="184" t="s">
        <v>244</v>
      </c>
      <c r="I14" s="184" t="s">
        <v>244</v>
      </c>
      <c r="J14" s="183" t="s">
        <v>244</v>
      </c>
      <c r="K14" s="184" t="s">
        <v>244</v>
      </c>
      <c r="L14" s="183" t="s">
        <v>244</v>
      </c>
      <c r="M14" s="183" t="s">
        <v>244</v>
      </c>
      <c r="N14" s="191"/>
      <c r="O14" s="245"/>
    </row>
    <row r="15" spans="1:15" s="65" customFormat="1" ht="13" x14ac:dyDescent="0.2">
      <c r="A15" s="631" t="s">
        <v>93</v>
      </c>
      <c r="B15" s="632"/>
      <c r="C15" s="226"/>
      <c r="D15" s="63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64"/>
    </row>
    <row r="16" spans="1:15" s="65" customFormat="1" ht="13" x14ac:dyDescent="0.2">
      <c r="A16" s="66"/>
      <c r="B16" s="67" t="s">
        <v>94</v>
      </c>
      <c r="C16" s="68"/>
      <c r="D16" s="69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70"/>
    </row>
    <row r="17" spans="1:15" s="65" customFormat="1" ht="13" x14ac:dyDescent="0.2">
      <c r="A17" s="627" t="s">
        <v>86</v>
      </c>
      <c r="B17" s="610" t="s">
        <v>95</v>
      </c>
      <c r="C17" s="610" t="s">
        <v>96</v>
      </c>
      <c r="D17" s="618" t="s">
        <v>29</v>
      </c>
      <c r="E17" s="620" t="s">
        <v>30</v>
      </c>
      <c r="F17" s="622"/>
      <c r="G17" s="59"/>
      <c r="H17" s="59"/>
      <c r="I17" s="59"/>
      <c r="J17" s="59"/>
      <c r="K17" s="59"/>
      <c r="L17" s="59"/>
      <c r="M17" s="59"/>
      <c r="N17" s="610" t="s">
        <v>32</v>
      </c>
      <c r="O17" s="611"/>
    </row>
    <row r="18" spans="1:15" s="58" customFormat="1" ht="14" x14ac:dyDescent="0.2">
      <c r="A18" s="633"/>
      <c r="B18" s="634"/>
      <c r="C18" s="634"/>
      <c r="D18" s="635"/>
      <c r="E18" s="71" t="s">
        <v>97</v>
      </c>
      <c r="F18" s="71" t="s">
        <v>98</v>
      </c>
      <c r="G18" s="225" t="str">
        <f>G10</f>
        <v>配色一</v>
      </c>
      <c r="H18" s="225" t="str">
        <f t="shared" ref="H18:M18" si="0">H10</f>
        <v>配色二</v>
      </c>
      <c r="I18" s="225" t="str">
        <f t="shared" si="0"/>
        <v>配色三</v>
      </c>
      <c r="J18" s="225" t="str">
        <f t="shared" si="0"/>
        <v>配色四</v>
      </c>
      <c r="K18" s="225" t="str">
        <f t="shared" si="0"/>
        <v>配色五</v>
      </c>
      <c r="L18" s="225" t="str">
        <f t="shared" si="0"/>
        <v>配色六</v>
      </c>
      <c r="M18" s="225" t="str">
        <f t="shared" si="0"/>
        <v>配色七</v>
      </c>
      <c r="N18" s="61" t="s">
        <v>99</v>
      </c>
      <c r="O18" s="62" t="s">
        <v>36</v>
      </c>
    </row>
    <row r="19" spans="1:15" s="190" customFormat="1" ht="43.5" customHeight="1" x14ac:dyDescent="0.2">
      <c r="A19" s="244">
        <v>1</v>
      </c>
      <c r="B19" s="181" t="s">
        <v>297</v>
      </c>
      <c r="C19" s="182" t="s">
        <v>247</v>
      </c>
      <c r="D19" s="182" t="s">
        <v>248</v>
      </c>
      <c r="E19" s="183" t="s">
        <v>100</v>
      </c>
      <c r="F19" s="183">
        <v>70</v>
      </c>
      <c r="G19" s="183"/>
      <c r="H19" s="184"/>
      <c r="I19" s="184"/>
      <c r="J19" s="183"/>
      <c r="K19" s="184"/>
      <c r="L19" s="183"/>
      <c r="M19" s="183"/>
      <c r="N19" s="189">
        <v>1</v>
      </c>
      <c r="O19" s="245"/>
    </row>
    <row r="20" spans="1:15" s="190" customFormat="1" ht="43.5" customHeight="1" x14ac:dyDescent="0.2">
      <c r="A20" s="244">
        <v>2</v>
      </c>
      <c r="B20" s="181" t="s">
        <v>298</v>
      </c>
      <c r="C20" s="182" t="s">
        <v>247</v>
      </c>
      <c r="D20" s="182" t="s">
        <v>299</v>
      </c>
      <c r="E20" s="183"/>
      <c r="F20" s="183">
        <v>22</v>
      </c>
      <c r="G20" s="183"/>
      <c r="H20" s="184"/>
      <c r="I20" s="184"/>
      <c r="J20" s="183"/>
      <c r="K20" s="184"/>
      <c r="L20" s="183"/>
      <c r="M20" s="183"/>
      <c r="N20" s="189">
        <v>2</v>
      </c>
      <c r="O20" s="245"/>
    </row>
    <row r="21" spans="1:15" s="65" customFormat="1" ht="13" x14ac:dyDescent="0.2">
      <c r="A21" s="631" t="s">
        <v>101</v>
      </c>
      <c r="B21" s="632"/>
      <c r="C21" s="226"/>
      <c r="D21" s="63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64"/>
    </row>
    <row r="22" spans="1:15" s="65" customFormat="1" ht="13" x14ac:dyDescent="0.2">
      <c r="A22" s="66"/>
      <c r="B22" s="67" t="s">
        <v>102</v>
      </c>
      <c r="C22" s="68"/>
      <c r="D22" s="69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70"/>
    </row>
    <row r="23" spans="1:15" s="65" customFormat="1" ht="13" x14ac:dyDescent="0.2">
      <c r="A23" s="627" t="s">
        <v>86</v>
      </c>
      <c r="B23" s="610" t="s">
        <v>87</v>
      </c>
      <c r="C23" s="610" t="s">
        <v>88</v>
      </c>
      <c r="D23" s="618" t="s">
        <v>29</v>
      </c>
      <c r="E23" s="620" t="s">
        <v>30</v>
      </c>
      <c r="F23" s="622"/>
      <c r="G23" s="59"/>
      <c r="H23" s="59"/>
      <c r="I23" s="59"/>
      <c r="J23" s="59"/>
      <c r="K23" s="59"/>
      <c r="L23" s="59"/>
      <c r="M23" s="59"/>
      <c r="N23" s="610" t="s">
        <v>32</v>
      </c>
      <c r="O23" s="611"/>
    </row>
    <row r="24" spans="1:15" s="58" customFormat="1" ht="14" x14ac:dyDescent="0.2">
      <c r="A24" s="633"/>
      <c r="B24" s="634"/>
      <c r="C24" s="634"/>
      <c r="D24" s="635"/>
      <c r="E24" s="71" t="s">
        <v>97</v>
      </c>
      <c r="F24" s="71" t="s">
        <v>98</v>
      </c>
      <c r="G24" s="225" t="str">
        <f>G10</f>
        <v>配色一</v>
      </c>
      <c r="H24" s="225" t="str">
        <f t="shared" ref="H24:M24" si="1">H10</f>
        <v>配色二</v>
      </c>
      <c r="I24" s="225" t="str">
        <f t="shared" si="1"/>
        <v>配色三</v>
      </c>
      <c r="J24" s="225" t="str">
        <f t="shared" si="1"/>
        <v>配色四</v>
      </c>
      <c r="K24" s="225" t="str">
        <f t="shared" si="1"/>
        <v>配色五</v>
      </c>
      <c r="L24" s="225" t="str">
        <f t="shared" si="1"/>
        <v>配色六</v>
      </c>
      <c r="M24" s="225" t="str">
        <f t="shared" si="1"/>
        <v>配色七</v>
      </c>
      <c r="N24" s="61" t="s">
        <v>99</v>
      </c>
      <c r="O24" s="62" t="s">
        <v>36</v>
      </c>
    </row>
    <row r="25" spans="1:15" s="190" customFormat="1" ht="20" customHeight="1" x14ac:dyDescent="0.2">
      <c r="A25" s="246">
        <v>1</v>
      </c>
      <c r="B25" s="192" t="s">
        <v>293</v>
      </c>
      <c r="C25" s="192" t="s">
        <v>294</v>
      </c>
      <c r="D25" s="193" t="s">
        <v>295</v>
      </c>
      <c r="E25" s="193"/>
      <c r="F25" s="193"/>
      <c r="G25" s="205"/>
      <c r="H25" s="205"/>
      <c r="I25" s="205"/>
      <c r="J25" s="205"/>
      <c r="K25" s="205"/>
      <c r="L25" s="205"/>
      <c r="M25" s="205"/>
      <c r="N25" s="206">
        <v>2</v>
      </c>
      <c r="O25" s="247"/>
    </row>
    <row r="26" spans="1:15" s="190" customFormat="1" ht="20" customHeight="1" x14ac:dyDescent="0.2">
      <c r="A26" s="246">
        <v>2</v>
      </c>
      <c r="B26" s="192" t="s">
        <v>256</v>
      </c>
      <c r="C26" s="192" t="s">
        <v>257</v>
      </c>
      <c r="D26" s="193" t="s">
        <v>258</v>
      </c>
      <c r="E26" s="193"/>
      <c r="F26" s="193"/>
      <c r="G26" s="205"/>
      <c r="H26" s="205"/>
      <c r="I26" s="205"/>
      <c r="J26" s="205"/>
      <c r="K26" s="205"/>
      <c r="L26" s="205"/>
      <c r="M26" s="205"/>
      <c r="N26" s="206">
        <v>1</v>
      </c>
      <c r="O26" s="247"/>
    </row>
    <row r="27" spans="1:15" s="190" customFormat="1" ht="20" customHeight="1" x14ac:dyDescent="0.2">
      <c r="A27" s="246">
        <v>3</v>
      </c>
      <c r="B27" s="194" t="s">
        <v>103</v>
      </c>
      <c r="C27" s="194" t="s">
        <v>259</v>
      </c>
      <c r="D27" s="195" t="s">
        <v>104</v>
      </c>
      <c r="E27" s="195"/>
      <c r="F27" s="195"/>
      <c r="G27" s="207"/>
      <c r="H27" s="207"/>
      <c r="I27" s="207"/>
      <c r="J27" s="207"/>
      <c r="K27" s="207"/>
      <c r="L27" s="207"/>
      <c r="M27" s="207"/>
      <c r="N27" s="208">
        <v>1</v>
      </c>
      <c r="O27" s="247"/>
    </row>
    <row r="28" spans="1:15" s="190" customFormat="1" ht="20" customHeight="1" x14ac:dyDescent="0.2">
      <c r="A28" s="246">
        <v>4</v>
      </c>
      <c r="B28" s="196" t="s">
        <v>260</v>
      </c>
      <c r="C28" s="197" t="s">
        <v>224</v>
      </c>
      <c r="D28" s="198" t="s">
        <v>261</v>
      </c>
      <c r="E28" s="193"/>
      <c r="F28" s="198"/>
      <c r="G28" s="198"/>
      <c r="H28" s="199"/>
      <c r="I28" s="198"/>
      <c r="J28" s="198"/>
      <c r="K28" s="200"/>
      <c r="L28" s="198"/>
      <c r="M28" s="198"/>
      <c r="N28" s="208">
        <v>2</v>
      </c>
      <c r="O28" s="247"/>
    </row>
    <row r="29" spans="1:15" s="190" customFormat="1" ht="20" customHeight="1" x14ac:dyDescent="0.2">
      <c r="A29" s="246">
        <v>5</v>
      </c>
      <c r="B29" s="196" t="s">
        <v>262</v>
      </c>
      <c r="C29" s="201" t="s">
        <v>132</v>
      </c>
      <c r="D29" s="198" t="s">
        <v>261</v>
      </c>
      <c r="E29" s="193"/>
      <c r="F29" s="198"/>
      <c r="G29" s="198"/>
      <c r="H29" s="198"/>
      <c r="I29" s="198"/>
      <c r="J29" s="198"/>
      <c r="K29" s="198"/>
      <c r="L29" s="198"/>
      <c r="M29" s="198"/>
      <c r="N29" s="208">
        <v>2</v>
      </c>
      <c r="O29" s="247"/>
    </row>
    <row r="30" spans="1:15" s="190" customFormat="1" ht="20" customHeight="1" x14ac:dyDescent="0.2">
      <c r="A30" s="246">
        <v>6</v>
      </c>
      <c r="B30" s="196" t="s">
        <v>263</v>
      </c>
      <c r="C30" s="201" t="s">
        <v>264</v>
      </c>
      <c r="D30" s="198" t="s">
        <v>261</v>
      </c>
      <c r="E30" s="193" t="s">
        <v>265</v>
      </c>
      <c r="F30" s="198"/>
      <c r="G30" s="198"/>
      <c r="H30" s="199"/>
      <c r="I30" s="198"/>
      <c r="J30" s="198"/>
      <c r="K30" s="200"/>
      <c r="L30" s="198"/>
      <c r="M30" s="198"/>
      <c r="N30" s="286">
        <v>1.4</v>
      </c>
      <c r="O30" s="247"/>
    </row>
    <row r="31" spans="1:15" s="190" customFormat="1" ht="30" customHeight="1" x14ac:dyDescent="0.2">
      <c r="A31" s="246">
        <v>7</v>
      </c>
      <c r="B31" s="196" t="s">
        <v>266</v>
      </c>
      <c r="C31" s="201" t="s">
        <v>267</v>
      </c>
      <c r="D31" s="202" t="s">
        <v>268</v>
      </c>
      <c r="E31" s="193" t="s">
        <v>269</v>
      </c>
      <c r="F31" s="198"/>
      <c r="G31" s="198"/>
      <c r="H31" s="198"/>
      <c r="I31" s="198"/>
      <c r="J31" s="198"/>
      <c r="K31" s="198"/>
      <c r="L31" s="198"/>
      <c r="M31" s="198"/>
      <c r="N31" s="286">
        <v>0.52</v>
      </c>
      <c r="O31" s="247"/>
    </row>
    <row r="32" spans="1:15" s="190" customFormat="1" ht="20" customHeight="1" x14ac:dyDescent="0.2">
      <c r="A32" s="246">
        <v>8</v>
      </c>
      <c r="B32" s="203" t="s">
        <v>270</v>
      </c>
      <c r="C32" s="201" t="s">
        <v>271</v>
      </c>
      <c r="D32" s="202" t="s">
        <v>272</v>
      </c>
      <c r="E32" s="193" t="s">
        <v>274</v>
      </c>
      <c r="F32" s="198"/>
      <c r="G32" s="184"/>
      <c r="H32" s="184"/>
      <c r="I32" s="184"/>
      <c r="J32" s="184"/>
      <c r="K32" s="184"/>
      <c r="L32" s="184"/>
      <c r="M32" s="184"/>
      <c r="N32" s="286">
        <v>0.6</v>
      </c>
      <c r="O32" s="247"/>
    </row>
    <row r="33" spans="1:15" s="190" customFormat="1" ht="20" customHeight="1" x14ac:dyDescent="0.2">
      <c r="A33" s="246">
        <v>9</v>
      </c>
      <c r="B33" s="203" t="s">
        <v>309</v>
      </c>
      <c r="C33" s="201" t="s">
        <v>310</v>
      </c>
      <c r="D33" s="202" t="s">
        <v>311</v>
      </c>
      <c r="E33" s="193" t="s">
        <v>312</v>
      </c>
      <c r="F33" s="198"/>
      <c r="G33" s="198"/>
      <c r="H33" s="198"/>
      <c r="I33" s="198"/>
      <c r="J33" s="198"/>
      <c r="K33" s="198"/>
      <c r="L33" s="198"/>
      <c r="M33" s="198"/>
      <c r="N33" s="286">
        <v>0.68</v>
      </c>
      <c r="O33" s="247"/>
    </row>
    <row r="34" spans="1:15" s="190" customFormat="1" ht="26.25" customHeight="1" x14ac:dyDescent="0.2">
      <c r="A34" s="246">
        <v>10</v>
      </c>
      <c r="B34" s="204" t="s">
        <v>275</v>
      </c>
      <c r="C34" s="209" t="s">
        <v>228</v>
      </c>
      <c r="D34" s="195" t="s">
        <v>273</v>
      </c>
      <c r="E34" s="195"/>
      <c r="F34" s="204"/>
      <c r="G34" s="210"/>
      <c r="H34" s="207"/>
      <c r="I34" s="207"/>
      <c r="J34" s="207"/>
      <c r="K34" s="207"/>
      <c r="L34" s="207"/>
      <c r="M34" s="207"/>
      <c r="N34" s="208">
        <v>1</v>
      </c>
      <c r="O34" s="247"/>
    </row>
    <row r="35" spans="1:15" s="190" customFormat="1" ht="26.25" customHeight="1" x14ac:dyDescent="0.2">
      <c r="A35" s="246">
        <v>11</v>
      </c>
      <c r="B35" s="204" t="s">
        <v>276</v>
      </c>
      <c r="C35" s="209"/>
      <c r="D35" s="195" t="s">
        <v>339</v>
      </c>
      <c r="E35" s="195"/>
      <c r="F35" s="204"/>
      <c r="G35" s="210"/>
      <c r="H35" s="207"/>
      <c r="I35" s="207"/>
      <c r="J35" s="207"/>
      <c r="K35" s="207"/>
      <c r="L35" s="207"/>
      <c r="M35" s="207"/>
      <c r="N35" s="208"/>
      <c r="O35" s="247"/>
    </row>
    <row r="36" spans="1:15" s="58" customFormat="1" ht="13" x14ac:dyDescent="0.2">
      <c r="A36" s="625" t="s">
        <v>105</v>
      </c>
      <c r="B36" s="626"/>
      <c r="C36" s="227"/>
      <c r="D36" s="73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64"/>
    </row>
    <row r="37" spans="1:15" s="58" customFormat="1" ht="13" x14ac:dyDescent="0.2">
      <c r="A37" s="74"/>
      <c r="B37" s="75" t="s">
        <v>106</v>
      </c>
      <c r="C37" s="68"/>
      <c r="D37" s="69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70"/>
    </row>
    <row r="38" spans="1:15" s="58" customFormat="1" ht="13" x14ac:dyDescent="0.2">
      <c r="A38" s="627" t="s">
        <v>86</v>
      </c>
      <c r="B38" s="629" t="s">
        <v>87</v>
      </c>
      <c r="C38" s="629" t="s">
        <v>88</v>
      </c>
      <c r="D38" s="618" t="s">
        <v>29</v>
      </c>
      <c r="E38" s="620" t="s">
        <v>30</v>
      </c>
      <c r="F38" s="621"/>
      <c r="G38" s="59"/>
      <c r="H38" s="59"/>
      <c r="I38" s="59"/>
      <c r="J38" s="59"/>
      <c r="K38" s="59"/>
      <c r="L38" s="59"/>
      <c r="M38" s="59"/>
      <c r="N38" s="610" t="s">
        <v>32</v>
      </c>
      <c r="O38" s="611"/>
    </row>
    <row r="39" spans="1:15" s="58" customFormat="1" thickBot="1" x14ac:dyDescent="0.25">
      <c r="A39" s="628"/>
      <c r="B39" s="630"/>
      <c r="C39" s="630"/>
      <c r="D39" s="619"/>
      <c r="E39" s="612" t="s">
        <v>107</v>
      </c>
      <c r="F39" s="613"/>
      <c r="G39" s="225" t="str">
        <f>G10</f>
        <v>配色一</v>
      </c>
      <c r="H39" s="225" t="str">
        <f t="shared" ref="H39:M39" si="2">H10</f>
        <v>配色二</v>
      </c>
      <c r="I39" s="225" t="str">
        <f t="shared" si="2"/>
        <v>配色三</v>
      </c>
      <c r="J39" s="225" t="str">
        <f t="shared" si="2"/>
        <v>配色四</v>
      </c>
      <c r="K39" s="225" t="str">
        <f t="shared" si="2"/>
        <v>配色五</v>
      </c>
      <c r="L39" s="225" t="str">
        <f t="shared" si="2"/>
        <v>配色六</v>
      </c>
      <c r="M39" s="225" t="str">
        <f t="shared" si="2"/>
        <v>配色七</v>
      </c>
      <c r="N39" s="61" t="s">
        <v>99</v>
      </c>
      <c r="O39" s="76" t="s">
        <v>108</v>
      </c>
    </row>
    <row r="40" spans="1:15" s="190" customFormat="1" ht="20" customHeight="1" thickTop="1" x14ac:dyDescent="0.2">
      <c r="A40" s="246">
        <v>1</v>
      </c>
      <c r="B40" s="203" t="s">
        <v>277</v>
      </c>
      <c r="C40" s="201" t="s">
        <v>278</v>
      </c>
      <c r="D40" s="202" t="s">
        <v>279</v>
      </c>
      <c r="E40" s="193" t="s">
        <v>344</v>
      </c>
      <c r="F40" s="198"/>
      <c r="G40" s="184"/>
      <c r="H40" s="184"/>
      <c r="I40" s="184"/>
      <c r="J40" s="184"/>
      <c r="K40" s="184"/>
      <c r="L40" s="184"/>
      <c r="M40" s="184"/>
      <c r="N40" s="198">
        <v>1</v>
      </c>
      <c r="O40" s="247" t="s">
        <v>280</v>
      </c>
    </row>
    <row r="41" spans="1:15" s="190" customFormat="1" ht="20" customHeight="1" x14ac:dyDescent="0.2">
      <c r="A41" s="246">
        <v>2</v>
      </c>
      <c r="B41" s="203" t="s">
        <v>277</v>
      </c>
      <c r="C41" s="287" t="s">
        <v>335</v>
      </c>
      <c r="D41" s="288" t="s">
        <v>336</v>
      </c>
      <c r="E41" s="289" t="s">
        <v>338</v>
      </c>
      <c r="F41" s="290"/>
      <c r="G41" s="291"/>
      <c r="H41" s="291"/>
      <c r="I41" s="291"/>
      <c r="J41" s="291"/>
      <c r="K41" s="291"/>
      <c r="L41" s="291"/>
      <c r="M41" s="291"/>
      <c r="N41" s="290"/>
      <c r="O41" s="292"/>
    </row>
    <row r="42" spans="1:15" s="58" customFormat="1" ht="13" x14ac:dyDescent="0.2">
      <c r="A42" s="614" t="s">
        <v>109</v>
      </c>
      <c r="B42" s="615"/>
      <c r="C42" s="227"/>
      <c r="D42" s="73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64"/>
    </row>
    <row r="43" spans="1:15" s="58" customFormat="1" ht="13" x14ac:dyDescent="0.2">
      <c r="A43" s="53"/>
      <c r="B43" s="67" t="s">
        <v>110</v>
      </c>
      <c r="C43" s="68"/>
      <c r="D43" s="69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70"/>
    </row>
    <row r="44" spans="1:15" s="83" customFormat="1" ht="14" thickBot="1" x14ac:dyDescent="0.25">
      <c r="A44" s="77" t="s">
        <v>86</v>
      </c>
      <c r="B44" s="78" t="s">
        <v>111</v>
      </c>
      <c r="C44" s="78" t="s">
        <v>88</v>
      </c>
      <c r="D44" s="79" t="s">
        <v>29</v>
      </c>
      <c r="E44" s="80"/>
      <c r="F44" s="80"/>
      <c r="G44" s="81"/>
      <c r="H44" s="81"/>
      <c r="I44" s="81"/>
      <c r="J44" s="81"/>
      <c r="K44" s="81"/>
      <c r="L44" s="81"/>
      <c r="M44" s="81"/>
      <c r="N44" s="81"/>
      <c r="O44" s="82"/>
    </row>
    <row r="45" spans="1:15" s="87" customFormat="1" thickTop="1" x14ac:dyDescent="0.2">
      <c r="A45" s="248">
        <v>1</v>
      </c>
      <c r="B45" s="46" t="s">
        <v>77</v>
      </c>
      <c r="C45" s="84"/>
      <c r="D45" s="85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249"/>
    </row>
    <row r="46" spans="1:15" s="87" customFormat="1" ht="14" x14ac:dyDescent="0.2">
      <c r="A46" s="250">
        <v>2</v>
      </c>
      <c r="B46" s="46" t="s">
        <v>78</v>
      </c>
      <c r="C46" s="84"/>
      <c r="D46" s="85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249"/>
    </row>
    <row r="47" spans="1:15" s="87" customFormat="1" ht="14" x14ac:dyDescent="0.2">
      <c r="A47" s="248">
        <v>3</v>
      </c>
      <c r="B47" s="46" t="s">
        <v>79</v>
      </c>
      <c r="C47" s="84"/>
      <c r="D47" s="85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249"/>
    </row>
    <row r="48" spans="1:15" s="87" customFormat="1" ht="14" x14ac:dyDescent="0.2">
      <c r="A48" s="248">
        <v>4</v>
      </c>
      <c r="B48" s="46" t="s">
        <v>80</v>
      </c>
      <c r="C48" s="84"/>
      <c r="D48" s="85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249"/>
    </row>
    <row r="49" spans="1:15" s="87" customFormat="1" ht="14" x14ac:dyDescent="0.2">
      <c r="A49" s="248">
        <v>5</v>
      </c>
      <c r="B49" s="46" t="s">
        <v>81</v>
      </c>
      <c r="C49" s="84"/>
      <c r="D49" s="85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249"/>
    </row>
    <row r="50" spans="1:15" s="87" customFormat="1" ht="13" x14ac:dyDescent="0.2">
      <c r="A50" s="616" t="s">
        <v>112</v>
      </c>
      <c r="B50" s="617"/>
      <c r="C50" s="228"/>
      <c r="D50" s="88"/>
      <c r="E50" s="228"/>
      <c r="F50" s="228"/>
      <c r="G50" s="228"/>
      <c r="H50" s="228"/>
      <c r="I50" s="228"/>
      <c r="J50" s="228"/>
      <c r="K50" s="228"/>
      <c r="L50" s="228"/>
      <c r="M50" s="228"/>
      <c r="N50" s="228"/>
      <c r="O50" s="251"/>
    </row>
    <row r="51" spans="1:15" s="87" customFormat="1" ht="14" thickBot="1" x14ac:dyDescent="0.25">
      <c r="A51" s="623" t="s">
        <v>113</v>
      </c>
      <c r="B51" s="624"/>
      <c r="C51" s="252"/>
      <c r="D51" s="253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4"/>
    </row>
  </sheetData>
  <mergeCells count="39">
    <mergeCell ref="N23:O23"/>
    <mergeCell ref="A1:O1"/>
    <mergeCell ref="B2:D7"/>
    <mergeCell ref="A3:A7"/>
    <mergeCell ref="F3:I3"/>
    <mergeCell ref="F4:I4"/>
    <mergeCell ref="F7:I7"/>
    <mergeCell ref="F5:I5"/>
    <mergeCell ref="F6:I6"/>
    <mergeCell ref="N9:O9"/>
    <mergeCell ref="A15:B15"/>
    <mergeCell ref="A17:A18"/>
    <mergeCell ref="B17:B18"/>
    <mergeCell ref="C17:C18"/>
    <mergeCell ref="D17:D18"/>
    <mergeCell ref="N17:O17"/>
    <mergeCell ref="A9:A10"/>
    <mergeCell ref="B9:B10"/>
    <mergeCell ref="C9:C10"/>
    <mergeCell ref="D9:D10"/>
    <mergeCell ref="E9:F9"/>
    <mergeCell ref="E17:F17"/>
    <mergeCell ref="A51:B51"/>
    <mergeCell ref="A36:B36"/>
    <mergeCell ref="A38:A39"/>
    <mergeCell ref="B38:B39"/>
    <mergeCell ref="C38:C39"/>
    <mergeCell ref="A21:B21"/>
    <mergeCell ref="A23:A24"/>
    <mergeCell ref="B23:B24"/>
    <mergeCell ref="C23:C24"/>
    <mergeCell ref="D23:D24"/>
    <mergeCell ref="E23:F23"/>
    <mergeCell ref="N38:O38"/>
    <mergeCell ref="E39:F39"/>
    <mergeCell ref="A42:B42"/>
    <mergeCell ref="A50:B50"/>
    <mergeCell ref="D38:D39"/>
    <mergeCell ref="E38:F38"/>
  </mergeCells>
  <phoneticPr fontId="23" type="noConversion"/>
  <dataValidations count="2">
    <dataValidation type="list" allowBlank="1" showInputMessage="1" showErrorMessage="1" sqref="WVE983062:WVE983063 IS19:IS20 SO19:SO20 ACK19:ACK20 AMG19:AMG20 AWC19:AWC20 BFY19:BFY20 BPU19:BPU20 BZQ19:BZQ20 CJM19:CJM20 CTI19:CTI20 DDE19:DDE20 DNA19:DNA20 DWW19:DWW20 EGS19:EGS20 EQO19:EQO20 FAK19:FAK20 FKG19:FKG20 FUC19:FUC20 GDY19:GDY20 GNU19:GNU20 GXQ19:GXQ20 HHM19:HHM20 HRI19:HRI20 IBE19:IBE20 ILA19:ILA20 IUW19:IUW20 JES19:JES20 JOO19:JOO20 JYK19:JYK20 KIG19:KIG20 KSC19:KSC20 LBY19:LBY20 LLU19:LLU20 LVQ19:LVQ20 MFM19:MFM20 MPI19:MPI20 MZE19:MZE20 NJA19:NJA20 NSW19:NSW20 OCS19:OCS20 OMO19:OMO20 OWK19:OWK20 PGG19:PGG20 PQC19:PQC20 PZY19:PZY20 QJU19:QJU20 QTQ19:QTQ20 RDM19:RDM20 RNI19:RNI20 RXE19:RXE20 SHA19:SHA20 SQW19:SQW20 TAS19:TAS20 TKO19:TKO20 TUK19:TUK20 UEG19:UEG20 UOC19:UOC20 UXY19:UXY20 VHU19:VHU20 VRQ19:VRQ20 WBM19:WBM20 WLI19:WLI20 WVE19:WVE20 WLI983062:WLI983063 WBM983062:WBM983063 VRQ983062:VRQ983063 VHU983062:VHU983063 UXY983062:UXY983063 UOC983062:UOC983063 UEG983062:UEG983063 TUK983062:TUK983063 TKO983062:TKO983063 TAS983062:TAS983063 SQW983062:SQW983063 SHA983062:SHA983063 RXE983062:RXE983063 RNI983062:RNI983063 RDM983062:RDM983063 QTQ983062:QTQ983063 QJU983062:QJU983063 PZY983062:PZY983063 PQC983062:PQC983063 PGG983062:PGG983063 OWK983062:OWK983063 OMO983062:OMO983063 OCS983062:OCS983063 NSW983062:NSW983063 NJA983062:NJA983063 MZE983062:MZE983063 MPI983062:MPI983063 MFM983062:MFM983063 LVQ983062:LVQ983063 LLU983062:LLU983063 LBY983062:LBY983063 KSC983062:KSC983063 KIG983062:KIG983063 JYK983062:JYK983063 JOO983062:JOO983063 JES983062:JES983063 IUW983062:IUW983063 ILA983062:ILA983063 IBE983062:IBE983063 HRI983062:HRI983063 HHM983062:HHM983063 GXQ983062:GXQ983063 GNU983062:GNU983063 GDY983062:GDY983063 FUC983062:FUC983063 FKG983062:FKG983063 FAK983062:FAK983063 EQO983062:EQO983063 EGS983062:EGS983063 DWW983062:DWW983063 DNA983062:DNA983063 DDE983062:DDE983063 CTI983062:CTI983063 CJM983062:CJM983063 BZQ983062:BZQ983063 BPU983062:BPU983063 BFY983062:BFY983063 AWC983062:AWC983063 AMG983062:AMG983063 ACK983062:ACK983063 SO983062:SO983063 IS983062:IS983063 WVE917526:WVE917527 WLI917526:WLI917527 WBM917526:WBM917527 VRQ917526:VRQ917527 VHU917526:VHU917527 UXY917526:UXY917527 UOC917526:UOC917527 UEG917526:UEG917527 TUK917526:TUK917527 TKO917526:TKO917527 TAS917526:TAS917527 SQW917526:SQW917527 SHA917526:SHA917527 RXE917526:RXE917527 RNI917526:RNI917527 RDM917526:RDM917527 QTQ917526:QTQ917527 QJU917526:QJU917527 PZY917526:PZY917527 PQC917526:PQC917527 PGG917526:PGG917527 OWK917526:OWK917527 OMO917526:OMO917527 OCS917526:OCS917527 NSW917526:NSW917527 NJA917526:NJA917527 MZE917526:MZE917527 MPI917526:MPI917527 MFM917526:MFM917527 LVQ917526:LVQ917527 LLU917526:LLU917527 LBY917526:LBY917527 KSC917526:KSC917527 KIG917526:KIG917527 JYK917526:JYK917527 JOO917526:JOO917527 JES917526:JES917527 IUW917526:IUW917527 ILA917526:ILA917527 IBE917526:IBE917527 HRI917526:HRI917527 HHM917526:HHM917527 GXQ917526:GXQ917527 GNU917526:GNU917527 GDY917526:GDY917527 FUC917526:FUC917527 FKG917526:FKG917527 FAK917526:FAK917527 EQO917526:EQO917527 EGS917526:EGS917527 DWW917526:DWW917527 DNA917526:DNA917527 DDE917526:DDE917527 CTI917526:CTI917527 CJM917526:CJM917527 BZQ917526:BZQ917527 BPU917526:BPU917527 BFY917526:BFY917527 AWC917526:AWC917527 AMG917526:AMG917527 ACK917526:ACK917527 SO917526:SO917527 IS917526:IS917527 WVE851990:WVE851991 WLI851990:WLI851991 WBM851990:WBM851991 VRQ851990:VRQ851991 VHU851990:VHU851991 UXY851990:UXY851991 UOC851990:UOC851991 UEG851990:UEG851991 TUK851990:TUK851991 TKO851990:TKO851991 TAS851990:TAS851991 SQW851990:SQW851991 SHA851990:SHA851991 RXE851990:RXE851991 RNI851990:RNI851991 RDM851990:RDM851991 QTQ851990:QTQ851991 QJU851990:QJU851991 PZY851990:PZY851991 PQC851990:PQC851991 PGG851990:PGG851991 OWK851990:OWK851991 OMO851990:OMO851991 OCS851990:OCS851991 NSW851990:NSW851991 NJA851990:NJA851991 MZE851990:MZE851991 MPI851990:MPI851991 MFM851990:MFM851991 LVQ851990:LVQ851991 LLU851990:LLU851991 LBY851990:LBY851991 KSC851990:KSC851991 KIG851990:KIG851991 JYK851990:JYK851991 JOO851990:JOO851991 JES851990:JES851991 IUW851990:IUW851991 ILA851990:ILA851991 IBE851990:IBE851991 HRI851990:HRI851991 HHM851990:HHM851991 GXQ851990:GXQ851991 GNU851990:GNU851991 GDY851990:GDY851991 FUC851990:FUC851991 FKG851990:FKG851991 FAK851990:FAK851991 EQO851990:EQO851991 EGS851990:EGS851991 DWW851990:DWW851991 DNA851990:DNA851991 DDE851990:DDE851991 CTI851990:CTI851991 CJM851990:CJM851991 BZQ851990:BZQ851991 BPU851990:BPU851991 BFY851990:BFY851991 AWC851990:AWC851991 AMG851990:AMG851991 ACK851990:ACK851991 SO851990:SO851991 IS851990:IS851991 WVE786454:WVE786455 WLI786454:WLI786455 WBM786454:WBM786455 VRQ786454:VRQ786455 VHU786454:VHU786455 UXY786454:UXY786455 UOC786454:UOC786455 UEG786454:UEG786455 TUK786454:TUK786455 TKO786454:TKO786455 TAS786454:TAS786455 SQW786454:SQW786455 SHA786454:SHA786455 RXE786454:RXE786455 RNI786454:RNI786455 RDM786454:RDM786455 QTQ786454:QTQ786455 QJU786454:QJU786455 PZY786454:PZY786455 PQC786454:PQC786455 PGG786454:PGG786455 OWK786454:OWK786455 OMO786454:OMO786455 OCS786454:OCS786455 NSW786454:NSW786455 NJA786454:NJA786455 MZE786454:MZE786455 MPI786454:MPI786455 MFM786454:MFM786455 LVQ786454:LVQ786455 LLU786454:LLU786455 LBY786454:LBY786455 KSC786454:KSC786455 KIG786454:KIG786455 JYK786454:JYK786455 JOO786454:JOO786455 JES786454:JES786455 IUW786454:IUW786455 ILA786454:ILA786455 IBE786454:IBE786455 HRI786454:HRI786455 HHM786454:HHM786455 GXQ786454:GXQ786455 GNU786454:GNU786455 GDY786454:GDY786455 FUC786454:FUC786455 FKG786454:FKG786455 FAK786454:FAK786455 EQO786454:EQO786455 EGS786454:EGS786455 DWW786454:DWW786455 DNA786454:DNA786455 DDE786454:DDE786455 CTI786454:CTI786455 CJM786454:CJM786455 BZQ786454:BZQ786455 BPU786454:BPU786455 BFY786454:BFY786455 AWC786454:AWC786455 AMG786454:AMG786455 ACK786454:ACK786455 SO786454:SO786455 IS786454:IS786455 WVE720918:WVE720919 WLI720918:WLI720919 WBM720918:WBM720919 VRQ720918:VRQ720919 VHU720918:VHU720919 UXY720918:UXY720919 UOC720918:UOC720919 UEG720918:UEG720919 TUK720918:TUK720919 TKO720918:TKO720919 TAS720918:TAS720919 SQW720918:SQW720919 SHA720918:SHA720919 RXE720918:RXE720919 RNI720918:RNI720919 RDM720918:RDM720919 QTQ720918:QTQ720919 QJU720918:QJU720919 PZY720918:PZY720919 PQC720918:PQC720919 PGG720918:PGG720919 OWK720918:OWK720919 OMO720918:OMO720919 OCS720918:OCS720919 NSW720918:NSW720919 NJA720918:NJA720919 MZE720918:MZE720919 MPI720918:MPI720919 MFM720918:MFM720919 LVQ720918:LVQ720919 LLU720918:LLU720919 LBY720918:LBY720919 KSC720918:KSC720919 KIG720918:KIG720919 JYK720918:JYK720919 JOO720918:JOO720919 JES720918:JES720919 IUW720918:IUW720919 ILA720918:ILA720919 IBE720918:IBE720919 HRI720918:HRI720919 HHM720918:HHM720919 GXQ720918:GXQ720919 GNU720918:GNU720919 GDY720918:GDY720919 FUC720918:FUC720919 FKG720918:FKG720919 FAK720918:FAK720919 EQO720918:EQO720919 EGS720918:EGS720919 DWW720918:DWW720919 DNA720918:DNA720919 DDE720918:DDE720919 CTI720918:CTI720919 CJM720918:CJM720919 BZQ720918:BZQ720919 BPU720918:BPU720919 BFY720918:BFY720919 AWC720918:AWC720919 AMG720918:AMG720919 ACK720918:ACK720919 SO720918:SO720919 IS720918:IS720919 WVE655382:WVE655383 WLI655382:WLI655383 WBM655382:WBM655383 VRQ655382:VRQ655383 VHU655382:VHU655383 UXY655382:UXY655383 UOC655382:UOC655383 UEG655382:UEG655383 TUK655382:TUK655383 TKO655382:TKO655383 TAS655382:TAS655383 SQW655382:SQW655383 SHA655382:SHA655383 RXE655382:RXE655383 RNI655382:RNI655383 RDM655382:RDM655383 QTQ655382:QTQ655383 QJU655382:QJU655383 PZY655382:PZY655383 PQC655382:PQC655383 PGG655382:PGG655383 OWK655382:OWK655383 OMO655382:OMO655383 OCS655382:OCS655383 NSW655382:NSW655383 NJA655382:NJA655383 MZE655382:MZE655383 MPI655382:MPI655383 MFM655382:MFM655383 LVQ655382:LVQ655383 LLU655382:LLU655383 LBY655382:LBY655383 KSC655382:KSC655383 KIG655382:KIG655383 JYK655382:JYK655383 JOO655382:JOO655383 JES655382:JES655383 IUW655382:IUW655383 ILA655382:ILA655383 IBE655382:IBE655383 HRI655382:HRI655383 HHM655382:HHM655383 GXQ655382:GXQ655383 GNU655382:GNU655383 GDY655382:GDY655383 FUC655382:FUC655383 FKG655382:FKG655383 FAK655382:FAK655383 EQO655382:EQO655383 EGS655382:EGS655383 DWW655382:DWW655383 DNA655382:DNA655383 DDE655382:DDE655383 CTI655382:CTI655383 CJM655382:CJM655383 BZQ655382:BZQ655383 BPU655382:BPU655383 BFY655382:BFY655383 AWC655382:AWC655383 AMG655382:AMG655383 ACK655382:ACK655383 SO655382:SO655383 IS655382:IS655383 WVE589846:WVE589847 WLI589846:WLI589847 WBM589846:WBM589847 VRQ589846:VRQ589847 VHU589846:VHU589847 UXY589846:UXY589847 UOC589846:UOC589847 UEG589846:UEG589847 TUK589846:TUK589847 TKO589846:TKO589847 TAS589846:TAS589847 SQW589846:SQW589847 SHA589846:SHA589847 RXE589846:RXE589847 RNI589846:RNI589847 RDM589846:RDM589847 QTQ589846:QTQ589847 QJU589846:QJU589847 PZY589846:PZY589847 PQC589846:PQC589847 PGG589846:PGG589847 OWK589846:OWK589847 OMO589846:OMO589847 OCS589846:OCS589847 NSW589846:NSW589847 NJA589846:NJA589847 MZE589846:MZE589847 MPI589846:MPI589847 MFM589846:MFM589847 LVQ589846:LVQ589847 LLU589846:LLU589847 LBY589846:LBY589847 KSC589846:KSC589847 KIG589846:KIG589847 JYK589846:JYK589847 JOO589846:JOO589847 JES589846:JES589847 IUW589846:IUW589847 ILA589846:ILA589847 IBE589846:IBE589847 HRI589846:HRI589847 HHM589846:HHM589847 GXQ589846:GXQ589847 GNU589846:GNU589847 GDY589846:GDY589847 FUC589846:FUC589847 FKG589846:FKG589847 FAK589846:FAK589847 EQO589846:EQO589847 EGS589846:EGS589847 DWW589846:DWW589847 DNA589846:DNA589847 DDE589846:DDE589847 CTI589846:CTI589847 CJM589846:CJM589847 BZQ589846:BZQ589847 BPU589846:BPU589847 BFY589846:BFY589847 AWC589846:AWC589847 AMG589846:AMG589847 ACK589846:ACK589847 SO589846:SO589847 IS589846:IS589847 WVE524310:WVE524311 WLI524310:WLI524311 WBM524310:WBM524311 VRQ524310:VRQ524311 VHU524310:VHU524311 UXY524310:UXY524311 UOC524310:UOC524311 UEG524310:UEG524311 TUK524310:TUK524311 TKO524310:TKO524311 TAS524310:TAS524311 SQW524310:SQW524311 SHA524310:SHA524311 RXE524310:RXE524311 RNI524310:RNI524311 RDM524310:RDM524311 QTQ524310:QTQ524311 QJU524310:QJU524311 PZY524310:PZY524311 PQC524310:PQC524311 PGG524310:PGG524311 OWK524310:OWK524311 OMO524310:OMO524311 OCS524310:OCS524311 NSW524310:NSW524311 NJA524310:NJA524311 MZE524310:MZE524311 MPI524310:MPI524311 MFM524310:MFM524311 LVQ524310:LVQ524311 LLU524310:LLU524311 LBY524310:LBY524311 KSC524310:KSC524311 KIG524310:KIG524311 JYK524310:JYK524311 JOO524310:JOO524311 JES524310:JES524311 IUW524310:IUW524311 ILA524310:ILA524311 IBE524310:IBE524311 HRI524310:HRI524311 HHM524310:HHM524311 GXQ524310:GXQ524311 GNU524310:GNU524311 GDY524310:GDY524311 FUC524310:FUC524311 FKG524310:FKG524311 FAK524310:FAK524311 EQO524310:EQO524311 EGS524310:EGS524311 DWW524310:DWW524311 DNA524310:DNA524311 DDE524310:DDE524311 CTI524310:CTI524311 CJM524310:CJM524311 BZQ524310:BZQ524311 BPU524310:BPU524311 BFY524310:BFY524311 AWC524310:AWC524311 AMG524310:AMG524311 ACK524310:ACK524311 SO524310:SO524311 IS524310:IS524311 WVE458774:WVE458775 WLI458774:WLI458775 WBM458774:WBM458775 VRQ458774:VRQ458775 VHU458774:VHU458775 UXY458774:UXY458775 UOC458774:UOC458775 UEG458774:UEG458775 TUK458774:TUK458775 TKO458774:TKO458775 TAS458774:TAS458775 SQW458774:SQW458775 SHA458774:SHA458775 RXE458774:RXE458775 RNI458774:RNI458775 RDM458774:RDM458775 QTQ458774:QTQ458775 QJU458774:QJU458775 PZY458774:PZY458775 PQC458774:PQC458775 PGG458774:PGG458775 OWK458774:OWK458775 OMO458774:OMO458775 OCS458774:OCS458775 NSW458774:NSW458775 NJA458774:NJA458775 MZE458774:MZE458775 MPI458774:MPI458775 MFM458774:MFM458775 LVQ458774:LVQ458775 LLU458774:LLU458775 LBY458774:LBY458775 KSC458774:KSC458775 KIG458774:KIG458775 JYK458774:JYK458775 JOO458774:JOO458775 JES458774:JES458775 IUW458774:IUW458775 ILA458774:ILA458775 IBE458774:IBE458775 HRI458774:HRI458775 HHM458774:HHM458775 GXQ458774:GXQ458775 GNU458774:GNU458775 GDY458774:GDY458775 FUC458774:FUC458775 FKG458774:FKG458775 FAK458774:FAK458775 EQO458774:EQO458775 EGS458774:EGS458775 DWW458774:DWW458775 DNA458774:DNA458775 DDE458774:DDE458775 CTI458774:CTI458775 CJM458774:CJM458775 BZQ458774:BZQ458775 BPU458774:BPU458775 BFY458774:BFY458775 AWC458774:AWC458775 AMG458774:AMG458775 ACK458774:ACK458775 SO458774:SO458775 IS458774:IS458775 WVE393238:WVE393239 WLI393238:WLI393239 WBM393238:WBM393239 VRQ393238:VRQ393239 VHU393238:VHU393239 UXY393238:UXY393239 UOC393238:UOC393239 UEG393238:UEG393239 TUK393238:TUK393239 TKO393238:TKO393239 TAS393238:TAS393239 SQW393238:SQW393239 SHA393238:SHA393239 RXE393238:RXE393239 RNI393238:RNI393239 RDM393238:RDM393239 QTQ393238:QTQ393239 QJU393238:QJU393239 PZY393238:PZY393239 PQC393238:PQC393239 PGG393238:PGG393239 OWK393238:OWK393239 OMO393238:OMO393239 OCS393238:OCS393239 NSW393238:NSW393239 NJA393238:NJA393239 MZE393238:MZE393239 MPI393238:MPI393239 MFM393238:MFM393239 LVQ393238:LVQ393239 LLU393238:LLU393239 LBY393238:LBY393239 KSC393238:KSC393239 KIG393238:KIG393239 JYK393238:JYK393239 JOO393238:JOO393239 JES393238:JES393239 IUW393238:IUW393239 ILA393238:ILA393239 IBE393238:IBE393239 HRI393238:HRI393239 HHM393238:HHM393239 GXQ393238:GXQ393239 GNU393238:GNU393239 GDY393238:GDY393239 FUC393238:FUC393239 FKG393238:FKG393239 FAK393238:FAK393239 EQO393238:EQO393239 EGS393238:EGS393239 DWW393238:DWW393239 DNA393238:DNA393239 DDE393238:DDE393239 CTI393238:CTI393239 CJM393238:CJM393239 BZQ393238:BZQ393239 BPU393238:BPU393239 BFY393238:BFY393239 AWC393238:AWC393239 AMG393238:AMG393239 ACK393238:ACK393239 SO393238:SO393239 IS393238:IS393239 WVE327702:WVE327703 WLI327702:WLI327703 WBM327702:WBM327703 VRQ327702:VRQ327703 VHU327702:VHU327703 UXY327702:UXY327703 UOC327702:UOC327703 UEG327702:UEG327703 TUK327702:TUK327703 TKO327702:TKO327703 TAS327702:TAS327703 SQW327702:SQW327703 SHA327702:SHA327703 RXE327702:RXE327703 RNI327702:RNI327703 RDM327702:RDM327703 QTQ327702:QTQ327703 QJU327702:QJU327703 PZY327702:PZY327703 PQC327702:PQC327703 PGG327702:PGG327703 OWK327702:OWK327703 OMO327702:OMO327703 OCS327702:OCS327703 NSW327702:NSW327703 NJA327702:NJA327703 MZE327702:MZE327703 MPI327702:MPI327703 MFM327702:MFM327703 LVQ327702:LVQ327703 LLU327702:LLU327703 LBY327702:LBY327703 KSC327702:KSC327703 KIG327702:KIG327703 JYK327702:JYK327703 JOO327702:JOO327703 JES327702:JES327703 IUW327702:IUW327703 ILA327702:ILA327703 IBE327702:IBE327703 HRI327702:HRI327703 HHM327702:HHM327703 GXQ327702:GXQ327703 GNU327702:GNU327703 GDY327702:GDY327703 FUC327702:FUC327703 FKG327702:FKG327703 FAK327702:FAK327703 EQO327702:EQO327703 EGS327702:EGS327703 DWW327702:DWW327703 DNA327702:DNA327703 DDE327702:DDE327703 CTI327702:CTI327703 CJM327702:CJM327703 BZQ327702:BZQ327703 BPU327702:BPU327703 BFY327702:BFY327703 AWC327702:AWC327703 AMG327702:AMG327703 ACK327702:ACK327703 SO327702:SO327703 IS327702:IS327703 WVE262166:WVE262167 WLI262166:WLI262167 WBM262166:WBM262167 VRQ262166:VRQ262167 VHU262166:VHU262167 UXY262166:UXY262167 UOC262166:UOC262167 UEG262166:UEG262167 TUK262166:TUK262167 TKO262166:TKO262167 TAS262166:TAS262167 SQW262166:SQW262167 SHA262166:SHA262167 RXE262166:RXE262167 RNI262166:RNI262167 RDM262166:RDM262167 QTQ262166:QTQ262167 QJU262166:QJU262167 PZY262166:PZY262167 PQC262166:PQC262167 PGG262166:PGG262167 OWK262166:OWK262167 OMO262166:OMO262167 OCS262166:OCS262167 NSW262166:NSW262167 NJA262166:NJA262167 MZE262166:MZE262167 MPI262166:MPI262167 MFM262166:MFM262167 LVQ262166:LVQ262167 LLU262166:LLU262167 LBY262166:LBY262167 KSC262166:KSC262167 KIG262166:KIG262167 JYK262166:JYK262167 JOO262166:JOO262167 JES262166:JES262167 IUW262166:IUW262167 ILA262166:ILA262167 IBE262166:IBE262167 HRI262166:HRI262167 HHM262166:HHM262167 GXQ262166:GXQ262167 GNU262166:GNU262167 GDY262166:GDY262167 FUC262166:FUC262167 FKG262166:FKG262167 FAK262166:FAK262167 EQO262166:EQO262167 EGS262166:EGS262167 DWW262166:DWW262167 DNA262166:DNA262167 DDE262166:DDE262167 CTI262166:CTI262167 CJM262166:CJM262167 BZQ262166:BZQ262167 BPU262166:BPU262167 BFY262166:BFY262167 AWC262166:AWC262167 AMG262166:AMG262167 ACK262166:ACK262167 SO262166:SO262167 IS262166:IS262167 WVE196630:WVE196631 WLI196630:WLI196631 WBM196630:WBM196631 VRQ196630:VRQ196631 VHU196630:VHU196631 UXY196630:UXY196631 UOC196630:UOC196631 UEG196630:UEG196631 TUK196630:TUK196631 TKO196630:TKO196631 TAS196630:TAS196631 SQW196630:SQW196631 SHA196630:SHA196631 RXE196630:RXE196631 RNI196630:RNI196631 RDM196630:RDM196631 QTQ196630:QTQ196631 QJU196630:QJU196631 PZY196630:PZY196631 PQC196630:PQC196631 PGG196630:PGG196631 OWK196630:OWK196631 OMO196630:OMO196631 OCS196630:OCS196631 NSW196630:NSW196631 NJA196630:NJA196631 MZE196630:MZE196631 MPI196630:MPI196631 MFM196630:MFM196631 LVQ196630:LVQ196631 LLU196630:LLU196631 LBY196630:LBY196631 KSC196630:KSC196631 KIG196630:KIG196631 JYK196630:JYK196631 JOO196630:JOO196631 JES196630:JES196631 IUW196630:IUW196631 ILA196630:ILA196631 IBE196630:IBE196631 HRI196630:HRI196631 HHM196630:HHM196631 GXQ196630:GXQ196631 GNU196630:GNU196631 GDY196630:GDY196631 FUC196630:FUC196631 FKG196630:FKG196631 FAK196630:FAK196631 EQO196630:EQO196631 EGS196630:EGS196631 DWW196630:DWW196631 DNA196630:DNA196631 DDE196630:DDE196631 CTI196630:CTI196631 CJM196630:CJM196631 BZQ196630:BZQ196631 BPU196630:BPU196631 BFY196630:BFY196631 AWC196630:AWC196631 AMG196630:AMG196631 ACK196630:ACK196631 SO196630:SO196631 IS196630:IS196631 WVE131094:WVE131095 WLI131094:WLI131095 WBM131094:WBM131095 VRQ131094:VRQ131095 VHU131094:VHU131095 UXY131094:UXY131095 UOC131094:UOC131095 UEG131094:UEG131095 TUK131094:TUK131095 TKO131094:TKO131095 TAS131094:TAS131095 SQW131094:SQW131095 SHA131094:SHA131095 RXE131094:RXE131095 RNI131094:RNI131095 RDM131094:RDM131095 QTQ131094:QTQ131095 QJU131094:QJU131095 PZY131094:PZY131095 PQC131094:PQC131095 PGG131094:PGG131095 OWK131094:OWK131095 OMO131094:OMO131095 OCS131094:OCS131095 NSW131094:NSW131095 NJA131094:NJA131095 MZE131094:MZE131095 MPI131094:MPI131095 MFM131094:MFM131095 LVQ131094:LVQ131095 LLU131094:LLU131095 LBY131094:LBY131095 KSC131094:KSC131095 KIG131094:KIG131095 JYK131094:JYK131095 JOO131094:JOO131095 JES131094:JES131095 IUW131094:IUW131095 ILA131094:ILA131095 IBE131094:IBE131095 HRI131094:HRI131095 HHM131094:HHM131095 GXQ131094:GXQ131095 GNU131094:GNU131095 GDY131094:GDY131095 FUC131094:FUC131095 FKG131094:FKG131095 FAK131094:FAK131095 EQO131094:EQO131095 EGS131094:EGS131095 DWW131094:DWW131095 DNA131094:DNA131095 DDE131094:DDE131095 CTI131094:CTI131095 CJM131094:CJM131095 BZQ131094:BZQ131095 BPU131094:BPU131095 BFY131094:BFY131095 AWC131094:AWC131095 AMG131094:AMG131095 ACK131094:ACK131095 SO131094:SO131095 IS131094:IS131095 WVE65558:WVE65559 WLI65558:WLI65559 WBM65558:WBM65559 VRQ65558:VRQ65559 VHU65558:VHU65559 UXY65558:UXY65559 UOC65558:UOC65559 UEG65558:UEG65559 TUK65558:TUK65559 TKO65558:TKO65559 TAS65558:TAS65559 SQW65558:SQW65559 SHA65558:SHA65559 RXE65558:RXE65559 RNI65558:RNI65559 RDM65558:RDM65559 QTQ65558:QTQ65559 QJU65558:QJU65559 PZY65558:PZY65559 PQC65558:PQC65559 PGG65558:PGG65559 OWK65558:OWK65559 OMO65558:OMO65559 OCS65558:OCS65559 NSW65558:NSW65559 NJA65558:NJA65559 MZE65558:MZE65559 MPI65558:MPI65559 MFM65558:MFM65559 LVQ65558:LVQ65559 LLU65558:LLU65559 LBY65558:LBY65559 KSC65558:KSC65559 KIG65558:KIG65559 JYK65558:JYK65559 JOO65558:JOO65559 JES65558:JES65559 IUW65558:IUW65559 ILA65558:ILA65559 IBE65558:IBE65559 HRI65558:HRI65559 HHM65558:HHM65559 GXQ65558:GXQ65559 GNU65558:GNU65559 GDY65558:GDY65559 FUC65558:FUC65559 FKG65558:FKG65559 FAK65558:FAK65559 EQO65558:EQO65559 EGS65558:EGS65559 DWW65558:DWW65559 DNA65558:DNA65559 DDE65558:DDE65559 CTI65558:CTI65559 CJM65558:CJM65559 BZQ65558:BZQ65559 BPU65558:BPU65559 BFY65558:BFY65559 AWC65558:AWC65559 AMG65558:AMG65559 ACK65558:ACK65559 SO65558:SO65559 IS65558:IS65559 B19:B20 B983062:B983063 B917526:B917527 B851990:B851991 B786454:B786455 B720918:B720919 B655382:B655383 B589846:B589847 B524310:B524311 B458774:B458775 B393238:B393239 B327702:B327703 B262166:B262167 B196630:B196631 B131094:B131095 B65558:B65559">
      <formula1>xlbcz001</formula1>
    </dataValidation>
    <dataValidation type="list" allowBlank="1" showInputMessage="1" showErrorMessage="1" sqref="IT19:IT20 SP19:SP20 ACL19:ACL20 AMH19:AMH20 AWD19:AWD20 BFZ19:BFZ20 BPV19:BPV20 BZR19:BZR20 CJN19:CJN20 CTJ19:CTJ20 DDF19:DDF20 DNB19:DNB20 DWX19:DWX20 EGT19:EGT20 EQP19:EQP20 FAL19:FAL20 FKH19:FKH20 FUD19:FUD20 GDZ19:GDZ20 GNV19:GNV20 GXR19:GXR20 HHN19:HHN20 HRJ19:HRJ20 IBF19:IBF20 ILB19:ILB20 IUX19:IUX20 JET19:JET20 JOP19:JOP20 JYL19:JYL20 KIH19:KIH20 KSD19:KSD20 LBZ19:LBZ20 LLV19:LLV20 LVR19:LVR20 MFN19:MFN20 MPJ19:MPJ20 MZF19:MZF20 NJB19:NJB20 NSX19:NSX20 OCT19:OCT20 OMP19:OMP20 OWL19:OWL20 PGH19:PGH20 PQD19:PQD20 PZZ19:PZZ20 QJV19:QJV20 QTR19:QTR20 RDN19:RDN20 RNJ19:RNJ20 RXF19:RXF20 SHB19:SHB20 SQX19:SQX20 TAT19:TAT20 TKP19:TKP20 TUL19:TUL20 UEH19:UEH20 UOD19:UOD20 UXZ19:UXZ20 VHV19:VHV20 VRR19:VRR20 WBN19:WBN20 WLJ19:WLJ20 WVF19:WVF20 WVF983062:WVF983063 WLJ983062:WLJ983063 WBN983062:WBN983063 VRR983062:VRR983063 VHV983062:VHV983063 UXZ983062:UXZ983063 UOD983062:UOD983063 UEH983062:UEH983063 TUL983062:TUL983063 TKP983062:TKP983063 TAT983062:TAT983063 SQX983062:SQX983063 SHB983062:SHB983063 RXF983062:RXF983063 RNJ983062:RNJ983063 RDN983062:RDN983063 QTR983062:QTR983063 QJV983062:QJV983063 PZZ983062:PZZ983063 PQD983062:PQD983063 PGH983062:PGH983063 OWL983062:OWL983063 OMP983062:OMP983063 OCT983062:OCT983063 NSX983062:NSX983063 NJB983062:NJB983063 MZF983062:MZF983063 MPJ983062:MPJ983063 MFN983062:MFN983063 LVR983062:LVR983063 LLV983062:LLV983063 LBZ983062:LBZ983063 KSD983062:KSD983063 KIH983062:KIH983063 JYL983062:JYL983063 JOP983062:JOP983063 JET983062:JET983063 IUX983062:IUX983063 ILB983062:ILB983063 IBF983062:IBF983063 HRJ983062:HRJ983063 HHN983062:HHN983063 GXR983062:GXR983063 GNV983062:GNV983063 GDZ983062:GDZ983063 FUD983062:FUD983063 FKH983062:FKH983063 FAL983062:FAL983063 EQP983062:EQP983063 EGT983062:EGT983063 DWX983062:DWX983063 DNB983062:DNB983063 DDF983062:DDF983063 CTJ983062:CTJ983063 CJN983062:CJN983063 BZR983062:BZR983063 BPV983062:BPV983063 BFZ983062:BFZ983063 AWD983062:AWD983063 AMH983062:AMH983063 ACL983062:ACL983063 SP983062:SP983063 IT983062:IT983063 WVF917526:WVF917527 WLJ917526:WLJ917527 WBN917526:WBN917527 VRR917526:VRR917527 VHV917526:VHV917527 UXZ917526:UXZ917527 UOD917526:UOD917527 UEH917526:UEH917527 TUL917526:TUL917527 TKP917526:TKP917527 TAT917526:TAT917527 SQX917526:SQX917527 SHB917526:SHB917527 RXF917526:RXF917527 RNJ917526:RNJ917527 RDN917526:RDN917527 QTR917526:QTR917527 QJV917526:QJV917527 PZZ917526:PZZ917527 PQD917526:PQD917527 PGH917526:PGH917527 OWL917526:OWL917527 OMP917526:OMP917527 OCT917526:OCT917527 NSX917526:NSX917527 NJB917526:NJB917527 MZF917526:MZF917527 MPJ917526:MPJ917527 MFN917526:MFN917527 LVR917526:LVR917527 LLV917526:LLV917527 LBZ917526:LBZ917527 KSD917526:KSD917527 KIH917526:KIH917527 JYL917526:JYL917527 JOP917526:JOP917527 JET917526:JET917527 IUX917526:IUX917527 ILB917526:ILB917527 IBF917526:IBF917527 HRJ917526:HRJ917527 HHN917526:HHN917527 GXR917526:GXR917527 GNV917526:GNV917527 GDZ917526:GDZ917527 FUD917526:FUD917527 FKH917526:FKH917527 FAL917526:FAL917527 EQP917526:EQP917527 EGT917526:EGT917527 DWX917526:DWX917527 DNB917526:DNB917527 DDF917526:DDF917527 CTJ917526:CTJ917527 CJN917526:CJN917527 BZR917526:BZR917527 BPV917526:BPV917527 BFZ917526:BFZ917527 AWD917526:AWD917527 AMH917526:AMH917527 ACL917526:ACL917527 SP917526:SP917527 IT917526:IT917527 WVF851990:WVF851991 WLJ851990:WLJ851991 WBN851990:WBN851991 VRR851990:VRR851991 VHV851990:VHV851991 UXZ851990:UXZ851991 UOD851990:UOD851991 UEH851990:UEH851991 TUL851990:TUL851991 TKP851990:TKP851991 TAT851990:TAT851991 SQX851990:SQX851991 SHB851990:SHB851991 RXF851990:RXF851991 RNJ851990:RNJ851991 RDN851990:RDN851991 QTR851990:QTR851991 QJV851990:QJV851991 PZZ851990:PZZ851991 PQD851990:PQD851991 PGH851990:PGH851991 OWL851990:OWL851991 OMP851990:OMP851991 OCT851990:OCT851991 NSX851990:NSX851991 NJB851990:NJB851991 MZF851990:MZF851991 MPJ851990:MPJ851991 MFN851990:MFN851991 LVR851990:LVR851991 LLV851990:LLV851991 LBZ851990:LBZ851991 KSD851990:KSD851991 KIH851990:KIH851991 JYL851990:JYL851991 JOP851990:JOP851991 JET851990:JET851991 IUX851990:IUX851991 ILB851990:ILB851991 IBF851990:IBF851991 HRJ851990:HRJ851991 HHN851990:HHN851991 GXR851990:GXR851991 GNV851990:GNV851991 GDZ851990:GDZ851991 FUD851990:FUD851991 FKH851990:FKH851991 FAL851990:FAL851991 EQP851990:EQP851991 EGT851990:EGT851991 DWX851990:DWX851991 DNB851990:DNB851991 DDF851990:DDF851991 CTJ851990:CTJ851991 CJN851990:CJN851991 BZR851990:BZR851991 BPV851990:BPV851991 BFZ851990:BFZ851991 AWD851990:AWD851991 AMH851990:AMH851991 ACL851990:ACL851991 SP851990:SP851991 IT851990:IT851991 WVF786454:WVF786455 WLJ786454:WLJ786455 WBN786454:WBN786455 VRR786454:VRR786455 VHV786454:VHV786455 UXZ786454:UXZ786455 UOD786454:UOD786455 UEH786454:UEH786455 TUL786454:TUL786455 TKP786454:TKP786455 TAT786454:TAT786455 SQX786454:SQX786455 SHB786454:SHB786455 RXF786454:RXF786455 RNJ786454:RNJ786455 RDN786454:RDN786455 QTR786454:QTR786455 QJV786454:QJV786455 PZZ786454:PZZ786455 PQD786454:PQD786455 PGH786454:PGH786455 OWL786454:OWL786455 OMP786454:OMP786455 OCT786454:OCT786455 NSX786454:NSX786455 NJB786454:NJB786455 MZF786454:MZF786455 MPJ786454:MPJ786455 MFN786454:MFN786455 LVR786454:LVR786455 LLV786454:LLV786455 LBZ786454:LBZ786455 KSD786454:KSD786455 KIH786454:KIH786455 JYL786454:JYL786455 JOP786454:JOP786455 JET786454:JET786455 IUX786454:IUX786455 ILB786454:ILB786455 IBF786454:IBF786455 HRJ786454:HRJ786455 HHN786454:HHN786455 GXR786454:GXR786455 GNV786454:GNV786455 GDZ786454:GDZ786455 FUD786454:FUD786455 FKH786454:FKH786455 FAL786454:FAL786455 EQP786454:EQP786455 EGT786454:EGT786455 DWX786454:DWX786455 DNB786454:DNB786455 DDF786454:DDF786455 CTJ786454:CTJ786455 CJN786454:CJN786455 BZR786454:BZR786455 BPV786454:BPV786455 BFZ786454:BFZ786455 AWD786454:AWD786455 AMH786454:AMH786455 ACL786454:ACL786455 SP786454:SP786455 IT786454:IT786455 WVF720918:WVF720919 WLJ720918:WLJ720919 WBN720918:WBN720919 VRR720918:VRR720919 VHV720918:VHV720919 UXZ720918:UXZ720919 UOD720918:UOD720919 UEH720918:UEH720919 TUL720918:TUL720919 TKP720918:TKP720919 TAT720918:TAT720919 SQX720918:SQX720919 SHB720918:SHB720919 RXF720918:RXF720919 RNJ720918:RNJ720919 RDN720918:RDN720919 QTR720918:QTR720919 QJV720918:QJV720919 PZZ720918:PZZ720919 PQD720918:PQD720919 PGH720918:PGH720919 OWL720918:OWL720919 OMP720918:OMP720919 OCT720918:OCT720919 NSX720918:NSX720919 NJB720918:NJB720919 MZF720918:MZF720919 MPJ720918:MPJ720919 MFN720918:MFN720919 LVR720918:LVR720919 LLV720918:LLV720919 LBZ720918:LBZ720919 KSD720918:KSD720919 KIH720918:KIH720919 JYL720918:JYL720919 JOP720918:JOP720919 JET720918:JET720919 IUX720918:IUX720919 ILB720918:ILB720919 IBF720918:IBF720919 HRJ720918:HRJ720919 HHN720918:HHN720919 GXR720918:GXR720919 GNV720918:GNV720919 GDZ720918:GDZ720919 FUD720918:FUD720919 FKH720918:FKH720919 FAL720918:FAL720919 EQP720918:EQP720919 EGT720918:EGT720919 DWX720918:DWX720919 DNB720918:DNB720919 DDF720918:DDF720919 CTJ720918:CTJ720919 CJN720918:CJN720919 BZR720918:BZR720919 BPV720918:BPV720919 BFZ720918:BFZ720919 AWD720918:AWD720919 AMH720918:AMH720919 ACL720918:ACL720919 SP720918:SP720919 IT720918:IT720919 WVF655382:WVF655383 WLJ655382:WLJ655383 WBN655382:WBN655383 VRR655382:VRR655383 VHV655382:VHV655383 UXZ655382:UXZ655383 UOD655382:UOD655383 UEH655382:UEH655383 TUL655382:TUL655383 TKP655382:TKP655383 TAT655382:TAT655383 SQX655382:SQX655383 SHB655382:SHB655383 RXF655382:RXF655383 RNJ655382:RNJ655383 RDN655382:RDN655383 QTR655382:QTR655383 QJV655382:QJV655383 PZZ655382:PZZ655383 PQD655382:PQD655383 PGH655382:PGH655383 OWL655382:OWL655383 OMP655382:OMP655383 OCT655382:OCT655383 NSX655382:NSX655383 NJB655382:NJB655383 MZF655382:MZF655383 MPJ655382:MPJ655383 MFN655382:MFN655383 LVR655382:LVR655383 LLV655382:LLV655383 LBZ655382:LBZ655383 KSD655382:KSD655383 KIH655382:KIH655383 JYL655382:JYL655383 JOP655382:JOP655383 JET655382:JET655383 IUX655382:IUX655383 ILB655382:ILB655383 IBF655382:IBF655383 HRJ655382:HRJ655383 HHN655382:HHN655383 GXR655382:GXR655383 GNV655382:GNV655383 GDZ655382:GDZ655383 FUD655382:FUD655383 FKH655382:FKH655383 FAL655382:FAL655383 EQP655382:EQP655383 EGT655382:EGT655383 DWX655382:DWX655383 DNB655382:DNB655383 DDF655382:DDF655383 CTJ655382:CTJ655383 CJN655382:CJN655383 BZR655382:BZR655383 BPV655382:BPV655383 BFZ655382:BFZ655383 AWD655382:AWD655383 AMH655382:AMH655383 ACL655382:ACL655383 SP655382:SP655383 IT655382:IT655383 WVF589846:WVF589847 WLJ589846:WLJ589847 WBN589846:WBN589847 VRR589846:VRR589847 VHV589846:VHV589847 UXZ589846:UXZ589847 UOD589846:UOD589847 UEH589846:UEH589847 TUL589846:TUL589847 TKP589846:TKP589847 TAT589846:TAT589847 SQX589846:SQX589847 SHB589846:SHB589847 RXF589846:RXF589847 RNJ589846:RNJ589847 RDN589846:RDN589847 QTR589846:QTR589847 QJV589846:QJV589847 PZZ589846:PZZ589847 PQD589846:PQD589847 PGH589846:PGH589847 OWL589846:OWL589847 OMP589846:OMP589847 OCT589846:OCT589847 NSX589846:NSX589847 NJB589846:NJB589847 MZF589846:MZF589847 MPJ589846:MPJ589847 MFN589846:MFN589847 LVR589846:LVR589847 LLV589846:LLV589847 LBZ589846:LBZ589847 KSD589846:KSD589847 KIH589846:KIH589847 JYL589846:JYL589847 JOP589846:JOP589847 JET589846:JET589847 IUX589846:IUX589847 ILB589846:ILB589847 IBF589846:IBF589847 HRJ589846:HRJ589847 HHN589846:HHN589847 GXR589846:GXR589847 GNV589846:GNV589847 GDZ589846:GDZ589847 FUD589846:FUD589847 FKH589846:FKH589847 FAL589846:FAL589847 EQP589846:EQP589847 EGT589846:EGT589847 DWX589846:DWX589847 DNB589846:DNB589847 DDF589846:DDF589847 CTJ589846:CTJ589847 CJN589846:CJN589847 BZR589846:BZR589847 BPV589846:BPV589847 BFZ589846:BFZ589847 AWD589846:AWD589847 AMH589846:AMH589847 ACL589846:ACL589847 SP589846:SP589847 IT589846:IT589847 WVF524310:WVF524311 WLJ524310:WLJ524311 WBN524310:WBN524311 VRR524310:VRR524311 VHV524310:VHV524311 UXZ524310:UXZ524311 UOD524310:UOD524311 UEH524310:UEH524311 TUL524310:TUL524311 TKP524310:TKP524311 TAT524310:TAT524311 SQX524310:SQX524311 SHB524310:SHB524311 RXF524310:RXF524311 RNJ524310:RNJ524311 RDN524310:RDN524311 QTR524310:QTR524311 QJV524310:QJV524311 PZZ524310:PZZ524311 PQD524310:PQD524311 PGH524310:PGH524311 OWL524310:OWL524311 OMP524310:OMP524311 OCT524310:OCT524311 NSX524310:NSX524311 NJB524310:NJB524311 MZF524310:MZF524311 MPJ524310:MPJ524311 MFN524310:MFN524311 LVR524310:LVR524311 LLV524310:LLV524311 LBZ524310:LBZ524311 KSD524310:KSD524311 KIH524310:KIH524311 JYL524310:JYL524311 JOP524310:JOP524311 JET524310:JET524311 IUX524310:IUX524311 ILB524310:ILB524311 IBF524310:IBF524311 HRJ524310:HRJ524311 HHN524310:HHN524311 GXR524310:GXR524311 GNV524310:GNV524311 GDZ524310:GDZ524311 FUD524310:FUD524311 FKH524310:FKH524311 FAL524310:FAL524311 EQP524310:EQP524311 EGT524310:EGT524311 DWX524310:DWX524311 DNB524310:DNB524311 DDF524310:DDF524311 CTJ524310:CTJ524311 CJN524310:CJN524311 BZR524310:BZR524311 BPV524310:BPV524311 BFZ524310:BFZ524311 AWD524310:AWD524311 AMH524310:AMH524311 ACL524310:ACL524311 SP524310:SP524311 IT524310:IT524311 WVF458774:WVF458775 WLJ458774:WLJ458775 WBN458774:WBN458775 VRR458774:VRR458775 VHV458774:VHV458775 UXZ458774:UXZ458775 UOD458774:UOD458775 UEH458774:UEH458775 TUL458774:TUL458775 TKP458774:TKP458775 TAT458774:TAT458775 SQX458774:SQX458775 SHB458774:SHB458775 RXF458774:RXF458775 RNJ458774:RNJ458775 RDN458774:RDN458775 QTR458774:QTR458775 QJV458774:QJV458775 PZZ458774:PZZ458775 PQD458774:PQD458775 PGH458774:PGH458775 OWL458774:OWL458775 OMP458774:OMP458775 OCT458774:OCT458775 NSX458774:NSX458775 NJB458774:NJB458775 MZF458774:MZF458775 MPJ458774:MPJ458775 MFN458774:MFN458775 LVR458774:LVR458775 LLV458774:LLV458775 LBZ458774:LBZ458775 KSD458774:KSD458775 KIH458774:KIH458775 JYL458774:JYL458775 JOP458774:JOP458775 JET458774:JET458775 IUX458774:IUX458775 ILB458774:ILB458775 IBF458774:IBF458775 HRJ458774:HRJ458775 HHN458774:HHN458775 GXR458774:GXR458775 GNV458774:GNV458775 GDZ458774:GDZ458775 FUD458774:FUD458775 FKH458774:FKH458775 FAL458774:FAL458775 EQP458774:EQP458775 EGT458774:EGT458775 DWX458774:DWX458775 DNB458774:DNB458775 DDF458774:DDF458775 CTJ458774:CTJ458775 CJN458774:CJN458775 BZR458774:BZR458775 BPV458774:BPV458775 BFZ458774:BFZ458775 AWD458774:AWD458775 AMH458774:AMH458775 ACL458774:ACL458775 SP458774:SP458775 IT458774:IT458775 WVF393238:WVF393239 WLJ393238:WLJ393239 WBN393238:WBN393239 VRR393238:VRR393239 VHV393238:VHV393239 UXZ393238:UXZ393239 UOD393238:UOD393239 UEH393238:UEH393239 TUL393238:TUL393239 TKP393238:TKP393239 TAT393238:TAT393239 SQX393238:SQX393239 SHB393238:SHB393239 RXF393238:RXF393239 RNJ393238:RNJ393239 RDN393238:RDN393239 QTR393238:QTR393239 QJV393238:QJV393239 PZZ393238:PZZ393239 PQD393238:PQD393239 PGH393238:PGH393239 OWL393238:OWL393239 OMP393238:OMP393239 OCT393238:OCT393239 NSX393238:NSX393239 NJB393238:NJB393239 MZF393238:MZF393239 MPJ393238:MPJ393239 MFN393238:MFN393239 LVR393238:LVR393239 LLV393238:LLV393239 LBZ393238:LBZ393239 KSD393238:KSD393239 KIH393238:KIH393239 JYL393238:JYL393239 JOP393238:JOP393239 JET393238:JET393239 IUX393238:IUX393239 ILB393238:ILB393239 IBF393238:IBF393239 HRJ393238:HRJ393239 HHN393238:HHN393239 GXR393238:GXR393239 GNV393238:GNV393239 GDZ393238:GDZ393239 FUD393238:FUD393239 FKH393238:FKH393239 FAL393238:FAL393239 EQP393238:EQP393239 EGT393238:EGT393239 DWX393238:DWX393239 DNB393238:DNB393239 DDF393238:DDF393239 CTJ393238:CTJ393239 CJN393238:CJN393239 BZR393238:BZR393239 BPV393238:BPV393239 BFZ393238:BFZ393239 AWD393238:AWD393239 AMH393238:AMH393239 ACL393238:ACL393239 SP393238:SP393239 IT393238:IT393239 WVF327702:WVF327703 WLJ327702:WLJ327703 WBN327702:WBN327703 VRR327702:VRR327703 VHV327702:VHV327703 UXZ327702:UXZ327703 UOD327702:UOD327703 UEH327702:UEH327703 TUL327702:TUL327703 TKP327702:TKP327703 TAT327702:TAT327703 SQX327702:SQX327703 SHB327702:SHB327703 RXF327702:RXF327703 RNJ327702:RNJ327703 RDN327702:RDN327703 QTR327702:QTR327703 QJV327702:QJV327703 PZZ327702:PZZ327703 PQD327702:PQD327703 PGH327702:PGH327703 OWL327702:OWL327703 OMP327702:OMP327703 OCT327702:OCT327703 NSX327702:NSX327703 NJB327702:NJB327703 MZF327702:MZF327703 MPJ327702:MPJ327703 MFN327702:MFN327703 LVR327702:LVR327703 LLV327702:LLV327703 LBZ327702:LBZ327703 KSD327702:KSD327703 KIH327702:KIH327703 JYL327702:JYL327703 JOP327702:JOP327703 JET327702:JET327703 IUX327702:IUX327703 ILB327702:ILB327703 IBF327702:IBF327703 HRJ327702:HRJ327703 HHN327702:HHN327703 GXR327702:GXR327703 GNV327702:GNV327703 GDZ327702:GDZ327703 FUD327702:FUD327703 FKH327702:FKH327703 FAL327702:FAL327703 EQP327702:EQP327703 EGT327702:EGT327703 DWX327702:DWX327703 DNB327702:DNB327703 DDF327702:DDF327703 CTJ327702:CTJ327703 CJN327702:CJN327703 BZR327702:BZR327703 BPV327702:BPV327703 BFZ327702:BFZ327703 AWD327702:AWD327703 AMH327702:AMH327703 ACL327702:ACL327703 SP327702:SP327703 IT327702:IT327703 WVF262166:WVF262167 WLJ262166:WLJ262167 WBN262166:WBN262167 VRR262166:VRR262167 VHV262166:VHV262167 UXZ262166:UXZ262167 UOD262166:UOD262167 UEH262166:UEH262167 TUL262166:TUL262167 TKP262166:TKP262167 TAT262166:TAT262167 SQX262166:SQX262167 SHB262166:SHB262167 RXF262166:RXF262167 RNJ262166:RNJ262167 RDN262166:RDN262167 QTR262166:QTR262167 QJV262166:QJV262167 PZZ262166:PZZ262167 PQD262166:PQD262167 PGH262166:PGH262167 OWL262166:OWL262167 OMP262166:OMP262167 OCT262166:OCT262167 NSX262166:NSX262167 NJB262166:NJB262167 MZF262166:MZF262167 MPJ262166:MPJ262167 MFN262166:MFN262167 LVR262166:LVR262167 LLV262166:LLV262167 LBZ262166:LBZ262167 KSD262166:KSD262167 KIH262166:KIH262167 JYL262166:JYL262167 JOP262166:JOP262167 JET262166:JET262167 IUX262166:IUX262167 ILB262166:ILB262167 IBF262166:IBF262167 HRJ262166:HRJ262167 HHN262166:HHN262167 GXR262166:GXR262167 GNV262166:GNV262167 GDZ262166:GDZ262167 FUD262166:FUD262167 FKH262166:FKH262167 FAL262166:FAL262167 EQP262166:EQP262167 EGT262166:EGT262167 DWX262166:DWX262167 DNB262166:DNB262167 DDF262166:DDF262167 CTJ262166:CTJ262167 CJN262166:CJN262167 BZR262166:BZR262167 BPV262166:BPV262167 BFZ262166:BFZ262167 AWD262166:AWD262167 AMH262166:AMH262167 ACL262166:ACL262167 SP262166:SP262167 IT262166:IT262167 WVF196630:WVF196631 WLJ196630:WLJ196631 WBN196630:WBN196631 VRR196630:VRR196631 VHV196630:VHV196631 UXZ196630:UXZ196631 UOD196630:UOD196631 UEH196630:UEH196631 TUL196630:TUL196631 TKP196630:TKP196631 TAT196630:TAT196631 SQX196630:SQX196631 SHB196630:SHB196631 RXF196630:RXF196631 RNJ196630:RNJ196631 RDN196630:RDN196631 QTR196630:QTR196631 QJV196630:QJV196631 PZZ196630:PZZ196631 PQD196630:PQD196631 PGH196630:PGH196631 OWL196630:OWL196631 OMP196630:OMP196631 OCT196630:OCT196631 NSX196630:NSX196631 NJB196630:NJB196631 MZF196630:MZF196631 MPJ196630:MPJ196631 MFN196630:MFN196631 LVR196630:LVR196631 LLV196630:LLV196631 LBZ196630:LBZ196631 KSD196630:KSD196631 KIH196630:KIH196631 JYL196630:JYL196631 JOP196630:JOP196631 JET196630:JET196631 IUX196630:IUX196631 ILB196630:ILB196631 IBF196630:IBF196631 HRJ196630:HRJ196631 HHN196630:HHN196631 GXR196630:GXR196631 GNV196630:GNV196631 GDZ196630:GDZ196631 FUD196630:FUD196631 FKH196630:FKH196631 FAL196630:FAL196631 EQP196630:EQP196631 EGT196630:EGT196631 DWX196630:DWX196631 DNB196630:DNB196631 DDF196630:DDF196631 CTJ196630:CTJ196631 CJN196630:CJN196631 BZR196630:BZR196631 BPV196630:BPV196631 BFZ196630:BFZ196631 AWD196630:AWD196631 AMH196630:AMH196631 ACL196630:ACL196631 SP196630:SP196631 IT196630:IT196631 WVF131094:WVF131095 WLJ131094:WLJ131095 WBN131094:WBN131095 VRR131094:VRR131095 VHV131094:VHV131095 UXZ131094:UXZ131095 UOD131094:UOD131095 UEH131094:UEH131095 TUL131094:TUL131095 TKP131094:TKP131095 TAT131094:TAT131095 SQX131094:SQX131095 SHB131094:SHB131095 RXF131094:RXF131095 RNJ131094:RNJ131095 RDN131094:RDN131095 QTR131094:QTR131095 QJV131094:QJV131095 PZZ131094:PZZ131095 PQD131094:PQD131095 PGH131094:PGH131095 OWL131094:OWL131095 OMP131094:OMP131095 OCT131094:OCT131095 NSX131094:NSX131095 NJB131094:NJB131095 MZF131094:MZF131095 MPJ131094:MPJ131095 MFN131094:MFN131095 LVR131094:LVR131095 LLV131094:LLV131095 LBZ131094:LBZ131095 KSD131094:KSD131095 KIH131094:KIH131095 JYL131094:JYL131095 JOP131094:JOP131095 JET131094:JET131095 IUX131094:IUX131095 ILB131094:ILB131095 IBF131094:IBF131095 HRJ131094:HRJ131095 HHN131094:HHN131095 GXR131094:GXR131095 GNV131094:GNV131095 GDZ131094:GDZ131095 FUD131094:FUD131095 FKH131094:FKH131095 FAL131094:FAL131095 EQP131094:EQP131095 EGT131094:EGT131095 DWX131094:DWX131095 DNB131094:DNB131095 DDF131094:DDF131095 CTJ131094:CTJ131095 CJN131094:CJN131095 BZR131094:BZR131095 BPV131094:BPV131095 BFZ131094:BFZ131095 AWD131094:AWD131095 AMH131094:AMH131095 ACL131094:ACL131095 SP131094:SP131095 IT131094:IT131095 WVF65558:WVF65559 WLJ65558:WLJ65559 WBN65558:WBN65559 VRR65558:VRR65559 VHV65558:VHV65559 UXZ65558:UXZ65559 UOD65558:UOD65559 UEH65558:UEH65559 TUL65558:TUL65559 TKP65558:TKP65559 TAT65558:TAT65559 SQX65558:SQX65559 SHB65558:SHB65559 RXF65558:RXF65559 RNJ65558:RNJ65559 RDN65558:RDN65559 QTR65558:QTR65559 QJV65558:QJV65559 PZZ65558:PZZ65559 PQD65558:PQD65559 PGH65558:PGH65559 OWL65558:OWL65559 OMP65558:OMP65559 OCT65558:OCT65559 NSX65558:NSX65559 NJB65558:NJB65559 MZF65558:MZF65559 MPJ65558:MPJ65559 MFN65558:MFN65559 LVR65558:LVR65559 LLV65558:LLV65559 LBZ65558:LBZ65559 KSD65558:KSD65559 KIH65558:KIH65559 JYL65558:JYL65559 JOP65558:JOP65559 JET65558:JET65559 IUX65558:IUX65559 ILB65558:ILB65559 IBF65558:IBF65559 HRJ65558:HRJ65559 HHN65558:HHN65559 GXR65558:GXR65559 GNV65558:GNV65559 GDZ65558:GDZ65559 FUD65558:FUD65559 FKH65558:FKH65559 FAL65558:FAL65559 EQP65558:EQP65559 EGT65558:EGT65559 DWX65558:DWX65559 DNB65558:DNB65559 DDF65558:DDF65559 CTJ65558:CTJ65559 CJN65558:CJN65559 BZR65558:BZR65559 BPV65558:BPV65559 BFZ65558:BFZ65559 AWD65558:AWD65559 AMH65558:AMH65559 ACL65558:ACL65559 SP65558:SP65559 IT65558:IT65559 C65558:C65559 C19:C20 C983062:C983063 C917526:C917527 C851990:C851991 C786454:C786455 C720918:C720919 C655382:C655383 C589846:C589847 C524310:C524311 C458774:C458775 C393238:C393239 C327702:C327703 C262166:C262167 C196630:C196631 C131094:C131095">
      <formula1>xlbqt001</formula1>
    </dataValidation>
  </dataValidations>
  <pageMargins left="0.7" right="0.7" top="0.75" bottom="0.75" header="0.3" footer="0.3"/>
  <pageSetup paperSize="9" orientation="portrait" horizontalDpi="96" verticalDpi="96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N15" sqref="N14:N15"/>
    </sheetView>
  </sheetViews>
  <sheetFormatPr baseColWidth="10" defaultColWidth="8.83203125" defaultRowHeight="15" x14ac:dyDescent="0.15"/>
  <cols>
    <col min="1" max="1" width="20.83203125" style="114" bestFit="1" customWidth="1"/>
    <col min="2" max="4" width="8.5" style="114" bestFit="1" customWidth="1"/>
    <col min="5" max="7" width="9.5" style="114" bestFit="1" customWidth="1"/>
    <col min="8" max="8" width="9.5" style="114" customWidth="1"/>
    <col min="9" max="16384" width="8.83203125" style="113"/>
  </cols>
  <sheetData>
    <row r="1" spans="1:9" ht="27.75" customHeight="1" x14ac:dyDescent="0.25">
      <c r="A1" s="649" t="s">
        <v>174</v>
      </c>
      <c r="B1" s="650"/>
      <c r="C1" s="650"/>
      <c r="D1" s="650"/>
      <c r="E1" s="650"/>
      <c r="F1" s="650"/>
      <c r="G1" s="650"/>
      <c r="H1" s="112"/>
    </row>
    <row r="2" spans="1:9" ht="15" customHeight="1" x14ac:dyDescent="0.25">
      <c r="A2" s="114" t="s">
        <v>177</v>
      </c>
      <c r="B2" s="112"/>
      <c r="C2" s="112"/>
      <c r="D2" s="112"/>
      <c r="E2" s="112"/>
      <c r="F2" s="112"/>
      <c r="G2" s="651">
        <v>41879</v>
      </c>
      <c r="H2" s="652"/>
    </row>
    <row r="3" spans="1:9" ht="18" customHeight="1" x14ac:dyDescent="0.15">
      <c r="A3" s="117" t="s">
        <v>178</v>
      </c>
      <c r="B3" s="653" t="s">
        <v>334</v>
      </c>
      <c r="C3" s="653"/>
      <c r="D3" s="653"/>
      <c r="E3" s="653"/>
      <c r="F3" s="117" t="s">
        <v>179</v>
      </c>
      <c r="G3" s="654" t="str">
        <f>封面!G11</f>
        <v>DAEG81370</v>
      </c>
      <c r="H3" s="654"/>
    </row>
    <row r="4" spans="1:9" s="294" customFormat="1" ht="18" customHeight="1" x14ac:dyDescent="0.2">
      <c r="A4" s="298" t="s">
        <v>321</v>
      </c>
      <c r="B4" s="298" t="s">
        <v>345</v>
      </c>
      <c r="C4" s="298" t="s">
        <v>322</v>
      </c>
      <c r="D4" s="298" t="s">
        <v>323</v>
      </c>
      <c r="E4" s="298" t="s">
        <v>324</v>
      </c>
      <c r="F4" s="298" t="s">
        <v>346</v>
      </c>
      <c r="G4" s="298" t="s">
        <v>347</v>
      </c>
      <c r="H4" s="298" t="s">
        <v>325</v>
      </c>
      <c r="I4" s="293"/>
    </row>
    <row r="5" spans="1:9" s="296" customFormat="1" ht="18" customHeight="1" x14ac:dyDescent="0.2">
      <c r="A5" s="298" t="s">
        <v>348</v>
      </c>
      <c r="B5" s="298" t="s">
        <v>349</v>
      </c>
      <c r="C5" s="298" t="s">
        <v>350</v>
      </c>
      <c r="D5" s="298" t="s">
        <v>351</v>
      </c>
      <c r="E5" s="298" t="s">
        <v>352</v>
      </c>
      <c r="F5" s="298" t="s">
        <v>353</v>
      </c>
      <c r="G5" s="298" t="s">
        <v>354</v>
      </c>
      <c r="H5" s="298" t="s">
        <v>355</v>
      </c>
      <c r="I5" s="295"/>
    </row>
    <row r="6" spans="1:9" s="296" customFormat="1" ht="18" customHeight="1" x14ac:dyDescent="0.2">
      <c r="A6" s="298" t="s">
        <v>356</v>
      </c>
      <c r="B6" s="298">
        <f>C6-1</f>
        <v>59</v>
      </c>
      <c r="C6" s="298">
        <f>D6-2</f>
        <v>60</v>
      </c>
      <c r="D6" s="298">
        <v>62</v>
      </c>
      <c r="E6" s="298">
        <f>D6+2</f>
        <v>64</v>
      </c>
      <c r="F6" s="298">
        <f>E6+2</f>
        <v>66</v>
      </c>
      <c r="G6" s="298">
        <f>F6+1</f>
        <v>67</v>
      </c>
      <c r="H6" s="298">
        <f>G6+1</f>
        <v>68</v>
      </c>
      <c r="I6" s="295"/>
    </row>
    <row r="7" spans="1:9" s="296" customFormat="1" ht="18" customHeight="1" x14ac:dyDescent="0.2">
      <c r="A7" s="298" t="s">
        <v>357</v>
      </c>
      <c r="B7" s="298">
        <f>C7-1</f>
        <v>58</v>
      </c>
      <c r="C7" s="298">
        <f>D7-2</f>
        <v>59</v>
      </c>
      <c r="D7" s="298">
        <v>61</v>
      </c>
      <c r="E7" s="298">
        <f>D7+2</f>
        <v>63</v>
      </c>
      <c r="F7" s="298">
        <f>E7+2</f>
        <v>65</v>
      </c>
      <c r="G7" s="298">
        <f>F7+1</f>
        <v>66</v>
      </c>
      <c r="H7" s="298">
        <f>G7+1</f>
        <v>67</v>
      </c>
      <c r="I7" s="295"/>
    </row>
    <row r="8" spans="1:9" s="296" customFormat="1" ht="18" customHeight="1" x14ac:dyDescent="0.2">
      <c r="A8" s="299" t="s">
        <v>358</v>
      </c>
      <c r="B8" s="299"/>
      <c r="C8" s="299"/>
      <c r="D8" s="299"/>
      <c r="E8" s="299"/>
      <c r="F8" s="299"/>
      <c r="G8" s="299"/>
      <c r="H8" s="299"/>
      <c r="I8" s="295"/>
    </row>
    <row r="9" spans="1:9" s="296" customFormat="1" ht="18" customHeight="1" x14ac:dyDescent="0.2">
      <c r="A9" s="298" t="s">
        <v>359</v>
      </c>
      <c r="B9" s="298">
        <f t="shared" ref="B9:C11" si="0">C9-4</f>
        <v>90</v>
      </c>
      <c r="C9" s="298">
        <f t="shared" si="0"/>
        <v>94</v>
      </c>
      <c r="D9" s="298">
        <v>98</v>
      </c>
      <c r="E9" s="298">
        <f>D9+4</f>
        <v>102</v>
      </c>
      <c r="F9" s="298">
        <f>E9+4</f>
        <v>106</v>
      </c>
      <c r="G9" s="298">
        <f>F9+6</f>
        <v>112</v>
      </c>
      <c r="H9" s="298">
        <f>G9+6</f>
        <v>118</v>
      </c>
      <c r="I9" s="295"/>
    </row>
    <row r="10" spans="1:9" s="296" customFormat="1" ht="18" customHeight="1" x14ac:dyDescent="0.2">
      <c r="A10" s="298" t="s">
        <v>360</v>
      </c>
      <c r="B10" s="298">
        <f t="shared" si="0"/>
        <v>80</v>
      </c>
      <c r="C10" s="298">
        <f t="shared" si="0"/>
        <v>84</v>
      </c>
      <c r="D10" s="298">
        <v>88</v>
      </c>
      <c r="E10" s="298">
        <f>D10+4</f>
        <v>92</v>
      </c>
      <c r="F10" s="298">
        <f>E10+5</f>
        <v>97</v>
      </c>
      <c r="G10" s="298">
        <f>F10+6</f>
        <v>103</v>
      </c>
      <c r="H10" s="298">
        <f>G10+7</f>
        <v>110</v>
      </c>
      <c r="I10" s="295"/>
    </row>
    <row r="11" spans="1:9" s="296" customFormat="1" ht="18" customHeight="1" x14ac:dyDescent="0.2">
      <c r="A11" s="298" t="s">
        <v>361</v>
      </c>
      <c r="B11" s="298">
        <f t="shared" si="0"/>
        <v>92</v>
      </c>
      <c r="C11" s="298">
        <f t="shared" si="0"/>
        <v>96</v>
      </c>
      <c r="D11" s="298">
        <v>100</v>
      </c>
      <c r="E11" s="298">
        <f>D11+4</f>
        <v>104</v>
      </c>
      <c r="F11" s="298">
        <f>E11+5</f>
        <v>109</v>
      </c>
      <c r="G11" s="298">
        <f>F11+6</f>
        <v>115</v>
      </c>
      <c r="H11" s="298">
        <f>G11+7</f>
        <v>122</v>
      </c>
      <c r="I11" s="295"/>
    </row>
    <row r="12" spans="1:9" s="296" customFormat="1" ht="18" customHeight="1" x14ac:dyDescent="0.2">
      <c r="A12" s="298" t="s">
        <v>362</v>
      </c>
      <c r="B12" s="298">
        <f t="shared" ref="B12:C13" si="1">C12-1</f>
        <v>36</v>
      </c>
      <c r="C12" s="298">
        <f t="shared" si="1"/>
        <v>37</v>
      </c>
      <c r="D12" s="298">
        <v>38</v>
      </c>
      <c r="E12" s="298">
        <f>D12+1</f>
        <v>39</v>
      </c>
      <c r="F12" s="298">
        <f t="shared" ref="F12:F13" si="2">E12+1</f>
        <v>40</v>
      </c>
      <c r="G12" s="298">
        <f t="shared" ref="G12:H12" si="3">F12+1.2</f>
        <v>41.2</v>
      </c>
      <c r="H12" s="298">
        <f t="shared" si="3"/>
        <v>42.400000000000006</v>
      </c>
      <c r="I12" s="295"/>
    </row>
    <row r="13" spans="1:9" s="296" customFormat="1" ht="18" customHeight="1" x14ac:dyDescent="0.2">
      <c r="A13" s="298" t="s">
        <v>363</v>
      </c>
      <c r="B13" s="298">
        <f t="shared" si="1"/>
        <v>43</v>
      </c>
      <c r="C13" s="298">
        <f t="shared" si="1"/>
        <v>44</v>
      </c>
      <c r="D13" s="298">
        <v>45</v>
      </c>
      <c r="E13" s="298">
        <f>D13+1</f>
        <v>46</v>
      </c>
      <c r="F13" s="298">
        <f t="shared" si="2"/>
        <v>47</v>
      </c>
      <c r="G13" s="298">
        <f>F13+1.5</f>
        <v>48.5</v>
      </c>
      <c r="H13" s="298">
        <f>G13+1.5</f>
        <v>50</v>
      </c>
      <c r="I13" s="295"/>
    </row>
    <row r="14" spans="1:9" s="296" customFormat="1" ht="18" customHeight="1" x14ac:dyDescent="0.2">
      <c r="A14" s="298" t="s">
        <v>176</v>
      </c>
      <c r="B14" s="298">
        <f>C14</f>
        <v>7.5</v>
      </c>
      <c r="C14" s="298">
        <f>D14</f>
        <v>7.5</v>
      </c>
      <c r="D14" s="298">
        <v>7.5</v>
      </c>
      <c r="E14" s="298">
        <f>D14</f>
        <v>7.5</v>
      </c>
      <c r="F14" s="298">
        <f t="shared" ref="F14:H15" si="4">E14</f>
        <v>7.5</v>
      </c>
      <c r="G14" s="298">
        <f t="shared" si="4"/>
        <v>7.5</v>
      </c>
      <c r="H14" s="298">
        <f t="shared" si="4"/>
        <v>7.5</v>
      </c>
      <c r="I14" s="295"/>
    </row>
    <row r="15" spans="1:9" s="296" customFormat="1" ht="18" customHeight="1" x14ac:dyDescent="0.2">
      <c r="A15" s="298" t="s">
        <v>329</v>
      </c>
      <c r="B15" s="298">
        <f>C15</f>
        <v>7</v>
      </c>
      <c r="C15" s="298">
        <f>D15</f>
        <v>7</v>
      </c>
      <c r="D15" s="298">
        <v>7</v>
      </c>
      <c r="E15" s="298">
        <f>D15</f>
        <v>7</v>
      </c>
      <c r="F15" s="298">
        <f t="shared" si="4"/>
        <v>7</v>
      </c>
      <c r="G15" s="298">
        <f t="shared" si="4"/>
        <v>7</v>
      </c>
      <c r="H15" s="298">
        <f t="shared" si="4"/>
        <v>7</v>
      </c>
      <c r="I15" s="295"/>
    </row>
    <row r="16" spans="1:9" s="301" customFormat="1" ht="18" customHeight="1" x14ac:dyDescent="0.2">
      <c r="A16" s="298" t="s">
        <v>364</v>
      </c>
      <c r="B16" s="298">
        <f>C16-1</f>
        <v>75.5</v>
      </c>
      <c r="C16" s="298">
        <f>D16-1.5</f>
        <v>76.5</v>
      </c>
      <c r="D16" s="298">
        <v>78</v>
      </c>
      <c r="E16" s="298">
        <f>D16+1.5</f>
        <v>79.5</v>
      </c>
      <c r="F16" s="298">
        <f>E16+1.5</f>
        <v>81</v>
      </c>
      <c r="G16" s="298">
        <f>F16+1.1</f>
        <v>82.1</v>
      </c>
      <c r="H16" s="298">
        <f>G16+1.1</f>
        <v>83.199999999999989</v>
      </c>
      <c r="I16" s="300"/>
    </row>
    <row r="17" spans="1:9" s="294" customFormat="1" ht="19.5" customHeight="1" x14ac:dyDescent="0.2">
      <c r="A17" s="298" t="s">
        <v>175</v>
      </c>
      <c r="B17" s="298">
        <f>C17-0.8</f>
        <v>17.399999999999999</v>
      </c>
      <c r="C17" s="298">
        <f>D17-0.8</f>
        <v>18.2</v>
      </c>
      <c r="D17" s="298">
        <v>19</v>
      </c>
      <c r="E17" s="298">
        <f>D17+0.8</f>
        <v>19.8</v>
      </c>
      <c r="F17" s="298">
        <f>E17+0.8</f>
        <v>20.6</v>
      </c>
      <c r="G17" s="298">
        <f>F17+1.3</f>
        <v>21.900000000000002</v>
      </c>
      <c r="H17" s="298">
        <f>G17+1.3</f>
        <v>23.200000000000003</v>
      </c>
      <c r="I17" s="293"/>
    </row>
    <row r="18" spans="1:9" s="296" customFormat="1" ht="18" customHeight="1" x14ac:dyDescent="0.2">
      <c r="A18" s="298" t="s">
        <v>326</v>
      </c>
      <c r="B18" s="298">
        <f>C18-0.6</f>
        <v>14.8</v>
      </c>
      <c r="C18" s="298">
        <f>D18-0.6</f>
        <v>15.4</v>
      </c>
      <c r="D18" s="298">
        <v>16</v>
      </c>
      <c r="E18" s="298">
        <f>D18+0.6</f>
        <v>16.600000000000001</v>
      </c>
      <c r="F18" s="298">
        <f>E18+0.6</f>
        <v>17.200000000000003</v>
      </c>
      <c r="G18" s="298">
        <f>F18+0.95</f>
        <v>18.150000000000002</v>
      </c>
      <c r="H18" s="298">
        <f>G18+0.95</f>
        <v>19.100000000000001</v>
      </c>
      <c r="I18" s="295"/>
    </row>
    <row r="19" spans="1:9" s="294" customFormat="1" ht="18" customHeight="1" x14ac:dyDescent="0.2">
      <c r="A19" s="298" t="s">
        <v>366</v>
      </c>
      <c r="B19" s="298">
        <f>C19-0.4</f>
        <v>10.199999999999999</v>
      </c>
      <c r="C19" s="298">
        <f>D19-0.4</f>
        <v>10.6</v>
      </c>
      <c r="D19" s="298">
        <v>11</v>
      </c>
      <c r="E19" s="298">
        <f>D19+0.4</f>
        <v>11.4</v>
      </c>
      <c r="F19" s="298">
        <f>E19+0.4</f>
        <v>11.8</v>
      </c>
      <c r="G19" s="298">
        <f>F19+0.6</f>
        <v>12.4</v>
      </c>
      <c r="H19" s="298">
        <f>G19+0.6</f>
        <v>13</v>
      </c>
      <c r="I19" s="293"/>
    </row>
    <row r="20" spans="1:9" s="294" customFormat="1" ht="18" customHeight="1" x14ac:dyDescent="0.2">
      <c r="A20" s="298" t="s">
        <v>333</v>
      </c>
      <c r="B20" s="298">
        <f>C20-0.4</f>
        <v>12.7</v>
      </c>
      <c r="C20" s="298">
        <f>D20-0.4</f>
        <v>13.1</v>
      </c>
      <c r="D20" s="298">
        <v>13.5</v>
      </c>
      <c r="E20" s="298">
        <f>D20+0.4</f>
        <v>13.9</v>
      </c>
      <c r="F20" s="298">
        <f>E20+0.4</f>
        <v>14.3</v>
      </c>
      <c r="G20" s="298">
        <f>F20+0.6</f>
        <v>14.9</v>
      </c>
      <c r="H20" s="298">
        <f>G20+0.6</f>
        <v>15.5</v>
      </c>
      <c r="I20" s="293"/>
    </row>
    <row r="21" spans="1:9" s="303" customFormat="1" ht="18" customHeight="1" x14ac:dyDescent="0.2">
      <c r="A21" s="298" t="s">
        <v>327</v>
      </c>
      <c r="B21" s="648">
        <f>D21-1</f>
        <v>16</v>
      </c>
      <c r="C21" s="648"/>
      <c r="D21" s="648">
        <v>17</v>
      </c>
      <c r="E21" s="648"/>
      <c r="F21" s="648">
        <f>D21+1.5</f>
        <v>18.5</v>
      </c>
      <c r="G21" s="648"/>
      <c r="H21" s="648"/>
      <c r="I21" s="302"/>
    </row>
    <row r="22" spans="1:9" s="303" customFormat="1" ht="18" customHeight="1" x14ac:dyDescent="0.2">
      <c r="A22" s="299" t="s">
        <v>328</v>
      </c>
      <c r="B22" s="304"/>
      <c r="C22" s="304"/>
      <c r="D22" s="304"/>
      <c r="E22" s="304"/>
      <c r="F22" s="304"/>
      <c r="G22" s="304"/>
      <c r="H22" s="304"/>
      <c r="I22" s="302"/>
    </row>
    <row r="23" spans="1:9" s="294" customFormat="1" ht="16" x14ac:dyDescent="0.2">
      <c r="A23" s="298" t="s">
        <v>367</v>
      </c>
      <c r="B23" s="298">
        <f>C23</f>
        <v>2</v>
      </c>
      <c r="C23" s="298">
        <f>D23</f>
        <v>2</v>
      </c>
      <c r="D23" s="298">
        <v>2</v>
      </c>
      <c r="E23" s="298">
        <f>D23</f>
        <v>2</v>
      </c>
      <c r="F23" s="298">
        <f t="shared" ref="F23:H23" si="5">E23</f>
        <v>2</v>
      </c>
      <c r="G23" s="298">
        <f t="shared" si="5"/>
        <v>2</v>
      </c>
      <c r="H23" s="298">
        <f t="shared" si="5"/>
        <v>2</v>
      </c>
      <c r="I23" s="293"/>
    </row>
    <row r="24" spans="1:9" s="294" customFormat="1" ht="18" customHeight="1" x14ac:dyDescent="0.15">
      <c r="A24" s="643" t="s">
        <v>330</v>
      </c>
      <c r="B24" s="643"/>
      <c r="C24" s="643"/>
      <c r="D24" s="643"/>
      <c r="E24" s="643"/>
      <c r="F24" s="643"/>
      <c r="G24" s="643"/>
      <c r="H24" s="643"/>
      <c r="I24" s="293"/>
    </row>
    <row r="25" spans="1:9" s="294" customFormat="1" ht="18" customHeight="1" x14ac:dyDescent="0.15">
      <c r="A25" s="644" t="s">
        <v>331</v>
      </c>
      <c r="B25" s="644"/>
      <c r="C25" s="644"/>
      <c r="D25" s="644"/>
      <c r="E25" s="644"/>
      <c r="F25" s="644"/>
      <c r="G25" s="644"/>
      <c r="H25" s="644"/>
      <c r="I25" s="293"/>
    </row>
    <row r="26" spans="1:9" s="294" customFormat="1" ht="18" customHeight="1" x14ac:dyDescent="0.15">
      <c r="A26" s="644" t="s">
        <v>332</v>
      </c>
      <c r="B26" s="644"/>
      <c r="C26" s="644"/>
      <c r="D26" s="644"/>
      <c r="E26" s="644"/>
      <c r="F26" s="644"/>
      <c r="G26" s="644"/>
      <c r="H26" s="644"/>
      <c r="I26" s="293"/>
    </row>
    <row r="27" spans="1:9" s="294" customFormat="1" ht="18" customHeight="1" x14ac:dyDescent="0.15">
      <c r="A27" s="647" t="s">
        <v>368</v>
      </c>
      <c r="B27" s="647"/>
      <c r="C27" s="647"/>
      <c r="D27" s="647"/>
      <c r="E27" s="647"/>
      <c r="F27" s="647"/>
      <c r="G27" s="647"/>
      <c r="H27" s="647"/>
      <c r="I27" s="293"/>
    </row>
    <row r="28" spans="1:9" s="294" customFormat="1" ht="18" customHeight="1" x14ac:dyDescent="0.15">
      <c r="A28" s="297"/>
      <c r="B28" s="297"/>
      <c r="C28" s="297"/>
      <c r="D28" s="297" t="s">
        <v>173</v>
      </c>
      <c r="E28" s="297"/>
      <c r="F28" s="297"/>
      <c r="G28" s="297"/>
      <c r="H28" s="297"/>
      <c r="I28" s="293"/>
    </row>
    <row r="29" spans="1:9" s="294" customFormat="1" ht="18" customHeight="1" x14ac:dyDescent="0.15">
      <c r="A29" s="297"/>
      <c r="B29" s="297"/>
      <c r="C29" s="297"/>
      <c r="D29" s="297" t="s">
        <v>369</v>
      </c>
      <c r="E29" s="297"/>
      <c r="F29" s="297"/>
      <c r="G29" s="297"/>
      <c r="H29" s="297"/>
      <c r="I29" s="293"/>
    </row>
    <row r="30" spans="1:9" ht="18" customHeight="1" x14ac:dyDescent="0.15">
      <c r="A30" s="115"/>
      <c r="B30" s="115"/>
      <c r="C30" s="115"/>
      <c r="D30" s="115" t="s">
        <v>365</v>
      </c>
      <c r="E30" s="115"/>
      <c r="F30" s="115"/>
      <c r="G30" s="115"/>
      <c r="H30" s="115"/>
    </row>
    <row r="33" spans="1:8" ht="16" x14ac:dyDescent="0.2">
      <c r="A33" s="645"/>
      <c r="B33" s="642"/>
      <c r="C33" s="642"/>
      <c r="D33" s="642"/>
      <c r="E33" s="642"/>
      <c r="F33" s="642"/>
      <c r="G33" s="642"/>
      <c r="H33" s="116"/>
    </row>
    <row r="34" spans="1:8" ht="16" x14ac:dyDescent="0.2">
      <c r="A34" s="646"/>
      <c r="B34" s="642"/>
      <c r="C34" s="642"/>
      <c r="D34" s="642"/>
      <c r="E34" s="642"/>
      <c r="F34" s="642"/>
      <c r="G34" s="642"/>
      <c r="H34" s="116"/>
    </row>
  </sheetData>
  <mergeCells count="18">
    <mergeCell ref="D21:E21"/>
    <mergeCell ref="F21:H21"/>
    <mergeCell ref="A1:G1"/>
    <mergeCell ref="G2:H2"/>
    <mergeCell ref="B3:E3"/>
    <mergeCell ref="G3:H3"/>
    <mergeCell ref="B21:C21"/>
    <mergeCell ref="G33:G34"/>
    <mergeCell ref="A24:H24"/>
    <mergeCell ref="A25:H25"/>
    <mergeCell ref="A26:H26"/>
    <mergeCell ref="A33:A34"/>
    <mergeCell ref="B33:B34"/>
    <mergeCell ref="C33:C34"/>
    <mergeCell ref="D33:D34"/>
    <mergeCell ref="E33:E34"/>
    <mergeCell ref="F33:F34"/>
    <mergeCell ref="A27:H27"/>
  </mergeCells>
  <phoneticPr fontId="1" type="noConversion"/>
  <printOptions horizontalCentered="1"/>
  <pageMargins left="0.55118110236220474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16" workbookViewId="0">
      <selection activeCell="I11" sqref="I11"/>
    </sheetView>
  </sheetViews>
  <sheetFormatPr baseColWidth="10" defaultColWidth="22.5" defaultRowHeight="15" x14ac:dyDescent="0.2"/>
  <cols>
    <col min="1" max="1" width="13.6640625" style="173" customWidth="1"/>
    <col min="2" max="2" width="15.83203125" style="173" customWidth="1"/>
    <col min="3" max="3" width="15.33203125" style="173" customWidth="1"/>
    <col min="4" max="4" width="19.33203125" style="173" customWidth="1"/>
    <col min="5" max="5" width="2.5" style="173" customWidth="1"/>
    <col min="6" max="6" width="11.33203125" style="174" customWidth="1"/>
    <col min="7" max="7" width="21.83203125" style="174" customWidth="1"/>
    <col min="8" max="16384" width="22.5" style="160"/>
  </cols>
  <sheetData>
    <row r="1" spans="1:7" ht="40.5" customHeight="1" x14ac:dyDescent="0.2">
      <c r="A1" s="566" t="s">
        <v>0</v>
      </c>
      <c r="B1" s="567"/>
      <c r="C1" s="567"/>
      <c r="D1" s="567"/>
      <c r="E1" s="567"/>
      <c r="F1" s="567"/>
      <c r="G1" s="568"/>
    </row>
    <row r="2" spans="1:7" ht="22" customHeight="1" x14ac:dyDescent="0.2">
      <c r="A2" s="9" t="e">
        <f>'[2]1款式图'!A31</f>
        <v>#REF!</v>
      </c>
      <c r="B2" s="10" t="str">
        <f>封面!G12</f>
        <v>18SS</v>
      </c>
      <c r="C2" s="9" t="s">
        <v>13</v>
      </c>
      <c r="D2" s="553" t="str">
        <f>封面!G10</f>
        <v>男式皮肤衣</v>
      </c>
      <c r="E2" s="555"/>
      <c r="F2" s="10" t="s">
        <v>208</v>
      </c>
      <c r="G2" s="161" t="str">
        <f>封面!G13</f>
        <v>牛牛</v>
      </c>
    </row>
    <row r="3" spans="1:7" ht="22" customHeight="1" thickBot="1" x14ac:dyDescent="0.25">
      <c r="A3" s="11" t="e">
        <f>'[2]1款式图'!A32</f>
        <v>#REF!</v>
      </c>
      <c r="B3" s="12" t="str">
        <f>封面!G11</f>
        <v>DAEG81370</v>
      </c>
      <c r="C3" s="10" t="s">
        <v>209</v>
      </c>
      <c r="D3" s="553" t="str">
        <f>封面!D19</f>
        <v xml:space="preserve"> </v>
      </c>
      <c r="E3" s="555"/>
      <c r="F3" s="10" t="s">
        <v>210</v>
      </c>
      <c r="G3" s="161"/>
    </row>
    <row r="4" spans="1:7" ht="3.75" customHeight="1" thickBot="1" x14ac:dyDescent="0.25">
      <c r="A4" s="7"/>
      <c r="B4" s="8"/>
      <c r="C4" s="8"/>
      <c r="D4" s="8"/>
      <c r="E4" s="8"/>
      <c r="F4" s="8"/>
      <c r="G4" s="162"/>
    </row>
    <row r="5" spans="1:7" ht="22" customHeight="1" x14ac:dyDescent="0.2">
      <c r="A5" s="163"/>
      <c r="B5" s="164"/>
      <c r="C5" s="164"/>
      <c r="D5" s="164"/>
      <c r="E5" s="164"/>
      <c r="F5" s="164"/>
      <c r="G5" s="165"/>
    </row>
    <row r="6" spans="1:7" ht="35.25" customHeight="1" x14ac:dyDescent="0.2">
      <c r="A6" s="166"/>
      <c r="B6" s="167"/>
      <c r="C6" s="167"/>
      <c r="D6" s="167"/>
      <c r="E6" s="167"/>
      <c r="F6" s="167"/>
      <c r="G6" s="168"/>
    </row>
    <row r="7" spans="1:7" ht="22.5" customHeight="1" x14ac:dyDescent="0.2">
      <c r="A7" s="166"/>
      <c r="B7" s="167"/>
      <c r="C7" s="167"/>
      <c r="D7" s="167"/>
      <c r="E7" s="167"/>
      <c r="F7" s="167"/>
      <c r="G7" s="168"/>
    </row>
    <row r="8" spans="1:7" ht="22" customHeight="1" x14ac:dyDescent="0.2">
      <c r="A8" s="166"/>
      <c r="B8" s="167"/>
      <c r="C8" s="167"/>
      <c r="D8" s="167"/>
      <c r="E8" s="167"/>
      <c r="F8" s="167"/>
      <c r="G8" s="168"/>
    </row>
    <row r="9" spans="1:7" ht="17.25" customHeight="1" x14ac:dyDescent="0.2">
      <c r="A9" s="166"/>
      <c r="B9" s="167"/>
      <c r="C9" s="167"/>
      <c r="D9" s="167"/>
      <c r="E9" s="167"/>
      <c r="F9" s="167"/>
      <c r="G9" s="168"/>
    </row>
    <row r="10" spans="1:7" ht="22" customHeight="1" x14ac:dyDescent="0.2">
      <c r="A10" s="166"/>
      <c r="B10" s="167"/>
      <c r="C10" s="167"/>
      <c r="D10" s="167"/>
      <c r="E10" s="167"/>
      <c r="F10" s="167"/>
      <c r="G10" s="168"/>
    </row>
    <row r="11" spans="1:7" ht="33.75" customHeight="1" x14ac:dyDescent="0.2">
      <c r="A11" s="166"/>
      <c r="B11" s="167"/>
      <c r="C11" s="167"/>
      <c r="D11" s="167"/>
      <c r="E11" s="167"/>
      <c r="F11" s="167"/>
      <c r="G11" s="168"/>
    </row>
    <row r="12" spans="1:7" ht="19.5" customHeight="1" x14ac:dyDescent="0.2">
      <c r="A12" s="166"/>
      <c r="B12" s="167"/>
      <c r="C12" s="167"/>
      <c r="D12" s="167"/>
      <c r="E12" s="167"/>
      <c r="F12" s="167"/>
      <c r="G12" s="168"/>
    </row>
    <row r="13" spans="1:7" ht="18" customHeight="1" x14ac:dyDescent="0.2">
      <c r="A13" s="166"/>
      <c r="B13" s="167"/>
      <c r="C13" s="167"/>
      <c r="D13" s="167"/>
      <c r="E13" s="167"/>
      <c r="F13" s="167"/>
      <c r="G13" s="168"/>
    </row>
    <row r="14" spans="1:7" ht="20.25" customHeight="1" x14ac:dyDescent="0.2">
      <c r="A14" s="166"/>
      <c r="B14" s="167"/>
      <c r="C14" s="167"/>
      <c r="D14" s="167"/>
      <c r="E14" s="167"/>
      <c r="F14" s="167"/>
      <c r="G14" s="168"/>
    </row>
    <row r="15" spans="1:7" ht="24" customHeight="1" x14ac:dyDescent="0.2">
      <c r="A15" s="166"/>
      <c r="B15" s="167"/>
      <c r="C15" s="167"/>
      <c r="D15" s="167"/>
      <c r="E15" s="167"/>
      <c r="F15" s="167"/>
      <c r="G15" s="168"/>
    </row>
    <row r="16" spans="1:7" ht="29.25" customHeight="1" x14ac:dyDescent="0.2">
      <c r="A16" s="166"/>
      <c r="B16" s="167"/>
      <c r="C16" s="167"/>
      <c r="D16" s="167"/>
      <c r="E16" s="167"/>
      <c r="F16" s="167"/>
      <c r="G16" s="168"/>
    </row>
    <row r="17" spans="1:7" ht="29.25" customHeight="1" x14ac:dyDescent="0.2">
      <c r="A17" s="166"/>
      <c r="B17" s="167"/>
      <c r="C17" s="167"/>
      <c r="D17" s="167"/>
      <c r="E17" s="167"/>
      <c r="F17" s="167"/>
      <c r="G17" s="168"/>
    </row>
    <row r="18" spans="1:7" ht="42" customHeight="1" thickBot="1" x14ac:dyDescent="0.25">
      <c r="A18" s="169"/>
      <c r="B18" s="170"/>
      <c r="C18" s="170"/>
      <c r="D18" s="170"/>
      <c r="E18" s="170"/>
      <c r="F18" s="170"/>
      <c r="G18" s="171"/>
    </row>
    <row r="19" spans="1:7" ht="35.25" customHeight="1" x14ac:dyDescent="0.2">
      <c r="A19" s="163"/>
      <c r="B19" s="164"/>
      <c r="C19" s="164"/>
      <c r="D19" s="164"/>
      <c r="E19" s="164"/>
      <c r="F19" s="164"/>
      <c r="G19" s="165"/>
    </row>
    <row r="20" spans="1:7" ht="15" customHeight="1" x14ac:dyDescent="0.2">
      <c r="A20" s="166"/>
      <c r="B20" s="167"/>
      <c r="C20" s="167"/>
      <c r="D20" s="167"/>
      <c r="E20" s="167"/>
      <c r="F20" s="167"/>
      <c r="G20" s="168"/>
    </row>
    <row r="21" spans="1:7" ht="16.5" customHeight="1" x14ac:dyDescent="0.2">
      <c r="A21" s="166"/>
      <c r="B21" s="167"/>
      <c r="C21" s="167"/>
      <c r="D21" s="167"/>
      <c r="E21" s="167"/>
      <c r="F21" s="167"/>
      <c r="G21" s="168"/>
    </row>
    <row r="22" spans="1:7" ht="22" customHeight="1" x14ac:dyDescent="0.2">
      <c r="A22" s="166"/>
      <c r="B22" s="167"/>
      <c r="C22" s="167"/>
      <c r="D22" s="167"/>
      <c r="E22" s="167"/>
      <c r="F22" s="167"/>
      <c r="G22" s="168"/>
    </row>
    <row r="23" spans="1:7" ht="14.25" customHeight="1" x14ac:dyDescent="0.2">
      <c r="A23" s="166"/>
      <c r="B23" s="167"/>
      <c r="C23" s="167"/>
      <c r="D23" s="167"/>
      <c r="E23" s="167"/>
      <c r="F23" s="167"/>
      <c r="G23" s="168"/>
    </row>
    <row r="24" spans="1:7" ht="14.25" customHeight="1" x14ac:dyDescent="0.2">
      <c r="A24" s="166"/>
      <c r="B24" s="167"/>
      <c r="C24" s="167"/>
      <c r="D24" s="167"/>
      <c r="E24" s="167"/>
      <c r="F24" s="167"/>
      <c r="G24" s="168"/>
    </row>
    <row r="25" spans="1:7" ht="14.25" customHeight="1" x14ac:dyDescent="0.2">
      <c r="A25" s="166"/>
      <c r="B25" s="167"/>
      <c r="C25" s="167"/>
      <c r="D25" s="167"/>
      <c r="E25" s="167"/>
      <c r="F25" s="167"/>
      <c r="G25" s="168"/>
    </row>
    <row r="26" spans="1:7" ht="14.25" customHeight="1" x14ac:dyDescent="0.2">
      <c r="A26" s="166"/>
      <c r="B26" s="167"/>
      <c r="C26" s="167"/>
      <c r="D26" s="167"/>
      <c r="E26" s="167"/>
      <c r="F26" s="167"/>
      <c r="G26" s="168"/>
    </row>
    <row r="27" spans="1:7" ht="22" customHeight="1" x14ac:dyDescent="0.2">
      <c r="A27" s="166"/>
      <c r="B27" s="167"/>
      <c r="C27" s="167"/>
      <c r="D27" s="167"/>
      <c r="E27" s="167"/>
      <c r="F27" s="167"/>
      <c r="G27" s="168"/>
    </row>
    <row r="28" spans="1:7" s="172" customFormat="1" ht="12" customHeight="1" x14ac:dyDescent="0.2">
      <c r="A28" s="166"/>
      <c r="B28" s="167"/>
      <c r="C28" s="167"/>
      <c r="D28" s="167"/>
      <c r="E28" s="167"/>
      <c r="F28" s="167"/>
      <c r="G28" s="168"/>
    </row>
    <row r="29" spans="1:7" s="172" customFormat="1" ht="14.25" customHeight="1" x14ac:dyDescent="0.2">
      <c r="A29" s="166"/>
      <c r="B29" s="167"/>
      <c r="C29" s="167"/>
      <c r="D29" s="167"/>
      <c r="E29" s="167"/>
      <c r="F29" s="167"/>
      <c r="G29" s="168"/>
    </row>
    <row r="30" spans="1:7" s="172" customFormat="1" ht="14.25" customHeight="1" x14ac:dyDescent="0.2">
      <c r="A30" s="166"/>
      <c r="B30" s="167"/>
      <c r="C30" s="167"/>
      <c r="D30" s="167"/>
      <c r="E30" s="167"/>
      <c r="F30" s="167"/>
      <c r="G30" s="168"/>
    </row>
    <row r="31" spans="1:7" s="172" customFormat="1" ht="14.25" customHeight="1" x14ac:dyDescent="0.2">
      <c r="A31" s="166"/>
      <c r="B31" s="167"/>
      <c r="C31" s="167"/>
      <c r="D31" s="167"/>
      <c r="E31" s="167"/>
      <c r="F31" s="167"/>
      <c r="G31" s="168"/>
    </row>
    <row r="32" spans="1:7" ht="13.5" customHeight="1" x14ac:dyDescent="0.2">
      <c r="A32" s="166"/>
      <c r="B32" s="167"/>
      <c r="C32" s="167"/>
      <c r="D32" s="167"/>
      <c r="E32" s="167"/>
      <c r="F32" s="167"/>
      <c r="G32" s="168"/>
    </row>
    <row r="33" spans="1:7" ht="22" customHeight="1" x14ac:dyDescent="0.2">
      <c r="A33" s="166"/>
      <c r="B33" s="167"/>
      <c r="C33" s="167"/>
      <c r="D33" s="167"/>
      <c r="E33" s="167"/>
      <c r="F33" s="167"/>
      <c r="G33" s="168"/>
    </row>
    <row r="34" spans="1:7" ht="15" customHeight="1" x14ac:dyDescent="0.2">
      <c r="A34" s="166"/>
      <c r="B34" s="167"/>
      <c r="C34" s="167"/>
      <c r="D34" s="167"/>
      <c r="E34" s="167"/>
      <c r="F34" s="167"/>
      <c r="G34" s="168"/>
    </row>
    <row r="35" spans="1:7" ht="14.25" customHeight="1" x14ac:dyDescent="0.2">
      <c r="A35" s="166"/>
      <c r="B35" s="167"/>
      <c r="C35" s="167"/>
      <c r="D35" s="167"/>
      <c r="E35" s="167"/>
      <c r="F35" s="167"/>
      <c r="G35" s="168"/>
    </row>
    <row r="36" spans="1:7" ht="22" customHeight="1" x14ac:dyDescent="0.2">
      <c r="A36" s="166"/>
      <c r="B36" s="167"/>
      <c r="C36" s="167"/>
      <c r="D36" s="167"/>
      <c r="E36" s="167"/>
      <c r="F36" s="167"/>
      <c r="G36" s="168"/>
    </row>
    <row r="37" spans="1:7" ht="15.75" customHeight="1" x14ac:dyDescent="0.2">
      <c r="A37" s="166"/>
      <c r="B37" s="167"/>
      <c r="C37" s="167"/>
      <c r="D37" s="167"/>
      <c r="E37" s="167"/>
      <c r="F37" s="167"/>
      <c r="G37" s="168"/>
    </row>
    <row r="38" spans="1:7" ht="15.75" customHeight="1" x14ac:dyDescent="0.2">
      <c r="A38" s="166"/>
      <c r="B38" s="167"/>
      <c r="C38" s="167"/>
      <c r="D38" s="167"/>
      <c r="E38" s="167"/>
      <c r="F38" s="167"/>
      <c r="G38" s="168"/>
    </row>
    <row r="39" spans="1:7" ht="15.75" customHeight="1" thickBot="1" x14ac:dyDescent="0.25">
      <c r="A39" s="169"/>
      <c r="B39" s="170"/>
      <c r="C39" s="170"/>
      <c r="D39" s="170"/>
      <c r="E39" s="170"/>
      <c r="F39" s="170"/>
      <c r="G39" s="171"/>
    </row>
  </sheetData>
  <mergeCells count="3">
    <mergeCell ref="A1:G1"/>
    <mergeCell ref="D2:E2"/>
    <mergeCell ref="D3:E3"/>
  </mergeCells>
  <phoneticPr fontId="1" type="noConversion"/>
  <pageMargins left="0.51181102362204722" right="0.51181102362204722" top="0.74803149606299213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外件物料</vt:lpstr>
      <vt:lpstr>工艺说明</vt:lpstr>
      <vt:lpstr>规格表 </vt:lpstr>
      <vt:lpstr>批版报告</vt:lpstr>
      <vt:lpstr>全码规格表</vt:lpstr>
      <vt:lpstr>内件物料</vt:lpstr>
      <vt:lpstr>内件全码规格表</vt:lpstr>
      <vt:lpstr>内件工艺说明</vt:lpstr>
      <vt:lpstr>跳码样意见</vt:lpstr>
      <vt:lpstr>产前样意见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2019-11-24T00:51:32Z</dcterms:modified>
</cp:coreProperties>
</file>