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320" windowHeight="11160" firstSheet="2" activeTab="2"/>
  </bookViews>
  <sheets>
    <sheet name="Sheet1" sheetId="1" state="hidden" r:id="rId1"/>
    <sheet name="二版" sheetId="3" state="hidden" r:id="rId2"/>
    <sheet name="1-20" sheetId="5" r:id="rId3"/>
    <sheet name="款式图" sheetId="2" r:id="rId4"/>
    <sheet name="批办报告" sheetId="4" r:id="rId5"/>
    <sheet name="规格表" sheetId="6" r:id="rId6"/>
  </sheets>
  <externalReferences>
    <externalReference r:id="rId7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4" i="5"/>
  <c r="E11" i="6" l="1"/>
  <c r="F19"/>
  <c r="D19"/>
  <c r="E17"/>
  <c r="F17" s="1"/>
  <c r="G17" s="1"/>
  <c r="D17"/>
  <c r="B17"/>
  <c r="D16"/>
  <c r="E16" s="1"/>
  <c r="F16" s="1"/>
  <c r="G16" s="1"/>
  <c r="B16"/>
  <c r="D15"/>
  <c r="E15" s="1"/>
  <c r="F15" s="1"/>
  <c r="G15" s="1"/>
  <c r="B15"/>
  <c r="D14"/>
  <c r="E14" s="1"/>
  <c r="F14" s="1"/>
  <c r="G14" s="1"/>
  <c r="B14"/>
  <c r="E13"/>
  <c r="F13" s="1"/>
  <c r="G13" s="1"/>
  <c r="D13"/>
  <c r="B13"/>
  <c r="D12"/>
  <c r="E12" s="1"/>
  <c r="F12" s="1"/>
  <c r="G12" s="1"/>
  <c r="B12"/>
  <c r="D11"/>
  <c r="B11"/>
  <c r="D10"/>
  <c r="E10" s="1"/>
  <c r="F10" s="1"/>
  <c r="G10" s="1"/>
  <c r="B10"/>
  <c r="E9"/>
  <c r="F9" s="1"/>
  <c r="G9" s="1"/>
  <c r="D9"/>
  <c r="B9"/>
  <c r="D8"/>
  <c r="E8" s="1"/>
  <c r="F8" s="1"/>
  <c r="G8" s="1"/>
  <c r="B8"/>
  <c r="D7"/>
  <c r="E7" s="1"/>
  <c r="F7" s="1"/>
  <c r="G7" s="1"/>
  <c r="B7"/>
  <c r="D6"/>
  <c r="E6" s="1"/>
  <c r="F6" s="1"/>
  <c r="G6" s="1"/>
  <c r="B6"/>
  <c r="E5"/>
  <c r="F5" s="1"/>
  <c r="G5" s="1"/>
  <c r="D5"/>
  <c r="B5"/>
  <c r="F11" l="1"/>
  <c r="G11" s="1"/>
  <c r="O27" i="5" l="1"/>
  <c r="O36"/>
  <c r="O35"/>
  <c r="O34"/>
  <c r="O33"/>
  <c r="O32"/>
  <c r="O31"/>
  <c r="O30"/>
  <c r="O29"/>
  <c r="O1" s="1"/>
  <c r="O28"/>
  <c r="O26"/>
  <c r="O25"/>
  <c r="O23"/>
  <c r="O22"/>
  <c r="O21"/>
  <c r="O20"/>
  <c r="O19"/>
  <c r="O18"/>
  <c r="O17"/>
  <c r="O16"/>
  <c r="O15"/>
  <c r="O14"/>
  <c r="O13"/>
  <c r="O12"/>
  <c r="O4" s="1"/>
  <c r="O11"/>
  <c r="O5" s="1"/>
  <c r="O10"/>
  <c r="O9"/>
  <c r="O2"/>
  <c r="O6" l="1"/>
  <c r="O3"/>
  <c r="O26" i="1" l="1"/>
  <c r="O25" l="1"/>
  <c r="A3" i="4" l="1"/>
  <c r="A2"/>
  <c r="O34" i="3"/>
  <c r="O33"/>
  <c r="O32"/>
  <c r="O31"/>
  <c r="O30"/>
  <c r="O29"/>
  <c r="O28"/>
  <c r="O27"/>
  <c r="O26"/>
  <c r="O25"/>
  <c r="O2" s="1"/>
  <c r="O24"/>
  <c r="O23"/>
  <c r="O22"/>
  <c r="O21"/>
  <c r="O20"/>
  <c r="O19"/>
  <c r="O18"/>
  <c r="O17"/>
  <c r="O16"/>
  <c r="O15"/>
  <c r="O14"/>
  <c r="O13"/>
  <c r="O12"/>
  <c r="O11"/>
  <c r="O10"/>
  <c r="O9"/>
  <c r="O36" i="1"/>
  <c r="O35"/>
  <c r="O34"/>
  <c r="O33"/>
  <c r="O32"/>
  <c r="O31"/>
  <c r="O30"/>
  <c r="O1" s="1"/>
  <c r="O29"/>
  <c r="O28"/>
  <c r="O27"/>
  <c r="O2" s="1"/>
  <c r="O24"/>
  <c r="O23"/>
  <c r="O22"/>
  <c r="O21"/>
  <c r="O20"/>
  <c r="O19"/>
  <c r="O18"/>
  <c r="O17"/>
  <c r="O16"/>
  <c r="O15"/>
  <c r="O14"/>
  <c r="O13"/>
  <c r="O4" s="1"/>
  <c r="O12"/>
  <c r="O11"/>
  <c r="O10"/>
  <c r="O9"/>
  <c r="O5"/>
  <c r="O5" i="3" l="1"/>
  <c r="O4"/>
  <c r="O6" i="1"/>
  <c r="O3" i="3"/>
  <c r="O3" i="1"/>
  <c r="O1" i="3"/>
  <c r="O6"/>
</calcChain>
</file>

<file path=xl/comments1.xml><?xml version="1.0" encoding="utf-8"?>
<comments xmlns="http://schemas.openxmlformats.org/spreadsheetml/2006/main">
  <authors>
    <author>lenovo</author>
  </authors>
  <commentList>
    <comment ref="K11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帽改手塞棉，增加用量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按照原样衣膨胀度计算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手塞棉克重</t>
        </r>
      </text>
    </comment>
    <comment ref="M27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新瑞供应商</t>
        </r>
      </text>
    </comment>
  </commentList>
</comments>
</file>

<file path=xl/sharedStrings.xml><?xml version="1.0" encoding="utf-8"?>
<sst xmlns="http://schemas.openxmlformats.org/spreadsheetml/2006/main" count="991" uniqueCount="396">
  <si>
    <t>北京探路者户外用品股份有限公司核价单</t>
    <phoneticPr fontId="5" type="noConversion"/>
  </si>
  <si>
    <t>款式图</t>
    <phoneticPr fontId="5" type="noConversion"/>
  </si>
  <si>
    <t>款式名称：</t>
    <phoneticPr fontId="5" type="noConversion"/>
  </si>
  <si>
    <t>儿童羽绒服</t>
  </si>
  <si>
    <t>渠道：</t>
    <phoneticPr fontId="5" type="noConversion"/>
  </si>
  <si>
    <t>大区正常款</t>
  </si>
  <si>
    <t>开发季：</t>
    <phoneticPr fontId="5" type="noConversion"/>
  </si>
  <si>
    <t>21FW</t>
  </si>
  <si>
    <t>生产工厂：</t>
    <phoneticPr fontId="5" type="noConversion"/>
  </si>
  <si>
    <t>款号：</t>
    <phoneticPr fontId="5" type="noConversion"/>
  </si>
  <si>
    <t>品牌：</t>
    <phoneticPr fontId="5" type="noConversion"/>
  </si>
  <si>
    <t>探路者童装品牌</t>
  </si>
  <si>
    <t>开发类型：</t>
    <phoneticPr fontId="5" type="noConversion"/>
  </si>
  <si>
    <t>OEM</t>
  </si>
  <si>
    <t>生产数量：</t>
    <phoneticPr fontId="5" type="noConversion"/>
  </si>
  <si>
    <t>设计师：</t>
    <phoneticPr fontId="5" type="noConversion"/>
  </si>
  <si>
    <t>刘立娟</t>
  </si>
  <si>
    <t>事业部：</t>
    <phoneticPr fontId="5" type="noConversion"/>
  </si>
  <si>
    <t>探路者童装品牌管理</t>
  </si>
  <si>
    <t>开发工厂：</t>
    <phoneticPr fontId="5" type="noConversion"/>
  </si>
  <si>
    <t>审核日期：</t>
    <phoneticPr fontId="5" type="noConversion"/>
  </si>
  <si>
    <t>开发员：</t>
    <phoneticPr fontId="5" type="noConversion"/>
  </si>
  <si>
    <t>000528-张红艳</t>
  </si>
  <si>
    <t>系列：</t>
    <phoneticPr fontId="5" type="noConversion"/>
  </si>
  <si>
    <t>童装</t>
  </si>
  <si>
    <t>制单日期：</t>
    <phoneticPr fontId="5" type="noConversion"/>
  </si>
  <si>
    <t>物 料 信 息</t>
    <phoneticPr fontId="5" type="noConversion"/>
  </si>
  <si>
    <t>采 购 信 息</t>
    <phoneticPr fontId="5" type="noConversion"/>
  </si>
  <si>
    <t>配 色 信 息</t>
    <phoneticPr fontId="5" type="noConversion"/>
  </si>
  <si>
    <t>序号</t>
  </si>
  <si>
    <t>物料类型</t>
    <phoneticPr fontId="5" type="noConversion"/>
  </si>
  <si>
    <t>物料名称</t>
    <phoneticPr fontId="5" type="noConversion"/>
  </si>
  <si>
    <t>物料编号</t>
    <phoneticPr fontId="5" type="noConversion"/>
  </si>
  <si>
    <t>成分</t>
    <phoneticPr fontId="5" type="noConversion"/>
  </si>
  <si>
    <t>功能吊牌</t>
    <phoneticPr fontId="5" type="noConversion"/>
  </si>
  <si>
    <t>应用部位</t>
  </si>
  <si>
    <t>规格1（面料可裁幅宽、辅料型号等）</t>
    <phoneticPr fontId="5" type="noConversion"/>
  </si>
  <si>
    <t>规格2（面料克重、辅料长度等）</t>
    <phoneticPr fontId="5" type="noConversion"/>
  </si>
  <si>
    <t>单位</t>
    <phoneticPr fontId="5" type="noConversion"/>
  </si>
  <si>
    <t>单耗</t>
    <phoneticPr fontId="5" type="noConversion"/>
  </si>
  <si>
    <t>损耗</t>
    <phoneticPr fontId="5" type="noConversion"/>
  </si>
  <si>
    <t>单价</t>
    <phoneticPr fontId="5" type="noConversion"/>
  </si>
  <si>
    <t>金额(元)</t>
  </si>
  <si>
    <t>费用占比</t>
  </si>
  <si>
    <t>供应商</t>
  </si>
  <si>
    <t>A79X/玫瑰粉</t>
  </si>
  <si>
    <t>E62X/雪青紫</t>
  </si>
  <si>
    <t>G01X/黑色</t>
  </si>
  <si>
    <t>面料</t>
  </si>
  <si>
    <t>/G20FW0990/20D无胆防绒哑光面为正</t>
    <phoneticPr fontId="5" type="noConversion"/>
  </si>
  <si>
    <t xml:space="preserve">G20FW0990-L30X/21FW玫瑰粉 </t>
  </si>
  <si>
    <t>100%锦纶</t>
  </si>
  <si>
    <t>东丽克轻/</t>
  </si>
  <si>
    <t>140cm</t>
  </si>
  <si>
    <t>39g/m2</t>
  </si>
  <si>
    <t>M</t>
  </si>
  <si>
    <t xml:space="preserve">是 </t>
  </si>
  <si>
    <t>东丽酒伊织染（南通）有限公司</t>
  </si>
  <si>
    <t>G20FW0990-E77X/19SS黑色</t>
  </si>
  <si>
    <t>/G21FW2570/400T消光平纹尼丝纺</t>
    <phoneticPr fontId="5" type="noConversion"/>
  </si>
  <si>
    <t xml:space="preserve">G21FW2570-L30X/21FW玫瑰粉 </t>
  </si>
  <si>
    <t>/</t>
  </si>
  <si>
    <t>138cm</t>
  </si>
  <si>
    <t>42g/m2</t>
  </si>
  <si>
    <t xml:space="preserve">否 </t>
  </si>
  <si>
    <t>苏州市唯逸纺织科技有限公司</t>
  </si>
  <si>
    <t>G21FW2570-E77X/19SS黑色</t>
  </si>
  <si>
    <t>/G10FW0720/涤纶310T防绒胆布</t>
    <phoneticPr fontId="5" type="noConversion"/>
  </si>
  <si>
    <t>G10FW0720-708X/15SS白色</t>
  </si>
  <si>
    <t>100%聚酯纤维</t>
  </si>
  <si>
    <t xml:space="preserve">/无 </t>
  </si>
  <si>
    <t>145cm</t>
  </si>
  <si>
    <t>69g/m2</t>
  </si>
  <si>
    <t>石狮经纬纺织有限公司</t>
  </si>
  <si>
    <t>/G20FW1811/高弹双面布（单面磨毛起绒）</t>
    <phoneticPr fontId="5" type="noConversion"/>
  </si>
  <si>
    <t>G20FW1811-E77X/19SS黑色</t>
  </si>
  <si>
    <t>70.6%聚酯纤维29.4%氨纶</t>
  </si>
  <si>
    <t>/弹力</t>
  </si>
  <si>
    <t>235g/m2</t>
  </si>
  <si>
    <t>无锡恒诺纺织科技有限公司</t>
  </si>
  <si>
    <t>辅料</t>
  </si>
  <si>
    <t>AE涤纶短纤线Tex-27/60/3</t>
    <phoneticPr fontId="5" type="noConversion"/>
  </si>
  <si>
    <t>G14FWFR017-012</t>
  </si>
  <si>
    <t>大身</t>
  </si>
  <si>
    <t>华美线业有限公司</t>
  </si>
  <si>
    <t>G14FWFR017-012/顺色</t>
  </si>
  <si>
    <t>TOREAD童装外套大主唛</t>
    <phoneticPr fontId="5" type="noConversion"/>
  </si>
  <si>
    <t>G20SSZM013-XXX</t>
  </si>
  <si>
    <t xml:space="preserve">后领下 </t>
  </si>
  <si>
    <t>4.6*6.4CM</t>
  </si>
  <si>
    <t xml:space="preserve">个 </t>
  </si>
  <si>
    <t xml:space="preserve">博罗县常美印刷有限公司 </t>
  </si>
  <si>
    <t>G20SSZM013-XXX/基种</t>
  </si>
  <si>
    <t>童装尺码唛</t>
    <phoneticPr fontId="5" type="noConversion"/>
  </si>
  <si>
    <t>G20SSZM014-XXX</t>
  </si>
  <si>
    <t>G20SSZM014-XXX/基种</t>
  </si>
  <si>
    <t>TOKS01童装主吊牌</t>
    <phoneticPr fontId="5" type="noConversion"/>
  </si>
  <si>
    <t>G19SSZT080-009</t>
  </si>
  <si>
    <t>成衣</t>
  </si>
  <si>
    <t xml:space="preserve">石狮市创意纸塑制品有限公司 </t>
  </si>
  <si>
    <t xml:space="preserve">G19SSZT080-009/XXXX固定色 </t>
  </si>
  <si>
    <t>TOHG06卷筒吊牌（合格证）</t>
    <phoneticPr fontId="5" type="noConversion"/>
  </si>
  <si>
    <t>G19SSZT079-009</t>
  </si>
  <si>
    <t xml:space="preserve">G19SSZT079-009/XXXX固定色 </t>
  </si>
  <si>
    <t>童装竖版自封口式10C-勇气之红</t>
    <phoneticPr fontId="5" type="noConversion"/>
  </si>
  <si>
    <t>G18FWZT005-009</t>
  </si>
  <si>
    <t>50*65CM</t>
  </si>
  <si>
    <t>迪朗（天津）服装服饰有限公司</t>
  </si>
  <si>
    <t xml:space="preserve">G18FWZT005-009/XXXX固定色 </t>
  </si>
  <si>
    <t>水洗90国标纯白鸭绒</t>
    <phoneticPr fontId="5" type="noConversion"/>
  </si>
  <si>
    <t>G18FWYR003-XXX</t>
  </si>
  <si>
    <t>蓬松度700，绒子含量84%</t>
  </si>
  <si>
    <t>公斤</t>
  </si>
  <si>
    <t>杭州华英新塘羽绒制品有限公司</t>
  </si>
  <si>
    <t>G18FWYR003-XXX/基种</t>
  </si>
  <si>
    <t>NTDU02保暖鸭绒</t>
    <phoneticPr fontId="5" type="noConversion"/>
  </si>
  <si>
    <t>G20SSZT239-009</t>
  </si>
  <si>
    <t>功能吊牌</t>
  </si>
  <si>
    <t xml:space="preserve">G20SSZT239-009/XXXX固定色 </t>
  </si>
  <si>
    <t>XTGU01TiEFGUARD-X1三防科技</t>
    <phoneticPr fontId="5" type="noConversion"/>
  </si>
  <si>
    <t>G19SSZT103-009</t>
  </si>
  <si>
    <t xml:space="preserve">G19SSZT103-009/XXXX固定色 </t>
  </si>
  <si>
    <t>童装TOREAD仿皮漆四件扣（过检针）</t>
    <phoneticPr fontId="5" type="noConversion"/>
  </si>
  <si>
    <t>G19FWSK082-E77</t>
  </si>
  <si>
    <t>门襟</t>
  </si>
  <si>
    <t>1.5CM</t>
  </si>
  <si>
    <t xml:space="preserve">套 </t>
  </si>
  <si>
    <t>浙江伟星实业发展股份有限公司北京销售分公司</t>
  </si>
  <si>
    <t xml:space="preserve">G19FWSK082-L30/21FW玫瑰粉 </t>
  </si>
  <si>
    <t xml:space="preserve">G19FWSK082-H09/20SS雪青紫 </t>
  </si>
  <si>
    <t>G19FWSK082-E77/19SS黑色</t>
  </si>
  <si>
    <t>拉链</t>
  </si>
  <si>
    <t>5#尼龙开尾反装，TR048拉头，含注塑上止金属下止/</t>
    <phoneticPr fontId="5" type="noConversion"/>
  </si>
  <si>
    <t>WX0000340650-T8290/布带/拉头织带/字：L30-21FW玫瑰粉/L30-21FW玫瑰粉/H20-20SS本白</t>
  </si>
  <si>
    <t>5#</t>
  </si>
  <si>
    <t>0650mm</t>
  </si>
  <si>
    <t xml:space="preserve">条 </t>
  </si>
  <si>
    <t>WX</t>
  </si>
  <si>
    <t>WX0000340650-T8122/布带/拉头织带/字：H09-20SS雪青紫/H09-20SS雪青紫/H20-20SS本白</t>
  </si>
  <si>
    <t>WX0000340650-T8040/布带/拉头织带/字：E77-19SS黑色/E77-19SS黑色/H20-20SS本白</t>
  </si>
  <si>
    <t>3#尼龙闭尾反装，DABLH拉头，不含上下止/</t>
    <phoneticPr fontId="5" type="noConversion"/>
  </si>
  <si>
    <t xml:space="preserve">WX0000010180-L30/21FW玫瑰粉 </t>
  </si>
  <si>
    <t>侧兜</t>
  </si>
  <si>
    <t>3#</t>
  </si>
  <si>
    <t>0180mm</t>
  </si>
  <si>
    <t xml:space="preserve">WX0000010180-H09/20SS雪青紫 </t>
  </si>
  <si>
    <t>WX0000010180-E77/19SS黑色</t>
  </si>
  <si>
    <t xml:space="preserve">吊牌及包装 </t>
  </si>
  <si>
    <t>洗水标</t>
    <phoneticPr fontId="5" type="noConversion"/>
  </si>
  <si>
    <t>TAZ14S001-2</t>
  </si>
  <si>
    <t>广州市宝绅科技有限公司</t>
  </si>
  <si>
    <t>箱贴纸</t>
    <phoneticPr fontId="5" type="noConversion"/>
  </si>
  <si>
    <t>ZBOMBZ004</t>
  </si>
  <si>
    <t xml:space="preserve">件 </t>
  </si>
  <si>
    <t>厂供</t>
  </si>
  <si>
    <t>干燥剂</t>
    <phoneticPr fontId="5" type="noConversion"/>
  </si>
  <si>
    <t>ZBOMBZ011</t>
  </si>
  <si>
    <t>60*40*40纸箱（含天地版）</t>
    <phoneticPr fontId="5" type="noConversion"/>
  </si>
  <si>
    <t>ZBOMBZ001</t>
  </si>
  <si>
    <t>封箱带</t>
    <phoneticPr fontId="5" type="noConversion"/>
  </si>
  <si>
    <t>ZBOMBZ008</t>
  </si>
  <si>
    <t>拷贝纸</t>
    <phoneticPr fontId="5" type="noConversion"/>
  </si>
  <si>
    <t>ZBOMBZ006</t>
  </si>
  <si>
    <t>打包带</t>
    <phoneticPr fontId="5" type="noConversion"/>
  </si>
  <si>
    <t>ZBOMBZ010</t>
  </si>
  <si>
    <t>环形针</t>
    <phoneticPr fontId="5" type="noConversion"/>
  </si>
  <si>
    <t>ZBOMBZ005</t>
  </si>
  <si>
    <t>厂供物料</t>
  </si>
  <si>
    <t>毛条厂供按照参考样衣品质</t>
    <phoneticPr fontId="5" type="noConversion"/>
  </si>
  <si>
    <t>帽棉</t>
    <phoneticPr fontId="5" type="noConversion"/>
  </si>
  <si>
    <t>LOP价格</t>
  </si>
  <si>
    <t>总计</t>
  </si>
  <si>
    <t>是</t>
  </si>
  <si>
    <t>LOP</t>
  </si>
  <si>
    <t>lop波段报价</t>
  </si>
  <si>
    <t>1000 件以下</t>
  </si>
  <si>
    <t>1000-3000件</t>
  </si>
  <si>
    <t>3000-5000件</t>
  </si>
  <si>
    <t>5000-10000件</t>
  </si>
  <si>
    <t>10000 以上</t>
  </si>
  <si>
    <t>lop(元)</t>
  </si>
  <si>
    <t>QADJ94150</t>
    <phoneticPr fontId="4" type="noConversion"/>
  </si>
  <si>
    <t>北京探路者户外用品股份有限公司核价单</t>
    <phoneticPr fontId="4" type="noConversion"/>
  </si>
  <si>
    <t>款式图</t>
    <phoneticPr fontId="4" type="noConversion"/>
  </si>
  <si>
    <t>款式名称：</t>
    <phoneticPr fontId="4" type="noConversion"/>
  </si>
  <si>
    <t>渠道：</t>
    <phoneticPr fontId="4" type="noConversion"/>
  </si>
  <si>
    <t>开发季：</t>
    <phoneticPr fontId="4" type="noConversion"/>
  </si>
  <si>
    <t>生产工厂：</t>
    <phoneticPr fontId="4" type="noConversion"/>
  </si>
  <si>
    <t>款号：</t>
    <phoneticPr fontId="4" type="noConversion"/>
  </si>
  <si>
    <t>品牌：</t>
    <phoneticPr fontId="4" type="noConversion"/>
  </si>
  <si>
    <t>开发类型：</t>
    <phoneticPr fontId="4" type="noConversion"/>
  </si>
  <si>
    <t>生产数量：</t>
    <phoneticPr fontId="4" type="noConversion"/>
  </si>
  <si>
    <t>设计师：</t>
    <phoneticPr fontId="4" type="noConversion"/>
  </si>
  <si>
    <t>事业部：</t>
    <phoneticPr fontId="4" type="noConversion"/>
  </si>
  <si>
    <t>开发工厂：</t>
    <phoneticPr fontId="4" type="noConversion"/>
  </si>
  <si>
    <t>审核日期：</t>
    <phoneticPr fontId="4" type="noConversion"/>
  </si>
  <si>
    <t>开发员：</t>
    <phoneticPr fontId="4" type="noConversion"/>
  </si>
  <si>
    <t>系列：</t>
    <phoneticPr fontId="4" type="noConversion"/>
  </si>
  <si>
    <t>制单日期：</t>
    <phoneticPr fontId="4" type="noConversion"/>
  </si>
  <si>
    <t>物 料 信 息</t>
    <phoneticPr fontId="4" type="noConversion"/>
  </si>
  <si>
    <t>采 购 信 息</t>
    <phoneticPr fontId="4" type="noConversion"/>
  </si>
  <si>
    <t>物料类型</t>
    <phoneticPr fontId="4" type="noConversion"/>
  </si>
  <si>
    <t>物料名称</t>
    <phoneticPr fontId="4" type="noConversion"/>
  </si>
  <si>
    <t>物料编号</t>
    <phoneticPr fontId="4" type="noConversion"/>
  </si>
  <si>
    <t>成分</t>
    <phoneticPr fontId="4" type="noConversion"/>
  </si>
  <si>
    <t>功能吊牌</t>
    <phoneticPr fontId="4" type="noConversion"/>
  </si>
  <si>
    <t>规格1（面料可裁幅宽、辅料型号等）</t>
    <phoneticPr fontId="4" type="noConversion"/>
  </si>
  <si>
    <t>规格2（面料克重、辅料长度等）</t>
    <phoneticPr fontId="4" type="noConversion"/>
  </si>
  <si>
    <t>单位</t>
    <phoneticPr fontId="4" type="noConversion"/>
  </si>
  <si>
    <t>单耗</t>
    <phoneticPr fontId="4" type="noConversion"/>
  </si>
  <si>
    <t>损耗</t>
    <phoneticPr fontId="4" type="noConversion"/>
  </si>
  <si>
    <t>单价</t>
    <phoneticPr fontId="4" type="noConversion"/>
  </si>
  <si>
    <t>CE2X/天镜蓝</t>
  </si>
  <si>
    <t>/G20FW0990/20D无胆防绒哑光面为正</t>
    <phoneticPr fontId="4" type="noConversion"/>
  </si>
  <si>
    <t xml:space="preserve">G20FW0990-H09X/20SS雪青紫 </t>
  </si>
  <si>
    <t xml:space="preserve">G20FW0990-L31X/21FW天镜蓝 </t>
  </si>
  <si>
    <t>/G21FW2570/400T消光平纹尼丝纺</t>
    <phoneticPr fontId="4" type="noConversion"/>
  </si>
  <si>
    <t xml:space="preserve">G21FW2570-L29X/21FW糖果粉 </t>
  </si>
  <si>
    <t>/G10FW0720/涤纶310T防绒胆布</t>
    <phoneticPr fontId="4" type="noConversion"/>
  </si>
  <si>
    <t>/G20FW1811/高弹双面布（单面磨毛起绒）</t>
    <phoneticPr fontId="4" type="noConversion"/>
  </si>
  <si>
    <t>AE涤纶短纤线Tex-27/60/3</t>
    <phoneticPr fontId="4" type="noConversion"/>
  </si>
  <si>
    <t>TOREAD童装外套大主唛</t>
    <phoneticPr fontId="4" type="noConversion"/>
  </si>
  <si>
    <t>童装尺码唛</t>
    <phoneticPr fontId="4" type="noConversion"/>
  </si>
  <si>
    <t>TOKS01童装主吊牌</t>
    <phoneticPr fontId="4" type="noConversion"/>
  </si>
  <si>
    <t>TOHG06卷筒吊牌（合格证）</t>
    <phoneticPr fontId="4" type="noConversion"/>
  </si>
  <si>
    <t>童装竖版自封口式10C-勇气之红</t>
    <phoneticPr fontId="4" type="noConversion"/>
  </si>
  <si>
    <t>水洗90国标纯白鸭绒</t>
    <phoneticPr fontId="4" type="noConversion"/>
  </si>
  <si>
    <t>NTDU02保暖鸭绒</t>
    <phoneticPr fontId="4" type="noConversion"/>
  </si>
  <si>
    <t>XTGU01TiEFGUARD-X1三防科技</t>
    <phoneticPr fontId="4" type="noConversion"/>
  </si>
  <si>
    <t>童装TOREAD仿皮漆四件扣（过检针）</t>
    <phoneticPr fontId="4" type="noConversion"/>
  </si>
  <si>
    <t>G19FWSK082-L30</t>
  </si>
  <si>
    <t xml:space="preserve">G19FWSK082-L31/21FW天镜蓝 </t>
  </si>
  <si>
    <t>5#尼龙开尾反装，TR048拉头，含注塑上止金属下止/</t>
    <phoneticPr fontId="4" type="noConversion"/>
  </si>
  <si>
    <t>WX0000340650-T8255/布带/拉头织带/字：L31-21FW天镜蓝/L31-21FW天镜蓝/H20-20SS本白</t>
  </si>
  <si>
    <t>3#尼龙闭尾反装，DABLH拉头，不含上下止/</t>
    <phoneticPr fontId="4" type="noConversion"/>
  </si>
  <si>
    <t xml:space="preserve">WX0000010180-L31/21FW天镜蓝 </t>
  </si>
  <si>
    <t>洗水标</t>
    <phoneticPr fontId="4" type="noConversion"/>
  </si>
  <si>
    <t>箱贴纸</t>
    <phoneticPr fontId="4" type="noConversion"/>
  </si>
  <si>
    <t>干燥剂</t>
    <phoneticPr fontId="4" type="noConversion"/>
  </si>
  <si>
    <t>60*40*40纸箱（含天地版）</t>
    <phoneticPr fontId="4" type="noConversion"/>
  </si>
  <si>
    <t>封箱带</t>
    <phoneticPr fontId="4" type="noConversion"/>
  </si>
  <si>
    <t>拷贝纸</t>
    <phoneticPr fontId="4" type="noConversion"/>
  </si>
  <si>
    <t>打包带</t>
    <phoneticPr fontId="4" type="noConversion"/>
  </si>
  <si>
    <t>环形针</t>
    <phoneticPr fontId="4" type="noConversion"/>
  </si>
  <si>
    <t>毛条厂供按照参考样衣品质</t>
    <phoneticPr fontId="4" type="noConversion"/>
  </si>
  <si>
    <t>帽棉</t>
    <phoneticPr fontId="4" type="noConversion"/>
  </si>
  <si>
    <t>批 版 报 告</t>
    <phoneticPr fontId="4" type="noConversion"/>
  </si>
  <si>
    <t>系列</t>
    <phoneticPr fontId="4" type="noConversion"/>
  </si>
  <si>
    <t>SS</t>
    <phoneticPr fontId="4" type="noConversion"/>
  </si>
  <si>
    <t>品类</t>
    <phoneticPr fontId="4" type="noConversion"/>
  </si>
  <si>
    <t>开发工厂</t>
    <phoneticPr fontId="4" type="noConversion"/>
  </si>
  <si>
    <t>设计</t>
    <phoneticPr fontId="4" type="noConversion"/>
  </si>
  <si>
    <t>开发</t>
    <phoneticPr fontId="4" type="noConversion"/>
  </si>
  <si>
    <t>张红艳</t>
    <phoneticPr fontId="4" type="noConversion"/>
  </si>
  <si>
    <t>转交时间</t>
    <phoneticPr fontId="4" type="noConversion"/>
  </si>
  <si>
    <t>头版评审意见                                      评审时间  2020-9-14</t>
    <phoneticPr fontId="4" type="noConversion"/>
  </si>
  <si>
    <r>
      <t>1</t>
    </r>
    <r>
      <rPr>
        <sz val="10"/>
        <rFont val="宋体"/>
        <family val="3"/>
        <charset val="134"/>
      </rPr>
      <t>、</t>
    </r>
    <phoneticPr fontId="4" type="noConversion"/>
  </si>
  <si>
    <r>
      <t>2</t>
    </r>
    <r>
      <rPr>
        <sz val="10"/>
        <rFont val="宋体"/>
        <family val="3"/>
        <charset val="134"/>
      </rPr>
      <t>、</t>
    </r>
    <phoneticPr fontId="4" type="noConversion"/>
  </si>
  <si>
    <r>
      <t>3、</t>
    </r>
    <r>
      <rPr>
        <sz val="10"/>
        <rFont val="宋体"/>
        <family val="3"/>
        <charset val="134"/>
      </rPr>
      <t/>
    </r>
  </si>
  <si>
    <r>
      <t>4、</t>
    </r>
    <r>
      <rPr>
        <sz val="10"/>
        <rFont val="宋体"/>
        <family val="3"/>
        <charset val="134"/>
      </rPr>
      <t/>
    </r>
  </si>
  <si>
    <r>
      <t>5、</t>
    </r>
    <r>
      <rPr>
        <sz val="10"/>
        <rFont val="宋体"/>
        <family val="3"/>
        <charset val="134"/>
      </rPr>
      <t/>
    </r>
  </si>
  <si>
    <r>
      <t>6、</t>
    </r>
    <r>
      <rPr>
        <sz val="10"/>
        <rFont val="宋体"/>
        <family val="3"/>
        <charset val="134"/>
      </rPr>
      <t/>
    </r>
  </si>
  <si>
    <r>
      <t>7、</t>
    </r>
    <r>
      <rPr>
        <sz val="10"/>
        <rFont val="宋体"/>
        <family val="3"/>
        <charset val="134"/>
      </rPr>
      <t/>
    </r>
  </si>
  <si>
    <r>
      <t>8、</t>
    </r>
    <r>
      <rPr>
        <sz val="10"/>
        <rFont val="宋体"/>
        <family val="3"/>
        <charset val="134"/>
      </rPr>
      <t/>
    </r>
  </si>
  <si>
    <r>
      <t>9、</t>
    </r>
    <r>
      <rPr>
        <sz val="10"/>
        <rFont val="宋体"/>
        <family val="3"/>
        <charset val="134"/>
      </rPr>
      <t/>
    </r>
  </si>
  <si>
    <r>
      <t>10、</t>
    </r>
    <r>
      <rPr>
        <sz val="10"/>
        <rFont val="宋体"/>
        <family val="3"/>
        <charset val="134"/>
      </rPr>
      <t/>
    </r>
  </si>
  <si>
    <r>
      <t>11、</t>
    </r>
    <r>
      <rPr>
        <sz val="10"/>
        <rFont val="宋体"/>
        <family val="3"/>
        <charset val="134"/>
      </rPr>
      <t/>
    </r>
  </si>
  <si>
    <r>
      <t>12、</t>
    </r>
    <r>
      <rPr>
        <sz val="10"/>
        <rFont val="宋体"/>
        <family val="3"/>
        <charset val="134"/>
      </rPr>
      <t/>
    </r>
  </si>
  <si>
    <r>
      <t>13、</t>
    </r>
    <r>
      <rPr>
        <sz val="10"/>
        <rFont val="宋体"/>
        <family val="3"/>
        <charset val="134"/>
      </rPr>
      <t/>
    </r>
  </si>
  <si>
    <r>
      <t>14、</t>
    </r>
    <r>
      <rPr>
        <sz val="10"/>
        <rFont val="宋体"/>
        <family val="3"/>
        <charset val="134"/>
      </rPr>
      <t/>
    </r>
  </si>
  <si>
    <r>
      <t>15、</t>
    </r>
    <r>
      <rPr>
        <sz val="10"/>
        <rFont val="宋体"/>
        <family val="3"/>
        <charset val="134"/>
      </rPr>
      <t/>
    </r>
  </si>
  <si>
    <r>
      <t>16、</t>
    </r>
    <r>
      <rPr>
        <sz val="10"/>
        <rFont val="宋体"/>
        <family val="3"/>
        <charset val="134"/>
      </rPr>
      <t/>
    </r>
  </si>
  <si>
    <r>
      <t>17、</t>
    </r>
    <r>
      <rPr>
        <sz val="10"/>
        <rFont val="宋体"/>
        <family val="3"/>
        <charset val="134"/>
      </rPr>
      <t/>
    </r>
  </si>
  <si>
    <t>样品颜色号型</t>
    <phoneticPr fontId="4" type="noConversion"/>
  </si>
  <si>
    <t>试衣模特</t>
    <phoneticPr fontId="4" type="noConversion"/>
  </si>
  <si>
    <t>评审人</t>
    <phoneticPr fontId="4" type="noConversion"/>
  </si>
  <si>
    <t>意见整理</t>
    <phoneticPr fontId="4" type="noConversion"/>
  </si>
  <si>
    <t>版型意见：</t>
    <phoneticPr fontId="4" type="noConversion"/>
  </si>
  <si>
    <r>
      <t xml:space="preserve">    齐色样评审意见                                                       评审时间:  20</t>
    </r>
    <r>
      <rPr>
        <sz val="11"/>
        <color indexed="8"/>
        <rFont val="宋体"/>
        <family val="3"/>
        <charset val="134"/>
      </rPr>
      <t>20</t>
    </r>
    <r>
      <rPr>
        <sz val="11"/>
        <color indexed="8"/>
        <rFont val="宋体"/>
        <family val="3"/>
        <charset val="134"/>
      </rPr>
      <t>/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/</t>
    </r>
    <r>
      <rPr>
        <sz val="11"/>
        <color indexed="8"/>
        <rFont val="宋体"/>
        <family val="3"/>
        <charset val="134"/>
      </rPr>
      <t>19</t>
    </r>
    <phoneticPr fontId="4" type="noConversion"/>
  </si>
  <si>
    <t>logo意见：</t>
    <phoneticPr fontId="4" type="noConversion"/>
  </si>
  <si>
    <t>工艺意见：</t>
    <phoneticPr fontId="4" type="noConversion"/>
  </si>
  <si>
    <t>纸样意见：</t>
    <phoneticPr fontId="4" type="noConversion"/>
  </si>
  <si>
    <t>样品颜色号型</t>
    <phoneticPr fontId="4" type="noConversion"/>
  </si>
  <si>
    <t>增加意见</t>
    <phoneticPr fontId="4" type="noConversion"/>
  </si>
  <si>
    <t>评审人</t>
    <phoneticPr fontId="4" type="noConversion"/>
  </si>
  <si>
    <t xml:space="preserve"> </t>
    <phoneticPr fontId="4" type="noConversion"/>
  </si>
  <si>
    <t>意见整理</t>
    <phoneticPr fontId="4" type="noConversion"/>
  </si>
  <si>
    <t>参考款式图 结合样衣尺寸齐色</t>
    <phoneticPr fontId="13" type="noConversion"/>
  </si>
  <si>
    <t>QADJ94150</t>
    <phoneticPr fontId="13" type="noConversion"/>
  </si>
  <si>
    <t>胶印+闪粉</t>
  </si>
  <si>
    <t>前胸</t>
    <phoneticPr fontId="4" type="noConversion"/>
  </si>
  <si>
    <t>后背</t>
    <phoneticPr fontId="4" type="noConversion"/>
  </si>
  <si>
    <t xml:space="preserve">帽檐删除 防风袖口删除 </t>
    <phoneticPr fontId="13" type="noConversion"/>
  </si>
  <si>
    <t xml:space="preserve">      第二版评审意见                            评审时间    2020-1-20</t>
    <phoneticPr fontId="4" type="noConversion"/>
  </si>
  <si>
    <t>前胸活页改薄棉，注意透色问题。</t>
    <phoneticPr fontId="13" type="noConversion"/>
  </si>
  <si>
    <t>后片活页取消</t>
    <phoneticPr fontId="13" type="noConversion"/>
  </si>
  <si>
    <t>logo&amp;物料意见：</t>
    <phoneticPr fontId="4" type="noConversion"/>
  </si>
  <si>
    <t>款式图</t>
    <phoneticPr fontId="4" type="noConversion"/>
  </si>
  <si>
    <t>款式名称：</t>
    <phoneticPr fontId="4" type="noConversion"/>
  </si>
  <si>
    <t>渠道：</t>
    <phoneticPr fontId="4" type="noConversion"/>
  </si>
  <si>
    <t>开发季：</t>
    <phoneticPr fontId="4" type="noConversion"/>
  </si>
  <si>
    <t>生产工厂：</t>
    <phoneticPr fontId="4" type="noConversion"/>
  </si>
  <si>
    <t>款号：</t>
    <phoneticPr fontId="4" type="noConversion"/>
  </si>
  <si>
    <t>QADJ94150</t>
  </si>
  <si>
    <t>品牌：</t>
    <phoneticPr fontId="4" type="noConversion"/>
  </si>
  <si>
    <t>开发类型：</t>
    <phoneticPr fontId="4" type="noConversion"/>
  </si>
  <si>
    <t>生产数量：</t>
    <phoneticPr fontId="4" type="noConversion"/>
  </si>
  <si>
    <t>设计师：</t>
    <phoneticPr fontId="4" type="noConversion"/>
  </si>
  <si>
    <t>事业部：</t>
    <phoneticPr fontId="4" type="noConversion"/>
  </si>
  <si>
    <t>开发工厂：</t>
    <phoneticPr fontId="4" type="noConversion"/>
  </si>
  <si>
    <t>审核日期：</t>
    <phoneticPr fontId="4" type="noConversion"/>
  </si>
  <si>
    <t>开发员：</t>
    <phoneticPr fontId="4" type="noConversion"/>
  </si>
  <si>
    <t>系列：</t>
    <phoneticPr fontId="4" type="noConversion"/>
  </si>
  <si>
    <t>制单日期：</t>
    <phoneticPr fontId="4" type="noConversion"/>
  </si>
  <si>
    <t>物 料 信 息</t>
    <phoneticPr fontId="4" type="noConversion"/>
  </si>
  <si>
    <t>采 购 信 息</t>
    <phoneticPr fontId="4" type="noConversion"/>
  </si>
  <si>
    <t>配 色 信 息</t>
    <phoneticPr fontId="4" type="noConversion"/>
  </si>
  <si>
    <t>物料类型</t>
    <phoneticPr fontId="4" type="noConversion"/>
  </si>
  <si>
    <t>物料名称</t>
    <phoneticPr fontId="4" type="noConversion"/>
  </si>
  <si>
    <t>物料编号</t>
    <phoneticPr fontId="4" type="noConversion"/>
  </si>
  <si>
    <t>成分</t>
    <phoneticPr fontId="4" type="noConversion"/>
  </si>
  <si>
    <t>功能吊牌</t>
    <phoneticPr fontId="4" type="noConversion"/>
  </si>
  <si>
    <t>规格1（面料可裁幅宽、辅料型号等）</t>
    <phoneticPr fontId="4" type="noConversion"/>
  </si>
  <si>
    <t>规格2（面料克重、辅料长度等）</t>
    <phoneticPr fontId="4" type="noConversion"/>
  </si>
  <si>
    <t>单位</t>
    <phoneticPr fontId="4" type="noConversion"/>
  </si>
  <si>
    <t>单耗</t>
    <phoneticPr fontId="4" type="noConversion"/>
  </si>
  <si>
    <t>损耗</t>
    <phoneticPr fontId="4" type="noConversion"/>
  </si>
  <si>
    <t>单价</t>
    <phoneticPr fontId="4" type="noConversion"/>
  </si>
  <si>
    <t>面料/G20FW0990/20D无胆防绒哑光面为正</t>
    <phoneticPr fontId="4" type="noConversion"/>
  </si>
  <si>
    <t xml:space="preserve">整件，外件、帽里 </t>
  </si>
  <si>
    <t>里料/G21FW2570/400T消光平纹尼丝纺</t>
    <phoneticPr fontId="4" type="noConversion"/>
  </si>
  <si>
    <t>胆布/G10FW0720/涤纶310T防绒胆布</t>
    <phoneticPr fontId="4" type="noConversion"/>
  </si>
  <si>
    <t>TOREAD童装外套大主唛</t>
    <phoneticPr fontId="4" type="noConversion"/>
  </si>
  <si>
    <t>童装尺码唛</t>
    <phoneticPr fontId="4" type="noConversion"/>
  </si>
  <si>
    <t>TOKS01童装主吊牌</t>
    <phoneticPr fontId="4" type="noConversion"/>
  </si>
  <si>
    <t>TOHG06卷筒吊牌（合格证）</t>
    <phoneticPr fontId="4" type="noConversion"/>
  </si>
  <si>
    <t>童装竖版自封口式10C-勇气之红</t>
    <phoneticPr fontId="4" type="noConversion"/>
  </si>
  <si>
    <t>水洗90国标纯白鸭绒</t>
    <phoneticPr fontId="4" type="noConversion"/>
  </si>
  <si>
    <t>NTDU02保暖鸭绒</t>
    <phoneticPr fontId="4" type="noConversion"/>
  </si>
  <si>
    <t>XTGU01TiEFGUARD-X1三防科技</t>
    <phoneticPr fontId="4" type="noConversion"/>
  </si>
  <si>
    <t>童装TOREAD仿皮漆四件扣（过检针）</t>
    <phoneticPr fontId="4" type="noConversion"/>
  </si>
  <si>
    <t>5#尼龙开尾反装，YBZ218006拉头，含注塑上止金属下止/</t>
    <phoneticPr fontId="4" type="noConversion"/>
  </si>
  <si>
    <t>WX0001330650-E77/19SS黑色</t>
  </si>
  <si>
    <t xml:space="preserve">WX0001330650-H09/20SS雪青紫 </t>
  </si>
  <si>
    <t>3#尼龙闭尾反装，DABLH拉头，不含上下止/</t>
    <phoneticPr fontId="4" type="noConversion"/>
  </si>
  <si>
    <t>封箱带</t>
    <phoneticPr fontId="4" type="noConversion"/>
  </si>
  <si>
    <t>拷贝纸</t>
    <phoneticPr fontId="4" type="noConversion"/>
  </si>
  <si>
    <t>洗水标</t>
    <phoneticPr fontId="4" type="noConversion"/>
  </si>
  <si>
    <t>箱贴纸</t>
    <phoneticPr fontId="4" type="noConversion"/>
  </si>
  <si>
    <t>干燥剂</t>
    <phoneticPr fontId="4" type="noConversion"/>
  </si>
  <si>
    <t>打包带</t>
    <phoneticPr fontId="4" type="noConversion"/>
  </si>
  <si>
    <t>环形针</t>
    <phoneticPr fontId="4" type="noConversion"/>
  </si>
  <si>
    <t>60*40*40纸箱（含天地版）</t>
    <phoneticPr fontId="4" type="noConversion"/>
  </si>
  <si>
    <t>帽棉</t>
    <phoneticPr fontId="4" type="noConversion"/>
  </si>
  <si>
    <t xml:space="preserve">帽棉薄厚与大身匹配 </t>
  </si>
  <si>
    <t>针棉</t>
    <phoneticPr fontId="4" type="noConversion"/>
  </si>
  <si>
    <t xml:space="preserve">前育克、门襟 </t>
  </si>
  <si>
    <t>东丽克轻吊牌</t>
    <phoneticPr fontId="4" type="noConversion"/>
  </si>
  <si>
    <t>后背印花</t>
    <phoneticPr fontId="13" type="noConversion"/>
  </si>
  <si>
    <t>前门拉链调整，见更新后版单。</t>
    <phoneticPr fontId="13" type="noConversion"/>
  </si>
  <si>
    <t>帽里用面料做，大货做洗标时请注意。</t>
    <phoneticPr fontId="13" type="noConversion"/>
  </si>
  <si>
    <t xml:space="preserve"> </t>
    <phoneticPr fontId="13" type="noConversion"/>
  </si>
  <si>
    <t>QADJ95249</t>
    <phoneticPr fontId="13" type="noConversion"/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</si>
  <si>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</si>
  <si>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</si>
  <si>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</si>
  <si>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</si>
  <si>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</si>
  <si>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</si>
  <si>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</si>
  <si>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</si>
  <si>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</si>
  <si>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</si>
  <si>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</si>
  <si>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胸围</t>
  </si>
  <si>
    <t>腰围</t>
    <phoneticPr fontId="13" type="noConversion"/>
  </si>
  <si>
    <t>摆围</t>
    <phoneticPr fontId="13" type="noConversion"/>
  </si>
  <si>
    <t>肩宽</t>
  </si>
  <si>
    <t>领围</t>
  </si>
  <si>
    <t>肩点袖长</t>
  </si>
  <si>
    <t>袖肥/2</t>
  </si>
  <si>
    <t>袖肘围/2</t>
  </si>
  <si>
    <t>袖口围/2（拉量）</t>
  </si>
  <si>
    <t>袖口围/2（平量）</t>
  </si>
  <si>
    <t>帽高</t>
  </si>
  <si>
    <t>帽宽</t>
  </si>
  <si>
    <t>领高</t>
  </si>
  <si>
    <t>插手袋长</t>
  </si>
  <si>
    <t>充绒量</t>
    <phoneticPr fontId="13" type="noConversion"/>
  </si>
  <si>
    <t>G14FWSJ003-737</t>
  </si>
  <si>
    <t xml:space="preserve">东莞市泰丰服装辅料有限公司 </t>
  </si>
  <si>
    <t>G14FWSJ003-737/15FW白色</t>
  </si>
  <si>
    <t>松紧带/2.5cm        </t>
    <phoneticPr fontId="4" type="noConversion"/>
  </si>
  <si>
    <t>帽口</t>
    <phoneticPr fontId="13" type="noConversion"/>
  </si>
  <si>
    <t>2.5cm</t>
    <phoneticPr fontId="13" type="noConversion"/>
  </si>
  <si>
    <t>AE涤纶短纤线Tex-27/60/3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</si>
</sst>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&quot;¥&quot;#,##0.00;&quot;¥&quot;\-#,##0.00"/>
    <numFmt numFmtId="177" formatCode="0.000_ "/>
    <numFmt numFmtId="178" formatCode="&quot;¥&quot;#,##0.00_);[Red]\(&quot;¥&quot;#,##0.00\)"/>
    <numFmt numFmtId="179" formatCode="0.00_ "/>
  </numFmts>
  <fonts count="29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9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2EFFA3"/>
      <name val="MicrosoftYaHei"/>
      <family val="2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name val="黑体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Microsoft YaHei UI"/>
      <family val="2"/>
      <charset val="134"/>
    </font>
    <font>
      <sz val="12"/>
      <name val="仿宋_GB2312"/>
      <family val="3"/>
      <charset val="134"/>
    </font>
    <font>
      <sz val="10"/>
      <color rgb="FFFF0000"/>
      <name val="微软雅黑"/>
      <family val="2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10" fillId="0" borderId="0" applyProtection="0">
      <alignment vertical="center"/>
    </xf>
  </cellStyleXfs>
  <cellXfs count="151">
    <xf numFmtId="0" fontId="0" fillId="0" borderId="0" xfId="0">
      <alignment vertical="center"/>
    </xf>
    <xf numFmtId="0" fontId="3" fillId="2" borderId="1" xfId="1" applyNumberFormat="1" applyFont="1" applyFill="1" applyBorder="1" applyAlignment="1">
      <alignment horizontal="left" vertical="top"/>
    </xf>
    <xf numFmtId="0" fontId="3" fillId="2" borderId="2" xfId="1" applyNumberFormat="1" applyFont="1" applyFill="1" applyBorder="1" applyAlignment="1">
      <alignment horizontal="left" vertical="top"/>
    </xf>
    <xf numFmtId="178" fontId="7" fillId="3" borderId="1" xfId="1" applyNumberFormat="1" applyFont="1" applyFill="1" applyBorder="1" applyAlignment="1">
      <alignment horizontal="left" vertical="top"/>
    </xf>
    <xf numFmtId="0" fontId="7" fillId="0" borderId="0" xfId="2" applyNumberFormat="1" applyFont="1" applyFill="1" applyBorder="1" applyAlignment="1">
      <alignment horizontal="left" vertical="top"/>
    </xf>
    <xf numFmtId="0" fontId="8" fillId="0" borderId="1" xfId="1" applyNumberFormat="1" applyFont="1" applyFill="1" applyBorder="1" applyAlignment="1">
      <alignment horizontal="left" vertical="top" wrapText="1"/>
    </xf>
    <xf numFmtId="0" fontId="8" fillId="0" borderId="1" xfId="2" applyNumberFormat="1" applyFont="1" applyFill="1" applyBorder="1" applyAlignment="1">
      <alignment horizontal="left" vertical="top"/>
    </xf>
    <xf numFmtId="0" fontId="8" fillId="0" borderId="3" xfId="1" applyNumberFormat="1" applyFont="1" applyFill="1" applyBorder="1" applyAlignment="1">
      <alignment horizontal="left" vertical="top"/>
    </xf>
    <xf numFmtId="0" fontId="9" fillId="0" borderId="4" xfId="1" applyNumberFormat="1" applyFont="1" applyFill="1" applyBorder="1" applyAlignment="1">
      <alignment horizontal="left" vertical="top"/>
    </xf>
    <xf numFmtId="0" fontId="9" fillId="0" borderId="5" xfId="1" applyNumberFormat="1" applyFont="1" applyFill="1" applyBorder="1" applyAlignment="1">
      <alignment horizontal="left" vertical="top"/>
    </xf>
    <xf numFmtId="0" fontId="9" fillId="0" borderId="1" xfId="1" applyNumberFormat="1" applyFont="1" applyFill="1" applyBorder="1" applyAlignment="1">
      <alignment horizontal="left" vertical="top"/>
    </xf>
    <xf numFmtId="178" fontId="9" fillId="3" borderId="5" xfId="1" applyNumberFormat="1" applyFont="1" applyFill="1" applyBorder="1" applyAlignment="1">
      <alignment horizontal="left" vertical="top"/>
    </xf>
    <xf numFmtId="178" fontId="9" fillId="3" borderId="1" xfId="1" applyNumberFormat="1" applyFont="1" applyFill="1" applyBorder="1" applyAlignment="1">
      <alignment horizontal="left" vertical="top"/>
    </xf>
    <xf numFmtId="0" fontId="8" fillId="0" borderId="3" xfId="2" applyNumberFormat="1" applyFont="1" applyFill="1" applyBorder="1" applyAlignment="1">
      <alignment horizontal="left" vertical="top"/>
    </xf>
    <xf numFmtId="0" fontId="9" fillId="0" borderId="4" xfId="2" applyNumberFormat="1" applyFont="1" applyFill="1" applyBorder="1" applyAlignment="1">
      <alignment horizontal="left" vertical="top"/>
    </xf>
    <xf numFmtId="0" fontId="8" fillId="0" borderId="0" xfId="2" applyNumberFormat="1" applyFont="1" applyFill="1" applyBorder="1" applyAlignment="1">
      <alignment horizontal="left" vertical="top"/>
    </xf>
    <xf numFmtId="0" fontId="9" fillId="0" borderId="6" xfId="2" applyNumberFormat="1" applyFont="1" applyFill="1" applyBorder="1" applyAlignment="1">
      <alignment horizontal="left" vertical="top"/>
    </xf>
    <xf numFmtId="0" fontId="9" fillId="0" borderId="7" xfId="2" applyNumberFormat="1" applyFont="1" applyFill="1" applyBorder="1" applyAlignment="1">
      <alignment horizontal="left" vertical="top" wrapText="1"/>
    </xf>
    <xf numFmtId="0" fontId="7" fillId="0" borderId="0" xfId="2" applyNumberFormat="1" applyFont="1" applyFill="1" applyBorder="1" applyAlignment="1">
      <alignment horizontal="left" vertical="top" wrapText="1"/>
    </xf>
    <xf numFmtId="0" fontId="9" fillId="0" borderId="6" xfId="1" applyNumberFormat="1" applyFont="1" applyFill="1" applyBorder="1" applyAlignment="1">
      <alignment horizontal="left" vertical="top"/>
    </xf>
    <xf numFmtId="0" fontId="9" fillId="0" borderId="6" xfId="2" applyNumberFormat="1" applyFont="1" applyFill="1" applyBorder="1" applyAlignment="1">
      <alignment horizontal="left" vertical="top" wrapText="1"/>
    </xf>
    <xf numFmtId="0" fontId="8" fillId="4" borderId="3" xfId="2" applyNumberFormat="1" applyFont="1" applyFill="1" applyBorder="1" applyAlignment="1">
      <alignment horizontal="left" vertical="top"/>
    </xf>
    <xf numFmtId="0" fontId="8" fillId="4" borderId="8" xfId="2" applyNumberFormat="1" applyFont="1" applyFill="1" applyBorder="1" applyAlignment="1">
      <alignment horizontal="left" vertical="top"/>
    </xf>
    <xf numFmtId="0" fontId="8" fillId="4" borderId="9" xfId="2" applyNumberFormat="1" applyFont="1" applyFill="1" applyBorder="1" applyAlignment="1">
      <alignment horizontal="left" vertical="top"/>
    </xf>
    <xf numFmtId="0" fontId="8" fillId="4" borderId="5" xfId="2" applyNumberFormat="1" applyFont="1" applyFill="1" applyBorder="1" applyAlignment="1">
      <alignment horizontal="left" vertical="top"/>
    </xf>
    <xf numFmtId="0" fontId="8" fillId="3" borderId="1" xfId="1" applyNumberFormat="1" applyFont="1" applyFill="1" applyBorder="1" applyAlignment="1">
      <alignment horizontal="left" vertical="top"/>
    </xf>
    <xf numFmtId="0" fontId="8" fillId="3" borderId="10" xfId="1" applyNumberFormat="1" applyFont="1" applyFill="1" applyBorder="1" applyAlignment="1">
      <alignment horizontal="left" vertical="top"/>
    </xf>
    <xf numFmtId="178" fontId="8" fillId="3" borderId="1" xfId="1" applyNumberFormat="1" applyFont="1" applyFill="1" applyBorder="1" applyAlignment="1">
      <alignment horizontal="left" vertical="top"/>
    </xf>
    <xf numFmtId="0" fontId="8" fillId="0" borderId="2" xfId="1" applyNumberFormat="1" applyFont="1" applyFill="1" applyBorder="1" applyAlignment="1">
      <alignment horizontal="left" vertical="top" wrapText="1"/>
    </xf>
    <xf numFmtId="0" fontId="8" fillId="4" borderId="2" xfId="1" applyNumberFormat="1" applyFont="1" applyFill="1" applyBorder="1" applyAlignment="1">
      <alignment horizontal="left" vertical="top" wrapText="1"/>
    </xf>
    <xf numFmtId="0" fontId="8" fillId="3" borderId="2" xfId="1" applyNumberFormat="1" applyFont="1" applyFill="1" applyBorder="1" applyAlignment="1">
      <alignment horizontal="left" vertical="top" wrapText="1"/>
    </xf>
    <xf numFmtId="178" fontId="8" fillId="3" borderId="2" xfId="1" applyNumberFormat="1" applyFont="1" applyFill="1" applyBorder="1" applyAlignment="1">
      <alignment horizontal="left" vertical="top" wrapText="1"/>
    </xf>
    <xf numFmtId="0" fontId="8" fillId="3" borderId="11" xfId="1" applyNumberFormat="1" applyFont="1" applyFill="1" applyBorder="1" applyAlignment="1">
      <alignment horizontal="left" vertical="top" wrapText="1"/>
    </xf>
    <xf numFmtId="0" fontId="9" fillId="0" borderId="12" xfId="2" applyNumberFormat="1" applyFont="1" applyFill="1" applyBorder="1" applyAlignment="1">
      <alignment horizontal="left" vertical="top" wrapText="1"/>
    </xf>
    <xf numFmtId="0" fontId="9" fillId="0" borderId="4" xfId="2" applyNumberFormat="1" applyFont="1" applyFill="1" applyBorder="1" applyAlignment="1">
      <alignment horizontal="left" vertical="top" wrapText="1"/>
    </xf>
    <xf numFmtId="0" fontId="9" fillId="0" borderId="13" xfId="2" applyNumberFormat="1" applyFont="1" applyFill="1" applyBorder="1" applyAlignment="1">
      <alignment horizontal="left" vertical="top" wrapText="1" shrinkToFit="1"/>
    </xf>
    <xf numFmtId="0" fontId="9" fillId="0" borderId="6" xfId="2" applyNumberFormat="1" applyFont="1" applyFill="1" applyBorder="1" applyAlignment="1">
      <alignment horizontal="left" vertical="top" wrapText="1" shrinkToFit="1"/>
    </xf>
    <xf numFmtId="177" fontId="9" fillId="0" borderId="6" xfId="2" applyNumberFormat="1" applyFont="1" applyFill="1" applyBorder="1" applyAlignment="1">
      <alignment horizontal="left" vertical="top" wrapText="1"/>
    </xf>
    <xf numFmtId="9" fontId="9" fillId="0" borderId="6" xfId="2" applyNumberFormat="1" applyFont="1" applyFill="1" applyBorder="1" applyAlignment="1">
      <alignment horizontal="left" vertical="top" wrapText="1"/>
    </xf>
    <xf numFmtId="176" fontId="9" fillId="0" borderId="6" xfId="2" applyNumberFormat="1" applyFont="1" applyFill="1" applyBorder="1" applyAlignment="1">
      <alignment horizontal="left" vertical="top" wrapText="1"/>
    </xf>
    <xf numFmtId="178" fontId="9" fillId="3" borderId="6" xfId="2" applyNumberFormat="1" applyFont="1" applyFill="1" applyBorder="1" applyAlignment="1">
      <alignment horizontal="left" vertical="top" wrapText="1"/>
    </xf>
    <xf numFmtId="10" fontId="9" fillId="0" borderId="6" xfId="2" applyNumberFormat="1" applyFont="1" applyFill="1" applyBorder="1" applyAlignment="1">
      <alignment horizontal="left" vertical="top" wrapText="1"/>
    </xf>
    <xf numFmtId="0" fontId="9" fillId="0" borderId="0" xfId="2" applyNumberFormat="1" applyFont="1" applyFill="1" applyBorder="1" applyAlignment="1">
      <alignment horizontal="left" vertical="top" wrapText="1"/>
    </xf>
    <xf numFmtId="0" fontId="9" fillId="5" borderId="13" xfId="2" applyNumberFormat="1" applyFont="1" applyFill="1" applyBorder="1" applyAlignment="1">
      <alignment horizontal="left" vertical="top" wrapText="1" shrinkToFit="1"/>
    </xf>
    <xf numFmtId="0" fontId="9" fillId="5" borderId="6" xfId="2" applyNumberFormat="1" applyFont="1" applyFill="1" applyBorder="1" applyAlignment="1">
      <alignment horizontal="left" vertical="top" wrapText="1" shrinkToFit="1"/>
    </xf>
    <xf numFmtId="0" fontId="9" fillId="5" borderId="6" xfId="2" applyNumberFormat="1" applyFont="1" applyFill="1" applyBorder="1" applyAlignment="1">
      <alignment horizontal="left" vertical="top" wrapText="1"/>
    </xf>
    <xf numFmtId="0" fontId="9" fillId="5" borderId="4" xfId="2" applyNumberFormat="1" applyFont="1" applyFill="1" applyBorder="1" applyAlignment="1">
      <alignment horizontal="left" vertical="top" wrapText="1"/>
    </xf>
    <xf numFmtId="177" fontId="9" fillId="5" borderId="6" xfId="2" applyNumberFormat="1" applyFont="1" applyFill="1" applyBorder="1" applyAlignment="1">
      <alignment horizontal="left" vertical="top" wrapText="1"/>
    </xf>
    <xf numFmtId="9" fontId="9" fillId="5" borderId="6" xfId="2" applyNumberFormat="1" applyFont="1" applyFill="1" applyBorder="1" applyAlignment="1">
      <alignment horizontal="left" vertical="top" wrapText="1"/>
    </xf>
    <xf numFmtId="176" fontId="9" fillId="5" borderId="6" xfId="2" applyNumberFormat="1" applyFont="1" applyFill="1" applyBorder="1" applyAlignment="1">
      <alignment horizontal="left" vertical="top" wrapText="1"/>
    </xf>
    <xf numFmtId="10" fontId="9" fillId="5" borderId="6" xfId="2" applyNumberFormat="1" applyFont="1" applyFill="1" applyBorder="1" applyAlignment="1">
      <alignment horizontal="left" vertical="top" wrapText="1"/>
    </xf>
    <xf numFmtId="0" fontId="9" fillId="0" borderId="14" xfId="2" applyNumberFormat="1" applyFont="1" applyFill="1" applyBorder="1" applyAlignment="1">
      <alignment horizontal="left" vertical="top" wrapText="1"/>
    </xf>
    <xf numFmtId="0" fontId="9" fillId="0" borderId="0" xfId="2" applyNumberFormat="1" applyFont="1" applyFill="1" applyBorder="1" applyAlignment="1">
      <alignment horizontal="left" vertical="top" wrapText="1" shrinkToFit="1"/>
    </xf>
    <xf numFmtId="177" fontId="9" fillId="0" borderId="0" xfId="2" applyNumberFormat="1" applyFont="1" applyFill="1" applyBorder="1" applyAlignment="1">
      <alignment horizontal="left" vertical="top" wrapText="1"/>
    </xf>
    <xf numFmtId="9" fontId="9" fillId="0" borderId="0" xfId="2" applyNumberFormat="1" applyFont="1" applyFill="1" applyBorder="1" applyAlignment="1">
      <alignment horizontal="left" vertical="top" wrapText="1"/>
    </xf>
    <xf numFmtId="176" fontId="9" fillId="0" borderId="0" xfId="2" applyNumberFormat="1" applyFont="1" applyFill="1" applyBorder="1" applyAlignment="1">
      <alignment horizontal="left" vertical="top" wrapText="1"/>
    </xf>
    <xf numFmtId="10" fontId="9" fillId="0" borderId="0" xfId="2" applyNumberFormat="1" applyFont="1" applyFill="1" applyBorder="1" applyAlignment="1">
      <alignment horizontal="left" vertical="top" wrapText="1"/>
    </xf>
    <xf numFmtId="0" fontId="7" fillId="0" borderId="0" xfId="2" applyNumberFormat="1" applyFont="1" applyFill="1" applyBorder="1" applyAlignment="1">
      <alignment horizontal="left" vertical="top" shrinkToFit="1"/>
    </xf>
    <xf numFmtId="0" fontId="3" fillId="2" borderId="1" xfId="1" applyNumberFormat="1" applyFont="1" applyFill="1" applyBorder="1" applyAlignment="1">
      <alignment horizontal="right"/>
    </xf>
    <xf numFmtId="0" fontId="7" fillId="0" borderId="0" xfId="2" applyNumberFormat="1" applyFont="1" applyFill="1" applyBorder="1" applyAlignment="1">
      <alignment horizontal="right"/>
    </xf>
    <xf numFmtId="0" fontId="9" fillId="0" borderId="5" xfId="2" applyNumberFormat="1" applyFont="1" applyFill="1" applyBorder="1" applyAlignment="1">
      <alignment horizontal="right"/>
    </xf>
    <xf numFmtId="0" fontId="8" fillId="0" borderId="1" xfId="1" applyNumberFormat="1" applyFont="1" applyFill="1" applyBorder="1" applyAlignment="1">
      <alignment horizontal="right"/>
    </xf>
    <xf numFmtId="0" fontId="9" fillId="0" borderId="3" xfId="1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>
      <alignment horizontal="right"/>
    </xf>
    <xf numFmtId="0" fontId="11" fillId="0" borderId="1" xfId="3" applyNumberFormat="1" applyFont="1" applyFill="1" applyBorder="1" applyAlignment="1">
      <alignment horizontal="right"/>
    </xf>
    <xf numFmtId="0" fontId="8" fillId="0" borderId="0" xfId="2" applyNumberFormat="1" applyFont="1" applyFill="1" applyBorder="1" applyAlignment="1">
      <alignment horizontal="right"/>
    </xf>
    <xf numFmtId="0" fontId="12" fillId="0" borderId="3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right"/>
    </xf>
    <xf numFmtId="0" fontId="9" fillId="0" borderId="1" xfId="2" applyNumberFormat="1" applyFont="1" applyFill="1" applyBorder="1" applyAlignment="1">
      <alignment horizontal="right" wrapText="1"/>
    </xf>
    <xf numFmtId="0" fontId="7" fillId="0" borderId="1" xfId="2" applyNumberFormat="1" applyFont="1" applyFill="1" applyBorder="1" applyAlignment="1">
      <alignment horizontal="right" wrapText="1"/>
    </xf>
    <xf numFmtId="0" fontId="7" fillId="0" borderId="0" xfId="2" applyNumberFormat="1" applyFont="1" applyFill="1" applyBorder="1" applyAlignment="1">
      <alignment horizontal="right" wrapText="1"/>
    </xf>
    <xf numFmtId="0" fontId="9" fillId="0" borderId="5" xfId="2" applyNumberFormat="1" applyFont="1" applyFill="1" applyBorder="1" applyAlignment="1">
      <alignment horizontal="right" wrapText="1"/>
    </xf>
    <xf numFmtId="0" fontId="8" fillId="6" borderId="11" xfId="1" applyNumberFormat="1" applyFont="1" applyFill="1" applyBorder="1" applyAlignment="1">
      <alignment horizontal="right" wrapText="1"/>
    </xf>
    <xf numFmtId="0" fontId="8" fillId="6" borderId="15" xfId="1" applyNumberFormat="1" applyFont="1" applyFill="1" applyBorder="1" applyAlignment="1">
      <alignment horizontal="right" wrapText="1"/>
    </xf>
    <xf numFmtId="0" fontId="8" fillId="6" borderId="8" xfId="1" applyNumberFormat="1" applyFont="1" applyFill="1" applyBorder="1" applyAlignment="1">
      <alignment horizontal="right" wrapText="1"/>
    </xf>
    <xf numFmtId="0" fontId="8" fillId="6" borderId="5" xfId="1" applyNumberFormat="1" applyFont="1" applyFill="1" applyBorder="1" applyAlignment="1">
      <alignment horizontal="right" wrapText="1"/>
    </xf>
    <xf numFmtId="0" fontId="8" fillId="6" borderId="16" xfId="1" applyNumberFormat="1" applyFont="1" applyFill="1" applyBorder="1" applyAlignment="1">
      <alignment horizontal="right" wrapText="1"/>
    </xf>
    <xf numFmtId="0" fontId="8" fillId="6" borderId="4" xfId="1" applyNumberFormat="1" applyFont="1" applyFill="1" applyBorder="1" applyAlignment="1">
      <alignment horizontal="right" wrapText="1"/>
    </xf>
    <xf numFmtId="0" fontId="8" fillId="6" borderId="1" xfId="1" applyNumberFormat="1" applyFont="1" applyFill="1" applyBorder="1" applyAlignment="1">
      <alignment horizontal="right" wrapText="1"/>
    </xf>
    <xf numFmtId="0" fontId="7" fillId="6" borderId="1" xfId="2" applyNumberFormat="1" applyFont="1" applyFill="1" applyBorder="1" applyAlignment="1">
      <alignment horizontal="right" wrapText="1"/>
    </xf>
    <xf numFmtId="0" fontId="9" fillId="0" borderId="6" xfId="2" applyNumberFormat="1" applyFont="1" applyFill="1" applyBorder="1" applyAlignment="1">
      <alignment horizontal="right" wrapText="1"/>
    </xf>
    <xf numFmtId="0" fontId="9" fillId="0" borderId="0" xfId="2" applyNumberFormat="1" applyFont="1" applyFill="1" applyBorder="1" applyAlignment="1">
      <alignment horizontal="right" wrapText="1"/>
    </xf>
    <xf numFmtId="0" fontId="9" fillId="5" borderId="6" xfId="2" applyNumberFormat="1" applyFont="1" applyFill="1" applyBorder="1" applyAlignment="1">
      <alignment horizontal="right" wrapText="1"/>
    </xf>
    <xf numFmtId="178" fontId="7" fillId="3" borderId="1" xfId="2" applyNumberFormat="1" applyFont="1" applyFill="1" applyBorder="1" applyAlignment="1">
      <alignment horizontal="left" vertical="center"/>
    </xf>
    <xf numFmtId="0" fontId="3" fillId="2" borderId="3" xfId="1" applyNumberFormat="1" applyFont="1" applyFill="1" applyBorder="1" applyAlignment="1">
      <alignment horizontal="left" vertical="top"/>
    </xf>
    <xf numFmtId="0" fontId="8" fillId="4" borderId="7" xfId="1" applyNumberFormat="1" applyFont="1" applyFill="1" applyBorder="1" applyAlignment="1">
      <alignment horizontal="left" vertical="top" wrapText="1"/>
    </xf>
    <xf numFmtId="0" fontId="3" fillId="2" borderId="5" xfId="1" applyNumberFormat="1" applyFont="1" applyFill="1" applyBorder="1" applyAlignment="1">
      <alignment horizontal="left" vertical="top"/>
    </xf>
    <xf numFmtId="0" fontId="8" fillId="0" borderId="5" xfId="2" applyNumberFormat="1" applyFont="1" applyFill="1" applyBorder="1" applyAlignment="1">
      <alignment horizontal="left" vertical="top"/>
    </xf>
    <xf numFmtId="178" fontId="7" fillId="3" borderId="17" xfId="2" applyNumberFormat="1" applyFont="1" applyFill="1" applyBorder="1" applyAlignment="1">
      <alignment horizontal="left" vertical="center"/>
    </xf>
    <xf numFmtId="178" fontId="8" fillId="3" borderId="18" xfId="1" applyNumberFormat="1" applyFont="1" applyFill="1" applyBorder="1" applyAlignment="1">
      <alignment horizontal="left" vertical="center"/>
    </xf>
    <xf numFmtId="178" fontId="8" fillId="3" borderId="19" xfId="1" applyNumberFormat="1" applyFont="1" applyFill="1" applyBorder="1" applyAlignment="1">
      <alignment horizontal="left" vertical="center"/>
    </xf>
    <xf numFmtId="178" fontId="7" fillId="3" borderId="20" xfId="2" applyNumberFormat="1" applyFont="1" applyFill="1" applyBorder="1" applyAlignment="1">
      <alignment horizontal="left" vertical="center"/>
    </xf>
    <xf numFmtId="178" fontId="7" fillId="3" borderId="21" xfId="2" applyNumberFormat="1" applyFont="1" applyFill="1" applyBorder="1" applyAlignment="1">
      <alignment horizontal="left" vertical="center"/>
    </xf>
    <xf numFmtId="178" fontId="8" fillId="3" borderId="22" xfId="1" applyNumberFormat="1" applyFont="1" applyFill="1" applyBorder="1" applyAlignment="1">
      <alignment horizontal="left" vertical="center"/>
    </xf>
    <xf numFmtId="178" fontId="7" fillId="3" borderId="23" xfId="2" applyNumberFormat="1" applyFont="1" applyFill="1" applyBorder="1" applyAlignment="1">
      <alignment horizontal="left" vertical="center"/>
    </xf>
    <xf numFmtId="178" fontId="7" fillId="3" borderId="24" xfId="2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3" fillId="3" borderId="1" xfId="1" applyNumberFormat="1" applyFont="1" applyFill="1" applyBorder="1" applyAlignment="1">
      <alignment horizontal="right"/>
    </xf>
    <xf numFmtId="0" fontId="9" fillId="3" borderId="5" xfId="2" applyNumberFormat="1" applyFont="1" applyFill="1" applyBorder="1" applyAlignment="1">
      <alignment horizontal="right"/>
    </xf>
    <xf numFmtId="0" fontId="9" fillId="3" borderId="1" xfId="2" applyNumberFormat="1" applyFont="1" applyFill="1" applyBorder="1" applyAlignment="1">
      <alignment horizontal="right" wrapText="1"/>
    </xf>
    <xf numFmtId="0" fontId="9" fillId="3" borderId="5" xfId="2" applyNumberFormat="1" applyFont="1" applyFill="1" applyBorder="1" applyAlignment="1">
      <alignment horizontal="right" wrapText="1"/>
    </xf>
    <xf numFmtId="0" fontId="8" fillId="3" borderId="11" xfId="1" applyNumberFormat="1" applyFont="1" applyFill="1" applyBorder="1" applyAlignment="1">
      <alignment horizontal="right" wrapText="1"/>
    </xf>
    <xf numFmtId="0" fontId="8" fillId="3" borderId="16" xfId="1" applyNumberFormat="1" applyFont="1" applyFill="1" applyBorder="1" applyAlignment="1">
      <alignment horizontal="right" wrapText="1"/>
    </xf>
    <xf numFmtId="0" fontId="9" fillId="3" borderId="6" xfId="2" applyNumberFormat="1" applyFont="1" applyFill="1" applyBorder="1" applyAlignment="1">
      <alignment horizontal="right" wrapText="1"/>
    </xf>
    <xf numFmtId="0" fontId="9" fillId="3" borderId="0" xfId="2" applyNumberFormat="1" applyFont="1" applyFill="1" applyBorder="1" applyAlignment="1">
      <alignment horizontal="right" wrapText="1"/>
    </xf>
    <xf numFmtId="0" fontId="7" fillId="3" borderId="0" xfId="2" applyNumberFormat="1" applyFont="1" applyFill="1" applyBorder="1" applyAlignment="1">
      <alignment horizontal="right"/>
    </xf>
    <xf numFmtId="0" fontId="16" fillId="0" borderId="0" xfId="0" applyFont="1">
      <alignment vertical="center"/>
    </xf>
    <xf numFmtId="178" fontId="9" fillId="5" borderId="6" xfId="2" applyNumberFormat="1" applyFont="1" applyFill="1" applyBorder="1" applyAlignment="1">
      <alignment horizontal="left" vertical="top" wrapText="1"/>
    </xf>
    <xf numFmtId="178" fontId="9" fillId="0" borderId="0" xfId="2" applyNumberFormat="1" applyFont="1" applyFill="1" applyBorder="1" applyAlignment="1">
      <alignment horizontal="right" wrapText="1"/>
    </xf>
    <xf numFmtId="0" fontId="20" fillId="0" borderId="10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3" borderId="30" xfId="0" applyFont="1" applyFill="1" applyBorder="1" applyAlignment="1">
      <alignment horizontal="center"/>
    </xf>
    <xf numFmtId="0" fontId="22" fillId="7" borderId="30" xfId="0" applyFont="1" applyFill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0" fillId="3" borderId="30" xfId="0" applyFont="1" applyFill="1" applyBorder="1" applyAlignment="1">
      <alignment horizontal="center"/>
    </xf>
    <xf numFmtId="0" fontId="20" fillId="3" borderId="25" xfId="0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7" borderId="30" xfId="0" applyFont="1" applyFill="1" applyBorder="1" applyAlignment="1">
      <alignment horizontal="center"/>
    </xf>
    <xf numFmtId="0" fontId="20" fillId="3" borderId="31" xfId="0" applyFont="1" applyFill="1" applyBorder="1" applyAlignment="1">
      <alignment horizontal="center"/>
    </xf>
    <xf numFmtId="0" fontId="2" fillId="0" borderId="32" xfId="0" applyFont="1" applyBorder="1" applyAlignment="1"/>
    <xf numFmtId="0" fontId="24" fillId="0" borderId="32" xfId="0" applyFont="1" applyBorder="1" applyAlignment="1"/>
    <xf numFmtId="0" fontId="24" fillId="0" borderId="30" xfId="0" applyFont="1" applyBorder="1" applyAlignment="1"/>
    <xf numFmtId="0" fontId="18" fillId="0" borderId="0" xfId="0" applyFont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179" fontId="19" fillId="0" borderId="25" xfId="0" applyNumberFormat="1" applyFont="1" applyBorder="1" applyAlignment="1">
      <alignment horizontal="center"/>
    </xf>
    <xf numFmtId="179" fontId="19" fillId="0" borderId="26" xfId="0" applyNumberFormat="1" applyFont="1" applyBorder="1" applyAlignment="1">
      <alignment horizontal="center"/>
    </xf>
    <xf numFmtId="179" fontId="19" fillId="0" borderId="27" xfId="0" applyNumberFormat="1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0" xfId="0" applyFont="1" applyBorder="1" applyAlignment="1"/>
    <xf numFmtId="177" fontId="25" fillId="0" borderId="6" xfId="2" applyNumberFormat="1" applyFont="1" applyFill="1" applyBorder="1" applyAlignment="1">
      <alignment horizontal="left" vertical="top" wrapText="1"/>
    </xf>
    <xf numFmtId="176" fontId="25" fillId="0" borderId="6" xfId="2" applyNumberFormat="1" applyFont="1" applyFill="1" applyBorder="1" applyAlignment="1">
      <alignment horizontal="left" vertical="top" wrapText="1"/>
    </xf>
    <xf numFmtId="0" fontId="9" fillId="0" borderId="33" xfId="2" applyNumberFormat="1" applyFont="1" applyFill="1" applyBorder="1" applyAlignment="1">
      <alignment horizontal="left" vertical="top" wrapText="1"/>
    </xf>
    <xf numFmtId="0" fontId="9" fillId="0" borderId="34" xfId="2" applyNumberFormat="1" applyFont="1" applyFill="1" applyBorder="1" applyAlignment="1">
      <alignment horizontal="left" vertical="top" wrapText="1"/>
    </xf>
    <xf numFmtId="0" fontId="9" fillId="0" borderId="35" xfId="2" applyNumberFormat="1" applyFont="1" applyFill="1" applyBorder="1" applyAlignment="1">
      <alignment horizontal="left" vertical="top" wrapText="1"/>
    </xf>
    <xf numFmtId="0" fontId="9" fillId="0" borderId="36" xfId="2" applyNumberFormat="1" applyFont="1" applyFill="1" applyBorder="1" applyAlignment="1">
      <alignment horizontal="left" vertical="top" wrapText="1" shrinkToFit="1"/>
    </xf>
    <xf numFmtId="0" fontId="9" fillId="0" borderId="33" xfId="2" applyNumberFormat="1" applyFont="1" applyFill="1" applyBorder="1" applyAlignment="1">
      <alignment horizontal="left" vertical="top" wrapText="1" shrinkToFit="1"/>
    </xf>
    <xf numFmtId="177" fontId="9" fillId="0" borderId="33" xfId="2" applyNumberFormat="1" applyFont="1" applyFill="1" applyBorder="1" applyAlignment="1">
      <alignment horizontal="left" vertical="top" wrapText="1"/>
    </xf>
    <xf numFmtId="9" fontId="9" fillId="0" borderId="33" xfId="2" applyNumberFormat="1" applyFont="1" applyFill="1" applyBorder="1" applyAlignment="1">
      <alignment horizontal="left" vertical="top" wrapText="1"/>
    </xf>
    <xf numFmtId="176" fontId="9" fillId="0" borderId="33" xfId="2" applyNumberFormat="1" applyFont="1" applyFill="1" applyBorder="1" applyAlignment="1">
      <alignment horizontal="left" vertical="top" wrapText="1"/>
    </xf>
    <xf numFmtId="10" fontId="9" fillId="0" borderId="33" xfId="2" applyNumberFormat="1" applyFont="1" applyFill="1" applyBorder="1" applyAlignment="1">
      <alignment horizontal="left" vertical="top" wrapText="1"/>
    </xf>
    <xf numFmtId="0" fontId="9" fillId="0" borderId="33" xfId="2" applyNumberFormat="1" applyFont="1" applyFill="1" applyBorder="1" applyAlignment="1">
      <alignment horizontal="right" wrapText="1"/>
    </xf>
  </cellXfs>
  <cellStyles count="4">
    <cellStyle name="常规" xfId="0" builtinId="0"/>
    <cellStyle name="常规 2 2" xfId="1"/>
    <cellStyle name="常规_10AW核价-润懋(35款已核，单耗未减)" xfId="2"/>
    <cellStyle name="常规_XX成本核算模版_TOREAD - 12AW - 吴 - TABA2089 - 男式套绒冲锋衣 - 工艺 - 2011.09.0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143283</xdr:colOff>
      <xdr:row>20</xdr:row>
      <xdr:rowOff>66675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943883" cy="3495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30007;T&#24676;&#3186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款式图"/>
      <sheetName val="2局部图示标注"/>
      <sheetName val="3物料配色表"/>
      <sheetName val="4开发规格表"/>
      <sheetName val="5生产全码规格表"/>
      <sheetName val="6工艺说明"/>
      <sheetName val="7批版报告"/>
    </sheetNames>
    <sheetDataSet>
      <sheetData sheetId="0" refreshError="1">
        <row r="31">
          <cell r="A31" t="str">
            <v>季度</v>
          </cell>
        </row>
        <row r="32">
          <cell r="A32" t="str">
            <v>款号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2"/>
  <sheetViews>
    <sheetView topLeftCell="A4" workbookViewId="0">
      <selection activeCell="M27" sqref="M27"/>
    </sheetView>
  </sheetViews>
  <sheetFormatPr defaultColWidth="3.875" defaultRowHeight="16.5"/>
  <cols>
    <col min="1" max="1" width="3.875" style="4" customWidth="1"/>
    <col min="2" max="2" width="8.125" style="4" customWidth="1"/>
    <col min="3" max="3" width="20.875" style="4" customWidth="1"/>
    <col min="4" max="4" width="11.5" style="57" customWidth="1"/>
    <col min="5" max="6" width="10.875" style="57" customWidth="1"/>
    <col min="7" max="7" width="15.625" style="4" customWidth="1"/>
    <col min="8" max="8" width="11.375" style="4" customWidth="1"/>
    <col min="9" max="9" width="11.875" style="4" customWidth="1"/>
    <col min="10" max="10" width="4" style="4" customWidth="1"/>
    <col min="11" max="11" width="9.375" style="4" customWidth="1"/>
    <col min="12" max="12" width="6.875" style="4" customWidth="1"/>
    <col min="13" max="13" width="10.625" style="4" customWidth="1"/>
    <col min="14" max="14" width="5.625" style="4" customWidth="1"/>
    <col min="15" max="15" width="11.625" style="4" customWidth="1"/>
    <col min="16" max="17" width="10.625" style="4" customWidth="1"/>
    <col min="18" max="30" width="13.5" style="59" customWidth="1"/>
    <col min="31" max="255" width="9" style="4" customWidth="1"/>
    <col min="256" max="16384" width="3.875" style="4"/>
  </cols>
  <sheetData>
    <row r="1" spans="1:30" ht="15" customHeight="1">
      <c r="A1" s="1" t="s">
        <v>0</v>
      </c>
      <c r="B1" s="1"/>
      <c r="C1" s="84"/>
      <c r="D1" s="89" t="s">
        <v>174</v>
      </c>
      <c r="E1" s="90"/>
      <c r="F1" s="93" t="s">
        <v>180</v>
      </c>
      <c r="G1" s="86"/>
      <c r="H1" s="1"/>
      <c r="I1" s="2"/>
      <c r="J1" s="1"/>
      <c r="K1" s="1"/>
      <c r="L1" s="1"/>
      <c r="M1" s="2"/>
      <c r="N1" s="3" t="s">
        <v>147</v>
      </c>
      <c r="O1" s="3">
        <f>SUMIFS(O$8:O$202,B$8:B$202,N1)</f>
        <v>1.78</v>
      </c>
      <c r="P1" s="1"/>
      <c r="Q1" s="2"/>
      <c r="R1" s="58"/>
      <c r="S1" s="58"/>
      <c r="T1" s="58"/>
      <c r="U1" s="58"/>
      <c r="V1" s="58"/>
      <c r="W1" s="58"/>
      <c r="X1" s="58"/>
      <c r="Y1" s="58"/>
    </row>
    <row r="2" spans="1:30" s="15" customFormat="1" ht="15" customHeight="1">
      <c r="A2" s="5" t="s">
        <v>1</v>
      </c>
      <c r="B2" s="6"/>
      <c r="C2" s="13"/>
      <c r="D2" s="88" t="s">
        <v>175</v>
      </c>
      <c r="E2" s="83"/>
      <c r="F2" s="94"/>
      <c r="G2" s="87"/>
      <c r="H2" s="7" t="s">
        <v>2</v>
      </c>
      <c r="I2" s="8" t="s">
        <v>3</v>
      </c>
      <c r="J2" s="9"/>
      <c r="K2" s="10"/>
      <c r="L2" s="7" t="s">
        <v>4</v>
      </c>
      <c r="M2" s="8" t="s">
        <v>5</v>
      </c>
      <c r="N2" s="11" t="s">
        <v>167</v>
      </c>
      <c r="O2" s="12">
        <f>SUMIFS(O$8:O$202,B$8:B$202,N2)</f>
        <v>12</v>
      </c>
      <c r="P2" s="13" t="s">
        <v>6</v>
      </c>
      <c r="Q2" s="14" t="s">
        <v>7</v>
      </c>
      <c r="R2" s="60"/>
      <c r="S2" s="61" t="s">
        <v>8</v>
      </c>
      <c r="T2" s="62"/>
      <c r="U2" s="63"/>
      <c r="V2" s="64"/>
      <c r="W2" s="64"/>
      <c r="X2" s="64"/>
      <c r="Y2" s="64"/>
      <c r="Z2" s="65"/>
      <c r="AA2" s="65"/>
      <c r="AB2" s="65"/>
      <c r="AC2" s="65"/>
      <c r="AD2" s="65"/>
    </row>
    <row r="3" spans="1:30" s="15" customFormat="1" ht="15" customHeight="1">
      <c r="A3" s="5"/>
      <c r="B3" s="6"/>
      <c r="C3" s="13"/>
      <c r="D3" s="88" t="s">
        <v>176</v>
      </c>
      <c r="E3" s="83"/>
      <c r="F3" s="94"/>
      <c r="G3" s="87"/>
      <c r="H3" s="7" t="s">
        <v>9</v>
      </c>
      <c r="I3" s="8" t="s">
        <v>181</v>
      </c>
      <c r="J3" s="9"/>
      <c r="K3" s="10"/>
      <c r="L3" s="7" t="s">
        <v>10</v>
      </c>
      <c r="M3" s="8" t="s">
        <v>11</v>
      </c>
      <c r="N3" s="11" t="s">
        <v>80</v>
      </c>
      <c r="O3" s="12">
        <f>SUMIFS(O$8:O$202,B$8:B$202,N3)</f>
        <v>32.946162000000001</v>
      </c>
      <c r="P3" s="13" t="s">
        <v>12</v>
      </c>
      <c r="Q3" s="16" t="s">
        <v>13</v>
      </c>
      <c r="R3" s="60"/>
      <c r="S3" s="61" t="s">
        <v>14</v>
      </c>
      <c r="T3" s="66"/>
      <c r="U3" s="67"/>
      <c r="V3" s="64"/>
      <c r="W3" s="64"/>
      <c r="X3" s="64"/>
      <c r="Y3" s="64"/>
      <c r="Z3" s="65"/>
      <c r="AA3" s="65"/>
      <c r="AB3" s="65"/>
      <c r="AC3" s="65"/>
      <c r="AD3" s="65"/>
    </row>
    <row r="4" spans="1:30" s="18" customFormat="1" ht="15" customHeight="1">
      <c r="A4" s="5"/>
      <c r="B4" s="6"/>
      <c r="C4" s="13"/>
      <c r="D4" s="88" t="s">
        <v>177</v>
      </c>
      <c r="E4" s="83"/>
      <c r="F4" s="94"/>
      <c r="G4" s="87"/>
      <c r="H4" s="7" t="s">
        <v>15</v>
      </c>
      <c r="I4" s="8" t="s">
        <v>16</v>
      </c>
      <c r="J4" s="9"/>
      <c r="K4" s="10"/>
      <c r="L4" s="7" t="s">
        <v>17</v>
      </c>
      <c r="M4" s="8" t="s">
        <v>18</v>
      </c>
      <c r="N4" s="11" t="s">
        <v>131</v>
      </c>
      <c r="O4" s="12">
        <f>SUMIFS(O$8:O$202,B$8:B$202,N4)</f>
        <v>2.7800000000000002</v>
      </c>
      <c r="P4" s="6" t="s">
        <v>19</v>
      </c>
      <c r="Q4" s="17"/>
      <c r="R4" s="68"/>
      <c r="S4" s="61" t="s">
        <v>20</v>
      </c>
      <c r="T4" s="62"/>
      <c r="U4" s="63"/>
      <c r="V4" s="69"/>
      <c r="W4" s="64"/>
      <c r="X4" s="64"/>
      <c r="Y4" s="64"/>
      <c r="Z4" s="70"/>
      <c r="AA4" s="70"/>
      <c r="AB4" s="70"/>
      <c r="AC4" s="70"/>
      <c r="AD4" s="70"/>
    </row>
    <row r="5" spans="1:30" s="18" customFormat="1" ht="15" customHeight="1">
      <c r="A5" s="5"/>
      <c r="B5" s="6"/>
      <c r="C5" s="13"/>
      <c r="D5" s="88" t="s">
        <v>178</v>
      </c>
      <c r="E5" s="83"/>
      <c r="F5" s="94"/>
      <c r="G5" s="87"/>
      <c r="H5" s="7" t="s">
        <v>21</v>
      </c>
      <c r="I5" s="19" t="s">
        <v>22</v>
      </c>
      <c r="J5" s="9"/>
      <c r="K5" s="10"/>
      <c r="L5" s="7" t="s">
        <v>23</v>
      </c>
      <c r="M5" s="19" t="s">
        <v>24</v>
      </c>
      <c r="N5" s="11" t="s">
        <v>48</v>
      </c>
      <c r="O5" s="12">
        <f>SUMIFS(O$8:O$202,B$8:B$202,N5)</f>
        <v>43.260000000000005</v>
      </c>
      <c r="P5" s="13" t="s">
        <v>25</v>
      </c>
      <c r="Q5" s="20">
        <v>20201104</v>
      </c>
      <c r="R5" s="71"/>
      <c r="S5" s="61"/>
      <c r="T5" s="62"/>
      <c r="U5" s="63"/>
      <c r="V5" s="64"/>
      <c r="W5" s="61"/>
      <c r="X5" s="64"/>
      <c r="Y5" s="64"/>
      <c r="Z5" s="70"/>
      <c r="AA5" s="70"/>
      <c r="AB5" s="70"/>
      <c r="AC5" s="70"/>
      <c r="AD5" s="70"/>
    </row>
    <row r="6" spans="1:30" s="18" customFormat="1" ht="15" customHeight="1" thickBot="1">
      <c r="A6" s="5"/>
      <c r="B6" s="21" t="s">
        <v>26</v>
      </c>
      <c r="C6" s="22"/>
      <c r="D6" s="91" t="s">
        <v>179</v>
      </c>
      <c r="E6" s="92"/>
      <c r="F6" s="95"/>
      <c r="G6" s="22"/>
      <c r="H6" s="22"/>
      <c r="I6" s="23"/>
      <c r="J6" s="24"/>
      <c r="K6" s="25" t="s">
        <v>27</v>
      </c>
      <c r="L6" s="25"/>
      <c r="M6" s="26"/>
      <c r="N6" s="27" t="s">
        <v>171</v>
      </c>
      <c r="O6" s="27">
        <f>SUM(O8:O202)</f>
        <v>152.76616199999998</v>
      </c>
      <c r="P6" s="25"/>
      <c r="Q6" s="26"/>
      <c r="R6" s="72" t="s">
        <v>28</v>
      </c>
      <c r="S6" s="73"/>
      <c r="T6" s="73"/>
      <c r="U6" s="74"/>
      <c r="V6" s="74"/>
      <c r="W6" s="74"/>
      <c r="X6" s="74"/>
      <c r="Y6" s="75"/>
      <c r="Z6" s="70"/>
      <c r="AA6" s="70"/>
      <c r="AB6" s="70"/>
      <c r="AC6" s="70"/>
      <c r="AD6" s="70"/>
    </row>
    <row r="7" spans="1:30" s="18" customFormat="1" ht="15" customHeight="1">
      <c r="A7" s="28" t="s">
        <v>29</v>
      </c>
      <c r="B7" s="29" t="s">
        <v>30</v>
      </c>
      <c r="C7" s="29" t="s">
        <v>31</v>
      </c>
      <c r="D7" s="85" t="s">
        <v>32</v>
      </c>
      <c r="E7" s="85" t="s">
        <v>33</v>
      </c>
      <c r="F7" s="85" t="s">
        <v>34</v>
      </c>
      <c r="G7" s="29" t="s">
        <v>35</v>
      </c>
      <c r="H7" s="29" t="s">
        <v>36</v>
      </c>
      <c r="I7" s="29" t="s">
        <v>37</v>
      </c>
      <c r="J7" s="29" t="s">
        <v>38</v>
      </c>
      <c r="K7" s="30" t="s">
        <v>39</v>
      </c>
      <c r="L7" s="30" t="s">
        <v>40</v>
      </c>
      <c r="M7" s="30" t="s">
        <v>41</v>
      </c>
      <c r="N7" s="31" t="s">
        <v>172</v>
      </c>
      <c r="O7" s="31" t="s">
        <v>42</v>
      </c>
      <c r="P7" s="30" t="s">
        <v>43</v>
      </c>
      <c r="Q7" s="32" t="s">
        <v>44</v>
      </c>
      <c r="R7" s="76" t="s">
        <v>45</v>
      </c>
      <c r="S7" s="76" t="s">
        <v>46</v>
      </c>
      <c r="T7" s="77" t="s">
        <v>47</v>
      </c>
      <c r="U7" s="75"/>
      <c r="V7" s="78"/>
      <c r="W7" s="78"/>
      <c r="X7" s="78"/>
      <c r="Y7" s="79"/>
      <c r="Z7" s="70"/>
      <c r="AA7" s="70"/>
      <c r="AB7" s="70"/>
      <c r="AC7" s="70"/>
      <c r="AD7" s="70"/>
    </row>
    <row r="8" spans="1:30" ht="15" customHeight="1">
      <c r="A8" s="20">
        <v>27</v>
      </c>
      <c r="B8" s="33" t="s">
        <v>170</v>
      </c>
      <c r="C8" s="34" t="s">
        <v>170</v>
      </c>
      <c r="D8" s="35"/>
      <c r="E8" s="36"/>
      <c r="F8" s="36"/>
      <c r="G8" s="20"/>
      <c r="H8" s="20"/>
      <c r="I8" s="20"/>
      <c r="J8" s="20"/>
      <c r="K8" s="37">
        <v>1</v>
      </c>
      <c r="L8" s="38">
        <v>0</v>
      </c>
      <c r="M8" s="39">
        <v>0</v>
      </c>
      <c r="N8" s="40" t="s">
        <v>173</v>
      </c>
      <c r="O8" s="40">
        <v>55</v>
      </c>
      <c r="P8" s="41">
        <v>0</v>
      </c>
      <c r="Q8" s="20"/>
      <c r="R8" s="80"/>
      <c r="S8" s="80"/>
      <c r="T8" s="80"/>
      <c r="U8" s="81"/>
      <c r="V8" s="81"/>
      <c r="W8" s="81"/>
      <c r="X8" s="81"/>
      <c r="Y8" s="81"/>
    </row>
    <row r="9" spans="1:30" ht="30" customHeight="1">
      <c r="A9" s="20">
        <v>1</v>
      </c>
      <c r="B9" s="33" t="s">
        <v>48</v>
      </c>
      <c r="C9" s="34" t="s">
        <v>49</v>
      </c>
      <c r="D9" s="43" t="s">
        <v>50</v>
      </c>
      <c r="E9" s="44" t="s">
        <v>51</v>
      </c>
      <c r="F9" s="36" t="s">
        <v>52</v>
      </c>
      <c r="G9" s="45"/>
      <c r="H9" s="45" t="s">
        <v>53</v>
      </c>
      <c r="I9" s="45" t="s">
        <v>54</v>
      </c>
      <c r="J9" s="45" t="s">
        <v>55</v>
      </c>
      <c r="K9" s="37">
        <v>1.75</v>
      </c>
      <c r="L9" s="38">
        <v>1.03</v>
      </c>
      <c r="M9" s="39">
        <v>11.6</v>
      </c>
      <c r="N9" s="20" t="s">
        <v>56</v>
      </c>
      <c r="O9" s="39">
        <f t="shared" ref="O9:O36" si="0">K9*L9*M9</f>
        <v>20.908999999999999</v>
      </c>
      <c r="P9" s="41">
        <v>0.245</v>
      </c>
      <c r="Q9" s="20" t="s">
        <v>57</v>
      </c>
      <c r="R9" s="80" t="s">
        <v>50</v>
      </c>
      <c r="S9" s="80"/>
      <c r="T9" s="80" t="s">
        <v>58</v>
      </c>
      <c r="U9" s="108"/>
      <c r="V9" s="81"/>
      <c r="W9" s="81"/>
      <c r="X9" s="81"/>
      <c r="Y9" s="81"/>
    </row>
    <row r="10" spans="1:30" ht="30" customHeight="1">
      <c r="A10" s="20">
        <v>2</v>
      </c>
      <c r="B10" s="33" t="s">
        <v>48</v>
      </c>
      <c r="C10" s="34" t="s">
        <v>59</v>
      </c>
      <c r="D10" s="43" t="s">
        <v>60</v>
      </c>
      <c r="E10" s="44" t="s">
        <v>51</v>
      </c>
      <c r="F10" s="36" t="s">
        <v>61</v>
      </c>
      <c r="G10" s="107"/>
      <c r="H10" s="45" t="s">
        <v>62</v>
      </c>
      <c r="I10" s="45" t="s">
        <v>63</v>
      </c>
      <c r="J10" s="45" t="s">
        <v>55</v>
      </c>
      <c r="K10" s="37">
        <v>1.7</v>
      </c>
      <c r="L10" s="38">
        <v>1.03</v>
      </c>
      <c r="M10" s="39">
        <v>8</v>
      </c>
      <c r="N10" s="20" t="s">
        <v>64</v>
      </c>
      <c r="O10" s="39">
        <f t="shared" si="0"/>
        <v>14.007999999999999</v>
      </c>
      <c r="P10" s="41">
        <v>0.1641</v>
      </c>
      <c r="Q10" s="20" t="s">
        <v>65</v>
      </c>
      <c r="R10" s="80" t="s">
        <v>60</v>
      </c>
      <c r="S10" s="80"/>
      <c r="T10" s="80" t="s">
        <v>66</v>
      </c>
      <c r="U10" s="81"/>
      <c r="V10" s="81"/>
      <c r="W10" s="81"/>
      <c r="X10" s="81"/>
      <c r="Y10" s="81"/>
    </row>
    <row r="11" spans="1:30" ht="30" customHeight="1">
      <c r="A11" s="20">
        <v>3</v>
      </c>
      <c r="B11" s="33" t="s">
        <v>48</v>
      </c>
      <c r="C11" s="34" t="s">
        <v>67</v>
      </c>
      <c r="D11" s="43" t="s">
        <v>68</v>
      </c>
      <c r="E11" s="44" t="s">
        <v>69</v>
      </c>
      <c r="F11" s="36" t="s">
        <v>70</v>
      </c>
      <c r="G11" s="45"/>
      <c r="H11" s="45" t="s">
        <v>71</v>
      </c>
      <c r="I11" s="45" t="s">
        <v>72</v>
      </c>
      <c r="J11" s="45" t="s">
        <v>55</v>
      </c>
      <c r="K11" s="37">
        <v>1.5</v>
      </c>
      <c r="L11" s="38">
        <v>1.03</v>
      </c>
      <c r="M11" s="39">
        <v>5.4</v>
      </c>
      <c r="N11" s="20" t="s">
        <v>56</v>
      </c>
      <c r="O11" s="39">
        <f t="shared" si="0"/>
        <v>8.343</v>
      </c>
      <c r="P11" s="41">
        <v>9.7699999999999995E-2</v>
      </c>
      <c r="Q11" s="20" t="s">
        <v>73</v>
      </c>
      <c r="R11" s="80" t="s">
        <v>68</v>
      </c>
      <c r="S11" s="80" t="s">
        <v>68</v>
      </c>
      <c r="T11" s="80" t="s">
        <v>68</v>
      </c>
      <c r="U11" s="81"/>
      <c r="V11" s="81"/>
      <c r="W11" s="81"/>
      <c r="X11" s="81"/>
      <c r="Y11" s="81"/>
    </row>
    <row r="12" spans="1:30" ht="30" customHeight="1">
      <c r="A12" s="20">
        <v>4</v>
      </c>
      <c r="B12" s="33" t="s">
        <v>48</v>
      </c>
      <c r="C12" s="34" t="s">
        <v>74</v>
      </c>
      <c r="D12" s="43" t="s">
        <v>75</v>
      </c>
      <c r="E12" s="44" t="s">
        <v>76</v>
      </c>
      <c r="F12" s="36" t="s">
        <v>77</v>
      </c>
      <c r="G12" s="45"/>
      <c r="H12" s="45" t="s">
        <v>71</v>
      </c>
      <c r="I12" s="45" t="s">
        <v>78</v>
      </c>
      <c r="J12" s="45" t="s">
        <v>55</v>
      </c>
      <c r="K12" s="37">
        <v>0</v>
      </c>
      <c r="L12" s="38">
        <v>1.03</v>
      </c>
      <c r="M12" s="39">
        <v>24.5</v>
      </c>
      <c r="N12" s="20" t="s">
        <v>56</v>
      </c>
      <c r="O12" s="39">
        <f t="shared" si="0"/>
        <v>0</v>
      </c>
      <c r="P12" s="41">
        <v>4.4400000000000002E-2</v>
      </c>
      <c r="Q12" s="20" t="s">
        <v>79</v>
      </c>
      <c r="R12" s="80" t="s">
        <v>75</v>
      </c>
      <c r="S12" s="80" t="s">
        <v>75</v>
      </c>
      <c r="T12" s="80" t="s">
        <v>75</v>
      </c>
      <c r="U12" s="81"/>
      <c r="V12" s="81"/>
      <c r="W12" s="81"/>
      <c r="X12" s="81"/>
      <c r="Y12" s="81"/>
    </row>
    <row r="13" spans="1:30" ht="30" customHeight="1">
      <c r="A13" s="20">
        <v>15</v>
      </c>
      <c r="B13" s="33" t="s">
        <v>131</v>
      </c>
      <c r="C13" s="46" t="s">
        <v>132</v>
      </c>
      <c r="D13" s="43" t="s">
        <v>133</v>
      </c>
      <c r="E13" s="44"/>
      <c r="F13" s="36"/>
      <c r="G13" s="45" t="s">
        <v>124</v>
      </c>
      <c r="H13" s="45" t="s">
        <v>134</v>
      </c>
      <c r="I13" s="45" t="s">
        <v>135</v>
      </c>
      <c r="J13" s="45" t="s">
        <v>136</v>
      </c>
      <c r="K13" s="47">
        <v>1</v>
      </c>
      <c r="L13" s="48">
        <v>1</v>
      </c>
      <c r="M13" s="49">
        <v>2</v>
      </c>
      <c r="N13" s="45" t="s">
        <v>56</v>
      </c>
      <c r="O13" s="49">
        <f t="shared" si="0"/>
        <v>2</v>
      </c>
      <c r="P13" s="41">
        <v>3.9699999999999999E-2</v>
      </c>
      <c r="Q13" s="20" t="s">
        <v>137</v>
      </c>
      <c r="R13" s="80" t="s">
        <v>133</v>
      </c>
      <c r="S13" s="80" t="s">
        <v>138</v>
      </c>
      <c r="T13" s="80" t="s">
        <v>139</v>
      </c>
      <c r="U13" s="81"/>
      <c r="V13" s="81"/>
      <c r="W13" s="81"/>
      <c r="X13" s="81"/>
      <c r="Y13" s="81"/>
    </row>
    <row r="14" spans="1:30" ht="30" customHeight="1">
      <c r="A14" s="20">
        <v>16</v>
      </c>
      <c r="B14" s="33" t="s">
        <v>131</v>
      </c>
      <c r="C14" s="46" t="s">
        <v>140</v>
      </c>
      <c r="D14" s="43" t="s">
        <v>141</v>
      </c>
      <c r="E14" s="44"/>
      <c r="F14" s="36"/>
      <c r="G14" s="45" t="s">
        <v>142</v>
      </c>
      <c r="H14" s="45" t="s">
        <v>143</v>
      </c>
      <c r="I14" s="45" t="s">
        <v>144</v>
      </c>
      <c r="J14" s="45" t="s">
        <v>136</v>
      </c>
      <c r="K14" s="47">
        <v>2</v>
      </c>
      <c r="L14" s="48">
        <v>1</v>
      </c>
      <c r="M14" s="49">
        <v>0.39</v>
      </c>
      <c r="N14" s="45" t="s">
        <v>56</v>
      </c>
      <c r="O14" s="49">
        <f t="shared" si="0"/>
        <v>0.78</v>
      </c>
      <c r="P14" s="41">
        <v>9.1000000000000004E-3</v>
      </c>
      <c r="Q14" s="20" t="s">
        <v>137</v>
      </c>
      <c r="R14" s="80" t="s">
        <v>141</v>
      </c>
      <c r="S14" s="80" t="s">
        <v>145</v>
      </c>
      <c r="T14" s="80" t="s">
        <v>146</v>
      </c>
      <c r="U14" s="81"/>
      <c r="V14" s="81"/>
      <c r="W14" s="81"/>
      <c r="X14" s="81"/>
      <c r="Y14" s="81"/>
    </row>
    <row r="15" spans="1:30" ht="15" customHeight="1">
      <c r="A15" s="20">
        <v>5</v>
      </c>
      <c r="B15" s="33" t="s">
        <v>80</v>
      </c>
      <c r="C15" s="34" t="s">
        <v>81</v>
      </c>
      <c r="D15" s="35" t="s">
        <v>82</v>
      </c>
      <c r="E15" s="36"/>
      <c r="F15" s="36"/>
      <c r="G15" s="20" t="s">
        <v>83</v>
      </c>
      <c r="H15" s="20">
        <v>5000</v>
      </c>
      <c r="I15" s="20"/>
      <c r="J15" s="20" t="s">
        <v>55</v>
      </c>
      <c r="K15" s="37">
        <v>300</v>
      </c>
      <c r="L15" s="38">
        <v>1.03</v>
      </c>
      <c r="M15" s="39">
        <v>2.398E-3</v>
      </c>
      <c r="N15" s="20" t="s">
        <v>56</v>
      </c>
      <c r="O15" s="39">
        <f t="shared" si="0"/>
        <v>0.74098200000000003</v>
      </c>
      <c r="P15" s="41">
        <v>8.6999999999999994E-3</v>
      </c>
      <c r="Q15" s="20" t="s">
        <v>84</v>
      </c>
      <c r="R15" s="80" t="s">
        <v>85</v>
      </c>
      <c r="S15" s="80" t="s">
        <v>85</v>
      </c>
      <c r="T15" s="80" t="s">
        <v>85</v>
      </c>
      <c r="U15" s="81"/>
      <c r="V15" s="81"/>
      <c r="W15" s="81"/>
      <c r="X15" s="81"/>
      <c r="Y15" s="81"/>
    </row>
    <row r="16" spans="1:30" ht="15" customHeight="1">
      <c r="A16" s="20">
        <v>6</v>
      </c>
      <c r="B16" s="33" t="s">
        <v>80</v>
      </c>
      <c r="C16" s="34" t="s">
        <v>86</v>
      </c>
      <c r="D16" s="35" t="s">
        <v>87</v>
      </c>
      <c r="E16" s="36"/>
      <c r="F16" s="36"/>
      <c r="G16" s="20" t="s">
        <v>88</v>
      </c>
      <c r="H16" s="20" t="s">
        <v>89</v>
      </c>
      <c r="I16" s="20"/>
      <c r="J16" s="20" t="s">
        <v>90</v>
      </c>
      <c r="K16" s="37">
        <v>1</v>
      </c>
      <c r="L16" s="38">
        <v>1.01</v>
      </c>
      <c r="M16" s="39">
        <v>0.23</v>
      </c>
      <c r="N16" s="20" t="s">
        <v>56</v>
      </c>
      <c r="O16" s="39">
        <f t="shared" si="0"/>
        <v>0.23230000000000001</v>
      </c>
      <c r="P16" s="41">
        <v>2.7000000000000001E-3</v>
      </c>
      <c r="Q16" s="20" t="s">
        <v>91</v>
      </c>
      <c r="R16" s="80" t="s">
        <v>92</v>
      </c>
      <c r="S16" s="80" t="s">
        <v>92</v>
      </c>
      <c r="T16" s="80" t="s">
        <v>92</v>
      </c>
      <c r="U16" s="81"/>
      <c r="V16" s="81"/>
      <c r="W16" s="81"/>
      <c r="X16" s="81"/>
      <c r="Y16" s="81"/>
    </row>
    <row r="17" spans="1:25" ht="15" customHeight="1">
      <c r="A17" s="20">
        <v>7</v>
      </c>
      <c r="B17" s="33" t="s">
        <v>80</v>
      </c>
      <c r="C17" s="34" t="s">
        <v>93</v>
      </c>
      <c r="D17" s="35" t="s">
        <v>94</v>
      </c>
      <c r="E17" s="36"/>
      <c r="F17" s="36"/>
      <c r="G17" s="20" t="s">
        <v>88</v>
      </c>
      <c r="H17" s="20"/>
      <c r="I17" s="20"/>
      <c r="J17" s="20" t="s">
        <v>90</v>
      </c>
      <c r="K17" s="37">
        <v>1</v>
      </c>
      <c r="L17" s="38">
        <v>1.01</v>
      </c>
      <c r="M17" s="39">
        <v>0.04</v>
      </c>
      <c r="N17" s="20" t="s">
        <v>56</v>
      </c>
      <c r="O17" s="39">
        <f t="shared" si="0"/>
        <v>4.0399999999999998E-2</v>
      </c>
      <c r="P17" s="41">
        <v>5.0000000000000001E-4</v>
      </c>
      <c r="Q17" s="20" t="s">
        <v>91</v>
      </c>
      <c r="R17" s="80" t="s">
        <v>95</v>
      </c>
      <c r="S17" s="80" t="s">
        <v>95</v>
      </c>
      <c r="T17" s="80" t="s">
        <v>95</v>
      </c>
      <c r="U17" s="81"/>
      <c r="V17" s="81"/>
      <c r="W17" s="81"/>
      <c r="X17" s="81"/>
      <c r="Y17" s="81"/>
    </row>
    <row r="18" spans="1:25" ht="15" customHeight="1">
      <c r="A18" s="20">
        <v>8</v>
      </c>
      <c r="B18" s="33" t="s">
        <v>80</v>
      </c>
      <c r="C18" s="34" t="s">
        <v>96</v>
      </c>
      <c r="D18" s="35" t="s">
        <v>97</v>
      </c>
      <c r="E18" s="36"/>
      <c r="F18" s="36"/>
      <c r="G18" s="20" t="s">
        <v>98</v>
      </c>
      <c r="H18" s="20"/>
      <c r="I18" s="20"/>
      <c r="J18" s="20" t="s">
        <v>90</v>
      </c>
      <c r="K18" s="37">
        <v>1</v>
      </c>
      <c r="L18" s="38">
        <v>1.01</v>
      </c>
      <c r="M18" s="39">
        <v>6.5000000000000002E-2</v>
      </c>
      <c r="N18" s="20" t="s">
        <v>56</v>
      </c>
      <c r="O18" s="39">
        <f t="shared" si="0"/>
        <v>6.565E-2</v>
      </c>
      <c r="P18" s="41">
        <v>8.0000000000000004E-4</v>
      </c>
      <c r="Q18" s="20" t="s">
        <v>99</v>
      </c>
      <c r="R18" s="80" t="s">
        <v>100</v>
      </c>
      <c r="S18" s="80" t="s">
        <v>100</v>
      </c>
      <c r="T18" s="80" t="s">
        <v>100</v>
      </c>
      <c r="U18" s="81"/>
      <c r="V18" s="81"/>
      <c r="W18" s="81"/>
      <c r="X18" s="81"/>
      <c r="Y18" s="81"/>
    </row>
    <row r="19" spans="1:25" ht="15" customHeight="1">
      <c r="A19" s="20">
        <v>9</v>
      </c>
      <c r="B19" s="33" t="s">
        <v>80</v>
      </c>
      <c r="C19" s="34" t="s">
        <v>101</v>
      </c>
      <c r="D19" s="35" t="s">
        <v>102</v>
      </c>
      <c r="E19" s="36"/>
      <c r="F19" s="36"/>
      <c r="G19" s="20" t="s">
        <v>98</v>
      </c>
      <c r="H19" s="20"/>
      <c r="I19" s="20"/>
      <c r="J19" s="20" t="s">
        <v>90</v>
      </c>
      <c r="K19" s="37">
        <v>1</v>
      </c>
      <c r="L19" s="38">
        <v>1.01</v>
      </c>
      <c r="M19" s="39">
        <v>0.14000000000000001</v>
      </c>
      <c r="N19" s="20" t="s">
        <v>56</v>
      </c>
      <c r="O19" s="39">
        <f t="shared" si="0"/>
        <v>0.14140000000000003</v>
      </c>
      <c r="P19" s="41">
        <v>1.6000000000000001E-3</v>
      </c>
      <c r="Q19" s="20" t="s">
        <v>99</v>
      </c>
      <c r="R19" s="80" t="s">
        <v>103</v>
      </c>
      <c r="S19" s="80" t="s">
        <v>103</v>
      </c>
      <c r="T19" s="80" t="s">
        <v>103</v>
      </c>
      <c r="U19" s="81"/>
      <c r="V19" s="81"/>
      <c r="W19" s="81"/>
      <c r="X19" s="81"/>
      <c r="Y19" s="81"/>
    </row>
    <row r="20" spans="1:25" ht="15" customHeight="1">
      <c r="A20" s="20">
        <v>10</v>
      </c>
      <c r="B20" s="33" t="s">
        <v>80</v>
      </c>
      <c r="C20" s="34" t="s">
        <v>104</v>
      </c>
      <c r="D20" s="35" t="s">
        <v>105</v>
      </c>
      <c r="E20" s="36"/>
      <c r="F20" s="36"/>
      <c r="G20" s="20" t="s">
        <v>98</v>
      </c>
      <c r="H20" s="20" t="s">
        <v>106</v>
      </c>
      <c r="I20" s="20"/>
      <c r="J20" s="20" t="s">
        <v>90</v>
      </c>
      <c r="K20" s="37">
        <v>1</v>
      </c>
      <c r="L20" s="38">
        <v>1.01</v>
      </c>
      <c r="M20" s="39">
        <v>0.71</v>
      </c>
      <c r="N20" s="20" t="s">
        <v>56</v>
      </c>
      <c r="O20" s="39">
        <f t="shared" si="0"/>
        <v>0.71709999999999996</v>
      </c>
      <c r="P20" s="41">
        <v>8.3999999999999995E-3</v>
      </c>
      <c r="Q20" s="20" t="s">
        <v>107</v>
      </c>
      <c r="R20" s="80" t="s">
        <v>108</v>
      </c>
      <c r="S20" s="80" t="s">
        <v>108</v>
      </c>
      <c r="T20" s="80" t="s">
        <v>108</v>
      </c>
      <c r="U20" s="81"/>
      <c r="V20" s="81"/>
      <c r="W20" s="81"/>
      <c r="X20" s="81"/>
      <c r="Y20" s="81"/>
    </row>
    <row r="21" spans="1:25" ht="15" customHeight="1">
      <c r="A21" s="20">
        <v>11</v>
      </c>
      <c r="B21" s="33" t="s">
        <v>80</v>
      </c>
      <c r="C21" s="34" t="s">
        <v>109</v>
      </c>
      <c r="D21" s="35" t="s">
        <v>110</v>
      </c>
      <c r="E21" s="36"/>
      <c r="F21" s="36"/>
      <c r="G21" s="20"/>
      <c r="H21" s="20" t="s">
        <v>111</v>
      </c>
      <c r="I21" s="20"/>
      <c r="J21" s="20" t="s">
        <v>112</v>
      </c>
      <c r="K21" s="37">
        <v>0.11700000000000001</v>
      </c>
      <c r="L21" s="38">
        <v>1.01</v>
      </c>
      <c r="M21" s="39">
        <v>240</v>
      </c>
      <c r="N21" s="20" t="s">
        <v>56</v>
      </c>
      <c r="O21" s="39">
        <f t="shared" si="0"/>
        <v>28.360800000000001</v>
      </c>
      <c r="P21" s="41">
        <v>0.32529999999999998</v>
      </c>
      <c r="Q21" s="20" t="s">
        <v>113</v>
      </c>
      <c r="R21" s="80" t="s">
        <v>114</v>
      </c>
      <c r="S21" s="80" t="s">
        <v>114</v>
      </c>
      <c r="T21" s="80" t="s">
        <v>114</v>
      </c>
      <c r="U21" s="81"/>
      <c r="V21" s="81"/>
      <c r="W21" s="81"/>
      <c r="X21" s="81"/>
      <c r="Y21" s="81"/>
    </row>
    <row r="22" spans="1:25" ht="15" customHeight="1">
      <c r="A22" s="20">
        <v>12</v>
      </c>
      <c r="B22" s="33" t="s">
        <v>80</v>
      </c>
      <c r="C22" s="34" t="s">
        <v>115</v>
      </c>
      <c r="D22" s="35" t="s">
        <v>116</v>
      </c>
      <c r="E22" s="36"/>
      <c r="F22" s="36"/>
      <c r="G22" s="20" t="s">
        <v>117</v>
      </c>
      <c r="H22" s="20"/>
      <c r="I22" s="20"/>
      <c r="J22" s="20" t="s">
        <v>90</v>
      </c>
      <c r="K22" s="37">
        <v>1</v>
      </c>
      <c r="L22" s="38">
        <v>1.01</v>
      </c>
      <c r="M22" s="39">
        <v>3.7999999999999999E-2</v>
      </c>
      <c r="N22" s="20" t="s">
        <v>56</v>
      </c>
      <c r="O22" s="39">
        <f t="shared" si="0"/>
        <v>3.8379999999999997E-2</v>
      </c>
      <c r="P22" s="41">
        <v>5.0000000000000001E-4</v>
      </c>
      <c r="Q22" s="20" t="s">
        <v>99</v>
      </c>
      <c r="R22" s="80" t="s">
        <v>118</v>
      </c>
      <c r="S22" s="80" t="s">
        <v>118</v>
      </c>
      <c r="T22" s="80" t="s">
        <v>118</v>
      </c>
      <c r="U22" s="81"/>
      <c r="V22" s="81"/>
      <c r="W22" s="81"/>
      <c r="X22" s="81"/>
      <c r="Y22" s="81"/>
    </row>
    <row r="23" spans="1:25" ht="15" customHeight="1">
      <c r="A23" s="20">
        <v>13</v>
      </c>
      <c r="B23" s="33" t="s">
        <v>80</v>
      </c>
      <c r="C23" s="34" t="s">
        <v>119</v>
      </c>
      <c r="D23" s="35" t="s">
        <v>120</v>
      </c>
      <c r="E23" s="36"/>
      <c r="F23" s="36"/>
      <c r="G23" s="20" t="s">
        <v>117</v>
      </c>
      <c r="H23" s="20"/>
      <c r="I23" s="20"/>
      <c r="J23" s="20" t="s">
        <v>90</v>
      </c>
      <c r="K23" s="37">
        <v>1</v>
      </c>
      <c r="L23" s="38">
        <v>1.01</v>
      </c>
      <c r="M23" s="39">
        <v>9.5000000000000001E-2</v>
      </c>
      <c r="N23" s="20" t="s">
        <v>56</v>
      </c>
      <c r="O23" s="39">
        <f t="shared" si="0"/>
        <v>9.5950000000000008E-2</v>
      </c>
      <c r="P23" s="41">
        <v>1.1999999999999999E-3</v>
      </c>
      <c r="Q23" s="20" t="s">
        <v>99</v>
      </c>
      <c r="R23" s="80" t="s">
        <v>121</v>
      </c>
      <c r="S23" s="80" t="s">
        <v>121</v>
      </c>
      <c r="T23" s="80" t="s">
        <v>121</v>
      </c>
      <c r="U23" s="81"/>
      <c r="V23" s="81"/>
      <c r="W23" s="81"/>
      <c r="X23" s="81"/>
      <c r="Y23" s="81"/>
    </row>
    <row r="24" spans="1:25" ht="15" customHeight="1">
      <c r="A24" s="20">
        <v>14</v>
      </c>
      <c r="B24" s="33" t="s">
        <v>80</v>
      </c>
      <c r="C24" s="34" t="s">
        <v>122</v>
      </c>
      <c r="D24" s="35" t="s">
        <v>123</v>
      </c>
      <c r="E24" s="36"/>
      <c r="F24" s="36"/>
      <c r="G24" s="20" t="s">
        <v>124</v>
      </c>
      <c r="H24" s="20" t="s">
        <v>125</v>
      </c>
      <c r="I24" s="20"/>
      <c r="J24" s="20" t="s">
        <v>126</v>
      </c>
      <c r="K24" s="37">
        <v>4</v>
      </c>
      <c r="L24" s="38">
        <v>1.03</v>
      </c>
      <c r="M24" s="39">
        <v>0.61</v>
      </c>
      <c r="N24" s="20" t="s">
        <v>56</v>
      </c>
      <c r="O24" s="39">
        <f t="shared" si="0"/>
        <v>2.5131999999999999</v>
      </c>
      <c r="P24" s="41">
        <v>2.9399999999999999E-2</v>
      </c>
      <c r="Q24" s="20" t="s">
        <v>127</v>
      </c>
      <c r="R24" s="80" t="s">
        <v>128</v>
      </c>
      <c r="S24" s="80" t="s">
        <v>129</v>
      </c>
      <c r="T24" s="80" t="s">
        <v>130</v>
      </c>
      <c r="U24" s="81"/>
      <c r="V24" s="81"/>
      <c r="W24" s="81"/>
      <c r="X24" s="81"/>
      <c r="Y24" s="81"/>
    </row>
    <row r="25" spans="1:25" ht="15" customHeight="1">
      <c r="A25" s="20"/>
      <c r="B25" s="33" t="s">
        <v>290</v>
      </c>
      <c r="C25" s="34"/>
      <c r="D25" s="106" t="s">
        <v>289</v>
      </c>
      <c r="E25" s="36"/>
      <c r="F25" s="36"/>
      <c r="G25" s="20"/>
      <c r="H25" s="20"/>
      <c r="I25" s="20"/>
      <c r="J25" s="20"/>
      <c r="K25" s="37">
        <v>1</v>
      </c>
      <c r="L25" s="38">
        <v>1</v>
      </c>
      <c r="M25" s="39">
        <v>2.5</v>
      </c>
      <c r="N25" s="20"/>
      <c r="O25" s="39">
        <f t="shared" si="0"/>
        <v>2.5</v>
      </c>
      <c r="P25" s="41"/>
      <c r="Q25" s="20"/>
      <c r="R25" s="80"/>
      <c r="S25" s="80"/>
      <c r="T25" s="80"/>
      <c r="U25" s="81"/>
      <c r="V25" s="81"/>
      <c r="W25" s="81"/>
      <c r="X25" s="81"/>
      <c r="Y25" s="81"/>
    </row>
    <row r="26" spans="1:25" ht="15" customHeight="1">
      <c r="A26" s="20"/>
      <c r="B26" s="33" t="s">
        <v>291</v>
      </c>
      <c r="C26" s="34"/>
      <c r="D26" s="106" t="s">
        <v>289</v>
      </c>
      <c r="E26" s="36"/>
      <c r="F26" s="36"/>
      <c r="G26" s="20"/>
      <c r="H26" s="20"/>
      <c r="I26" s="20"/>
      <c r="J26" s="20"/>
      <c r="K26" s="37">
        <v>1</v>
      </c>
      <c r="L26" s="38">
        <v>1</v>
      </c>
      <c r="M26" s="39">
        <v>2.5</v>
      </c>
      <c r="N26" s="20"/>
      <c r="O26" s="39">
        <f>K26*L26*M26</f>
        <v>2.5</v>
      </c>
      <c r="P26" s="41"/>
      <c r="Q26" s="20"/>
      <c r="R26" s="80"/>
      <c r="S26" s="80"/>
      <c r="T26" s="80"/>
      <c r="U26" s="81"/>
      <c r="V26" s="81"/>
      <c r="W26" s="81"/>
      <c r="X26" s="81"/>
      <c r="Y26" s="81"/>
    </row>
    <row r="27" spans="1:25" ht="15" customHeight="1">
      <c r="A27" s="20">
        <v>25</v>
      </c>
      <c r="B27" s="33" t="s">
        <v>167</v>
      </c>
      <c r="C27" s="34" t="s">
        <v>168</v>
      </c>
      <c r="D27" s="35"/>
      <c r="E27" s="36"/>
      <c r="F27" s="36"/>
      <c r="G27" s="20"/>
      <c r="H27" s="20"/>
      <c r="I27" s="20"/>
      <c r="J27" s="20"/>
      <c r="K27" s="37">
        <v>1</v>
      </c>
      <c r="L27" s="38">
        <v>1</v>
      </c>
      <c r="M27" s="39">
        <v>12</v>
      </c>
      <c r="N27" s="20"/>
      <c r="O27" s="39">
        <f t="shared" si="0"/>
        <v>12</v>
      </c>
      <c r="P27" s="50">
        <v>0</v>
      </c>
      <c r="Q27" s="45"/>
      <c r="R27" s="82"/>
      <c r="S27" s="82"/>
      <c r="T27" s="80"/>
      <c r="U27" s="81"/>
      <c r="V27" s="81"/>
      <c r="W27" s="81"/>
      <c r="X27" s="81"/>
      <c r="Y27" s="81"/>
    </row>
    <row r="28" spans="1:25" ht="15" customHeight="1">
      <c r="A28" s="20">
        <v>26</v>
      </c>
      <c r="B28" s="33" t="s">
        <v>167</v>
      </c>
      <c r="C28" s="34" t="s">
        <v>169</v>
      </c>
      <c r="D28" s="35"/>
      <c r="E28" s="36"/>
      <c r="F28" s="36"/>
      <c r="G28" s="20"/>
      <c r="H28" s="20"/>
      <c r="I28" s="20"/>
      <c r="J28" s="20"/>
      <c r="K28" s="37">
        <v>0.35</v>
      </c>
      <c r="L28" s="38">
        <v>1.03</v>
      </c>
      <c r="M28" s="39">
        <v>0</v>
      </c>
      <c r="N28" s="20"/>
      <c r="O28" s="39">
        <f t="shared" si="0"/>
        <v>0</v>
      </c>
      <c r="P28" s="50">
        <v>0</v>
      </c>
      <c r="Q28" s="45"/>
      <c r="R28" s="82"/>
      <c r="S28" s="82"/>
      <c r="T28" s="80"/>
      <c r="U28" s="81"/>
      <c r="V28" s="81"/>
      <c r="W28" s="81"/>
      <c r="X28" s="81"/>
      <c r="Y28" s="81"/>
    </row>
    <row r="29" spans="1:25" ht="15" customHeight="1">
      <c r="A29" s="20">
        <v>17</v>
      </c>
      <c r="B29" s="33" t="s">
        <v>147</v>
      </c>
      <c r="C29" s="34" t="s">
        <v>148</v>
      </c>
      <c r="D29" s="35" t="s">
        <v>149</v>
      </c>
      <c r="E29" s="36"/>
      <c r="F29" s="36"/>
      <c r="G29" s="20"/>
      <c r="H29" s="20"/>
      <c r="I29" s="20"/>
      <c r="J29" s="20" t="s">
        <v>90</v>
      </c>
      <c r="K29" s="37">
        <v>2</v>
      </c>
      <c r="L29" s="38">
        <v>1</v>
      </c>
      <c r="M29" s="39">
        <v>0.1</v>
      </c>
      <c r="N29" s="20" t="s">
        <v>56</v>
      </c>
      <c r="O29" s="39">
        <f t="shared" si="0"/>
        <v>0.2</v>
      </c>
      <c r="P29" s="41">
        <v>2.3E-3</v>
      </c>
      <c r="Q29" s="20" t="s">
        <v>150</v>
      </c>
      <c r="R29" s="80"/>
      <c r="S29" s="80"/>
      <c r="T29" s="80"/>
      <c r="U29" s="81"/>
      <c r="V29" s="81"/>
      <c r="W29" s="81"/>
      <c r="X29" s="81"/>
      <c r="Y29" s="81"/>
    </row>
    <row r="30" spans="1:25" ht="15" customHeight="1">
      <c r="A30" s="20">
        <v>20</v>
      </c>
      <c r="B30" s="33" t="s">
        <v>147</v>
      </c>
      <c r="C30" s="34" t="s">
        <v>157</v>
      </c>
      <c r="D30" s="35" t="s">
        <v>158</v>
      </c>
      <c r="E30" s="36"/>
      <c r="F30" s="36"/>
      <c r="G30" s="20"/>
      <c r="H30" s="20"/>
      <c r="I30" s="20"/>
      <c r="J30" s="20" t="s">
        <v>153</v>
      </c>
      <c r="K30" s="37">
        <v>0.125</v>
      </c>
      <c r="L30" s="38">
        <v>1</v>
      </c>
      <c r="M30" s="39">
        <v>12</v>
      </c>
      <c r="N30" s="20" t="s">
        <v>64</v>
      </c>
      <c r="O30" s="39">
        <f t="shared" si="0"/>
        <v>1.5</v>
      </c>
      <c r="P30" s="41">
        <v>1.7600000000000001E-2</v>
      </c>
      <c r="Q30" s="20" t="s">
        <v>154</v>
      </c>
      <c r="R30" s="80"/>
      <c r="S30" s="80"/>
      <c r="T30" s="80"/>
      <c r="U30" s="81"/>
      <c r="V30" s="81"/>
      <c r="W30" s="81"/>
      <c r="X30" s="81"/>
      <c r="Y30" s="81"/>
    </row>
    <row r="31" spans="1:25" ht="15" customHeight="1">
      <c r="A31" s="20">
        <v>21</v>
      </c>
      <c r="B31" s="33" t="s">
        <v>147</v>
      </c>
      <c r="C31" s="34" t="s">
        <v>159</v>
      </c>
      <c r="D31" s="35" t="s">
        <v>160</v>
      </c>
      <c r="E31" s="36"/>
      <c r="F31" s="36"/>
      <c r="G31" s="20"/>
      <c r="H31" s="20"/>
      <c r="I31" s="20"/>
      <c r="J31" s="20" t="s">
        <v>153</v>
      </c>
      <c r="K31" s="37">
        <v>1</v>
      </c>
      <c r="L31" s="38">
        <v>1</v>
      </c>
      <c r="M31" s="39">
        <v>0.01</v>
      </c>
      <c r="N31" s="20" t="s">
        <v>64</v>
      </c>
      <c r="O31" s="39">
        <f t="shared" si="0"/>
        <v>0.01</v>
      </c>
      <c r="P31" s="41">
        <v>1E-4</v>
      </c>
      <c r="Q31" s="20" t="s">
        <v>154</v>
      </c>
      <c r="R31" s="80"/>
      <c r="S31" s="80"/>
      <c r="T31" s="80"/>
      <c r="U31" s="81"/>
      <c r="V31" s="81"/>
      <c r="W31" s="81"/>
      <c r="X31" s="81"/>
      <c r="Y31" s="81"/>
    </row>
    <row r="32" spans="1:25" ht="15" customHeight="1">
      <c r="A32" s="20">
        <v>22</v>
      </c>
      <c r="B32" s="33" t="s">
        <v>147</v>
      </c>
      <c r="C32" s="34" t="s">
        <v>161</v>
      </c>
      <c r="D32" s="35" t="s">
        <v>162</v>
      </c>
      <c r="E32" s="36"/>
      <c r="F32" s="36"/>
      <c r="G32" s="20"/>
      <c r="H32" s="20"/>
      <c r="I32" s="20"/>
      <c r="J32" s="20" t="s">
        <v>153</v>
      </c>
      <c r="K32" s="37">
        <v>1</v>
      </c>
      <c r="L32" s="38">
        <v>1</v>
      </c>
      <c r="M32" s="39">
        <v>0.02</v>
      </c>
      <c r="N32" s="20" t="s">
        <v>64</v>
      </c>
      <c r="O32" s="39">
        <f t="shared" si="0"/>
        <v>0.02</v>
      </c>
      <c r="P32" s="41">
        <v>2.0000000000000001E-4</v>
      </c>
      <c r="Q32" s="20" t="s">
        <v>154</v>
      </c>
      <c r="R32" s="80"/>
      <c r="S32" s="80"/>
      <c r="T32" s="80"/>
      <c r="U32" s="81"/>
      <c r="V32" s="81"/>
      <c r="W32" s="81"/>
      <c r="X32" s="81"/>
      <c r="Y32" s="81"/>
    </row>
    <row r="33" spans="1:25" ht="15" customHeight="1">
      <c r="A33" s="20">
        <v>24</v>
      </c>
      <c r="B33" s="33" t="s">
        <v>147</v>
      </c>
      <c r="C33" s="34" t="s">
        <v>165</v>
      </c>
      <c r="D33" s="35" t="s">
        <v>166</v>
      </c>
      <c r="E33" s="36"/>
      <c r="F33" s="36"/>
      <c r="G33" s="20"/>
      <c r="H33" s="20"/>
      <c r="I33" s="20"/>
      <c r="J33" s="20" t="s">
        <v>153</v>
      </c>
      <c r="K33" s="37">
        <v>1</v>
      </c>
      <c r="L33" s="38">
        <v>1</v>
      </c>
      <c r="M33" s="39">
        <v>0.01</v>
      </c>
      <c r="N33" s="20" t="s">
        <v>64</v>
      </c>
      <c r="O33" s="39">
        <f t="shared" si="0"/>
        <v>0.01</v>
      </c>
      <c r="P33" s="41">
        <v>1E-4</v>
      </c>
      <c r="Q33" s="20" t="s">
        <v>154</v>
      </c>
      <c r="R33" s="80"/>
      <c r="S33" s="80"/>
      <c r="T33" s="80"/>
      <c r="U33" s="81"/>
      <c r="V33" s="81"/>
      <c r="W33" s="81"/>
      <c r="X33" s="81"/>
      <c r="Y33" s="81"/>
    </row>
    <row r="34" spans="1:25" ht="15" customHeight="1">
      <c r="A34" s="20">
        <v>18</v>
      </c>
      <c r="B34" s="33" t="s">
        <v>147</v>
      </c>
      <c r="C34" s="34" t="s">
        <v>151</v>
      </c>
      <c r="D34" s="35" t="s">
        <v>152</v>
      </c>
      <c r="E34" s="36"/>
      <c r="F34" s="36"/>
      <c r="G34" s="20"/>
      <c r="H34" s="20"/>
      <c r="I34" s="20"/>
      <c r="J34" s="20" t="s">
        <v>153</v>
      </c>
      <c r="K34" s="37">
        <v>1</v>
      </c>
      <c r="L34" s="38">
        <v>1</v>
      </c>
      <c r="M34" s="39">
        <v>0</v>
      </c>
      <c r="N34" s="20" t="s">
        <v>64</v>
      </c>
      <c r="O34" s="39">
        <f t="shared" si="0"/>
        <v>0</v>
      </c>
      <c r="P34" s="41">
        <v>0</v>
      </c>
      <c r="Q34" s="20" t="s">
        <v>154</v>
      </c>
      <c r="R34" s="80"/>
      <c r="S34" s="80"/>
      <c r="T34" s="80"/>
      <c r="U34" s="81"/>
      <c r="V34" s="81"/>
      <c r="W34" s="81"/>
      <c r="X34" s="81"/>
      <c r="Y34" s="81"/>
    </row>
    <row r="35" spans="1:25" ht="15" customHeight="1">
      <c r="A35" s="20">
        <v>19</v>
      </c>
      <c r="B35" s="33" t="s">
        <v>147</v>
      </c>
      <c r="C35" s="20" t="s">
        <v>155</v>
      </c>
      <c r="D35" s="35" t="s">
        <v>156</v>
      </c>
      <c r="E35" s="36"/>
      <c r="F35" s="36"/>
      <c r="G35" s="20"/>
      <c r="H35" s="20"/>
      <c r="I35" s="20"/>
      <c r="J35" s="20" t="s">
        <v>153</v>
      </c>
      <c r="K35" s="37">
        <v>1</v>
      </c>
      <c r="L35" s="38">
        <v>1</v>
      </c>
      <c r="M35" s="39">
        <v>0.03</v>
      </c>
      <c r="N35" s="20" t="s">
        <v>64</v>
      </c>
      <c r="O35" s="39">
        <f t="shared" si="0"/>
        <v>0.03</v>
      </c>
      <c r="P35" s="41">
        <v>4.0000000000000002E-4</v>
      </c>
      <c r="Q35" s="20" t="s">
        <v>154</v>
      </c>
      <c r="R35" s="80"/>
      <c r="S35" s="80"/>
      <c r="T35" s="80"/>
      <c r="U35" s="81"/>
      <c r="V35" s="81"/>
      <c r="W35" s="81"/>
      <c r="X35" s="81"/>
      <c r="Y35" s="81"/>
    </row>
    <row r="36" spans="1:25" ht="15" customHeight="1">
      <c r="A36" s="20">
        <v>23</v>
      </c>
      <c r="B36" s="20" t="s">
        <v>147</v>
      </c>
      <c r="C36" s="51" t="s">
        <v>163</v>
      </c>
      <c r="D36" s="36" t="s">
        <v>164</v>
      </c>
      <c r="E36" s="36"/>
      <c r="F36" s="36"/>
      <c r="G36" s="20"/>
      <c r="H36" s="20"/>
      <c r="I36" s="20"/>
      <c r="J36" s="20" t="s">
        <v>153</v>
      </c>
      <c r="K36" s="37">
        <v>1</v>
      </c>
      <c r="L36" s="38">
        <v>1</v>
      </c>
      <c r="M36" s="39">
        <v>0.01</v>
      </c>
      <c r="N36" s="20" t="s">
        <v>64</v>
      </c>
      <c r="O36" s="39">
        <f t="shared" si="0"/>
        <v>0.01</v>
      </c>
      <c r="P36" s="41">
        <v>1E-4</v>
      </c>
      <c r="Q36" s="20" t="s">
        <v>154</v>
      </c>
      <c r="R36" s="80"/>
      <c r="S36" s="80"/>
      <c r="T36" s="80"/>
      <c r="U36" s="81"/>
      <c r="V36" s="81"/>
      <c r="W36" s="81"/>
      <c r="X36" s="81"/>
      <c r="Y36" s="81"/>
    </row>
    <row r="37" spans="1:25" ht="15" customHeight="1">
      <c r="A37" s="42"/>
      <c r="B37" s="42"/>
      <c r="C37" s="42"/>
      <c r="D37" s="52"/>
      <c r="E37" s="52"/>
      <c r="F37" s="52"/>
      <c r="G37" s="42"/>
      <c r="H37" s="42"/>
      <c r="I37" s="42"/>
      <c r="J37" s="42"/>
      <c r="K37" s="53"/>
      <c r="L37" s="54"/>
      <c r="M37" s="55"/>
      <c r="N37" s="42"/>
      <c r="O37" s="55"/>
      <c r="P37" s="56"/>
      <c r="Q37" s="42"/>
      <c r="R37" s="81"/>
      <c r="S37" s="81"/>
      <c r="T37" s="81"/>
      <c r="U37" s="81"/>
      <c r="V37" s="81"/>
      <c r="W37" s="81"/>
      <c r="X37" s="81"/>
      <c r="Y37" s="81"/>
    </row>
    <row r="38" spans="1:25" ht="15" customHeight="1">
      <c r="A38" s="42"/>
      <c r="B38" s="42"/>
      <c r="C38" s="42"/>
      <c r="D38" s="52"/>
      <c r="E38" s="52"/>
      <c r="F38" s="52"/>
      <c r="G38" s="42"/>
      <c r="H38" s="42"/>
      <c r="I38" s="42"/>
      <c r="J38" s="42"/>
      <c r="K38" s="53"/>
      <c r="L38" s="54"/>
      <c r="M38" s="55"/>
      <c r="N38" s="42"/>
      <c r="O38" s="55"/>
      <c r="P38" s="56"/>
      <c r="Q38" s="42"/>
      <c r="R38" s="81"/>
      <c r="S38" s="81"/>
      <c r="T38" s="81"/>
      <c r="U38" s="81"/>
      <c r="V38" s="81"/>
      <c r="W38" s="81"/>
      <c r="X38" s="81"/>
      <c r="Y38" s="81"/>
    </row>
    <row r="39" spans="1:25" ht="15" customHeight="1">
      <c r="A39" s="42"/>
      <c r="B39" s="42"/>
      <c r="C39" s="42"/>
      <c r="D39" s="52"/>
      <c r="E39" s="52"/>
      <c r="F39" s="52"/>
      <c r="G39" s="42"/>
      <c r="H39" s="42"/>
      <c r="I39" s="42"/>
      <c r="J39" s="42"/>
      <c r="K39" s="53"/>
      <c r="L39" s="54"/>
      <c r="M39" s="55"/>
      <c r="N39" s="42"/>
      <c r="O39" s="55"/>
      <c r="P39" s="56"/>
      <c r="Q39" s="42"/>
      <c r="R39" s="81"/>
      <c r="S39" s="81"/>
      <c r="T39" s="81"/>
      <c r="U39" s="81"/>
      <c r="V39" s="81"/>
      <c r="W39" s="81"/>
      <c r="X39" s="81"/>
      <c r="Y39" s="81"/>
    </row>
    <row r="40" spans="1:25" ht="15" customHeight="1">
      <c r="A40" s="42"/>
      <c r="B40" s="42"/>
      <c r="C40" s="42"/>
      <c r="D40" s="52"/>
      <c r="E40" s="52"/>
      <c r="F40" s="52"/>
      <c r="G40" s="42"/>
      <c r="H40" s="42"/>
      <c r="I40" s="42"/>
      <c r="J40" s="42"/>
      <c r="K40" s="53"/>
      <c r="L40" s="54"/>
      <c r="M40" s="55"/>
      <c r="N40" s="42"/>
      <c r="O40" s="55"/>
      <c r="P40" s="56"/>
      <c r="Q40" s="42"/>
      <c r="R40" s="81"/>
      <c r="S40" s="81"/>
      <c r="T40" s="81"/>
      <c r="U40" s="81"/>
      <c r="V40" s="81"/>
      <c r="W40" s="81"/>
      <c r="X40" s="81"/>
      <c r="Y40" s="81"/>
    </row>
    <row r="41" spans="1:25" ht="15" customHeight="1">
      <c r="A41" s="42"/>
      <c r="B41" s="42"/>
      <c r="C41" s="42"/>
      <c r="D41" s="52"/>
      <c r="E41" s="52"/>
      <c r="F41" s="52"/>
      <c r="G41" s="42"/>
      <c r="H41" s="42"/>
      <c r="I41" s="42"/>
      <c r="J41" s="42"/>
      <c r="K41" s="53"/>
      <c r="L41" s="54"/>
      <c r="M41" s="55"/>
      <c r="N41" s="42"/>
      <c r="O41" s="55"/>
      <c r="P41" s="56"/>
      <c r="Q41" s="42"/>
      <c r="R41" s="81"/>
      <c r="S41" s="81"/>
      <c r="T41" s="81"/>
      <c r="U41" s="81"/>
      <c r="V41" s="81"/>
      <c r="W41" s="81"/>
      <c r="X41" s="81"/>
      <c r="Y41" s="81"/>
    </row>
    <row r="42" spans="1:25" ht="15" customHeight="1">
      <c r="A42" s="42"/>
      <c r="B42" s="42"/>
      <c r="C42" s="42"/>
      <c r="D42" s="52"/>
      <c r="E42" s="52"/>
      <c r="F42" s="52"/>
      <c r="G42" s="42"/>
      <c r="H42" s="42"/>
      <c r="I42" s="42"/>
      <c r="J42" s="42"/>
      <c r="K42" s="53"/>
      <c r="L42" s="54"/>
      <c r="M42" s="55"/>
      <c r="N42" s="42"/>
      <c r="O42" s="55"/>
      <c r="P42" s="56"/>
      <c r="Q42" s="42"/>
      <c r="R42" s="81"/>
      <c r="S42" s="81"/>
      <c r="T42" s="81"/>
      <c r="U42" s="81"/>
      <c r="V42" s="81"/>
      <c r="W42" s="81"/>
      <c r="X42" s="81"/>
      <c r="Y42" s="81"/>
    </row>
    <row r="43" spans="1:25" ht="15" customHeight="1">
      <c r="A43" s="42"/>
      <c r="B43" s="42"/>
      <c r="C43" s="42"/>
      <c r="D43" s="52"/>
      <c r="E43" s="52"/>
      <c r="F43" s="52"/>
      <c r="G43" s="42"/>
      <c r="H43" s="42"/>
      <c r="I43" s="42"/>
      <c r="J43" s="42"/>
      <c r="K43" s="53"/>
      <c r="L43" s="54"/>
      <c r="M43" s="55"/>
      <c r="N43" s="42"/>
      <c r="O43" s="55"/>
      <c r="P43" s="56"/>
      <c r="Q43" s="42"/>
      <c r="R43" s="81"/>
      <c r="S43" s="81"/>
      <c r="T43" s="81"/>
      <c r="U43" s="81"/>
      <c r="V43" s="81"/>
      <c r="W43" s="81"/>
      <c r="X43" s="81"/>
      <c r="Y43" s="81"/>
    </row>
    <row r="44" spans="1:25" ht="15" customHeight="1">
      <c r="A44" s="42"/>
      <c r="B44" s="42"/>
      <c r="C44" s="42"/>
      <c r="D44" s="52"/>
      <c r="E44" s="52"/>
      <c r="F44" s="52"/>
      <c r="G44" s="42"/>
      <c r="H44" s="42"/>
      <c r="I44" s="42"/>
      <c r="J44" s="42"/>
      <c r="K44" s="53"/>
      <c r="L44" s="54"/>
      <c r="M44" s="55"/>
      <c r="N44" s="42"/>
      <c r="O44" s="55"/>
      <c r="P44" s="56"/>
      <c r="Q44" s="42"/>
      <c r="R44" s="81"/>
      <c r="S44" s="81"/>
      <c r="T44" s="81"/>
      <c r="U44" s="81"/>
      <c r="V44" s="81"/>
      <c r="W44" s="81"/>
      <c r="X44" s="81"/>
      <c r="Y44" s="81"/>
    </row>
    <row r="45" spans="1:25" ht="15" customHeight="1">
      <c r="A45" s="42"/>
      <c r="B45" s="42"/>
      <c r="C45" s="42"/>
      <c r="D45" s="52"/>
      <c r="E45" s="52"/>
      <c r="F45" s="52"/>
      <c r="G45" s="42"/>
      <c r="H45" s="42"/>
      <c r="I45" s="42"/>
      <c r="J45" s="42"/>
      <c r="K45" s="53"/>
      <c r="L45" s="54"/>
      <c r="M45" s="55"/>
      <c r="N45" s="42"/>
      <c r="O45" s="55"/>
      <c r="P45" s="56"/>
      <c r="Q45" s="42"/>
      <c r="R45" s="81"/>
      <c r="S45" s="81"/>
      <c r="T45" s="81"/>
      <c r="U45" s="81"/>
      <c r="V45" s="81"/>
      <c r="W45" s="81"/>
      <c r="X45" s="81"/>
      <c r="Y45" s="81"/>
    </row>
    <row r="46" spans="1:25" ht="15" customHeight="1">
      <c r="A46" s="42"/>
      <c r="B46" s="42"/>
      <c r="C46" s="42"/>
      <c r="D46" s="52"/>
      <c r="E46" s="52"/>
      <c r="F46" s="52"/>
      <c r="G46" s="42"/>
      <c r="H46" s="42"/>
      <c r="I46" s="42"/>
      <c r="J46" s="42"/>
      <c r="K46" s="53"/>
      <c r="L46" s="54"/>
      <c r="M46" s="55"/>
      <c r="N46" s="42"/>
      <c r="O46" s="55"/>
      <c r="P46" s="56"/>
      <c r="Q46" s="42"/>
      <c r="R46" s="81"/>
      <c r="S46" s="81"/>
      <c r="T46" s="81"/>
      <c r="U46" s="81"/>
      <c r="V46" s="81"/>
      <c r="W46" s="81"/>
      <c r="X46" s="81"/>
      <c r="Y46" s="81"/>
    </row>
    <row r="47" spans="1:25" ht="15" customHeight="1">
      <c r="A47" s="42"/>
      <c r="B47" s="42"/>
      <c r="C47" s="42"/>
      <c r="D47" s="52"/>
      <c r="E47" s="52"/>
      <c r="F47" s="52"/>
      <c r="G47" s="42"/>
      <c r="H47" s="42"/>
      <c r="I47" s="42"/>
      <c r="J47" s="42"/>
      <c r="K47" s="53"/>
      <c r="L47" s="54"/>
      <c r="M47" s="55"/>
      <c r="N47" s="42"/>
      <c r="O47" s="55"/>
      <c r="P47" s="56"/>
      <c r="Q47" s="42"/>
      <c r="R47" s="81"/>
      <c r="S47" s="81"/>
      <c r="T47" s="81"/>
      <c r="U47" s="81"/>
      <c r="V47" s="81"/>
      <c r="W47" s="81"/>
      <c r="X47" s="81"/>
      <c r="Y47" s="81"/>
    </row>
    <row r="48" spans="1:25" ht="15" customHeight="1">
      <c r="A48" s="42"/>
      <c r="B48" s="42"/>
      <c r="C48" s="42"/>
      <c r="D48" s="52"/>
      <c r="E48" s="52"/>
      <c r="F48" s="52"/>
      <c r="G48" s="42"/>
      <c r="H48" s="42"/>
      <c r="I48" s="42"/>
      <c r="J48" s="42"/>
      <c r="K48" s="53"/>
      <c r="L48" s="54"/>
      <c r="M48" s="55"/>
      <c r="N48" s="42"/>
      <c r="O48" s="55"/>
      <c r="P48" s="56"/>
      <c r="Q48" s="42"/>
      <c r="R48" s="81"/>
      <c r="S48" s="81"/>
      <c r="T48" s="81"/>
      <c r="U48" s="81"/>
      <c r="V48" s="81"/>
      <c r="W48" s="81"/>
      <c r="X48" s="81"/>
      <c r="Y48" s="81"/>
    </row>
    <row r="49" spans="1:25" ht="15" customHeight="1">
      <c r="A49" s="42"/>
      <c r="B49" s="42"/>
      <c r="C49" s="42"/>
      <c r="D49" s="52"/>
      <c r="E49" s="52"/>
      <c r="F49" s="52"/>
      <c r="G49" s="42"/>
      <c r="H49" s="42"/>
      <c r="I49" s="42"/>
      <c r="J49" s="42"/>
      <c r="K49" s="53"/>
      <c r="L49" s="54"/>
      <c r="M49" s="55"/>
      <c r="N49" s="42"/>
      <c r="O49" s="55"/>
      <c r="P49" s="56"/>
      <c r="Q49" s="42"/>
      <c r="R49" s="81"/>
      <c r="S49" s="81"/>
      <c r="T49" s="81"/>
      <c r="U49" s="81"/>
      <c r="V49" s="81"/>
      <c r="W49" s="81"/>
      <c r="X49" s="81"/>
      <c r="Y49" s="81"/>
    </row>
    <row r="50" spans="1:25" ht="15" customHeight="1">
      <c r="A50" s="42"/>
      <c r="B50" s="42"/>
      <c r="C50" s="42"/>
      <c r="D50" s="52"/>
      <c r="E50" s="52"/>
      <c r="F50" s="52"/>
      <c r="G50" s="42"/>
      <c r="H50" s="42"/>
      <c r="I50" s="42"/>
      <c r="J50" s="42"/>
      <c r="K50" s="53"/>
      <c r="L50" s="54"/>
      <c r="M50" s="55"/>
      <c r="N50" s="42"/>
      <c r="O50" s="55"/>
      <c r="P50" s="56"/>
      <c r="Q50" s="42"/>
      <c r="R50" s="81"/>
      <c r="S50" s="81"/>
      <c r="T50" s="81"/>
      <c r="U50" s="81"/>
      <c r="V50" s="81"/>
      <c r="W50" s="81"/>
      <c r="X50" s="81"/>
      <c r="Y50" s="81"/>
    </row>
    <row r="51" spans="1:25" ht="15" customHeight="1">
      <c r="A51" s="42"/>
      <c r="B51" s="42"/>
      <c r="C51" s="42"/>
      <c r="D51" s="52"/>
      <c r="E51" s="52"/>
      <c r="F51" s="52"/>
      <c r="G51" s="42"/>
      <c r="H51" s="42"/>
      <c r="I51" s="42"/>
      <c r="J51" s="42"/>
      <c r="K51" s="53"/>
      <c r="L51" s="54"/>
      <c r="M51" s="55"/>
      <c r="N51" s="42"/>
      <c r="O51" s="55"/>
      <c r="P51" s="56"/>
      <c r="Q51" s="42"/>
      <c r="R51" s="81"/>
      <c r="S51" s="81"/>
      <c r="T51" s="81"/>
      <c r="U51" s="81"/>
      <c r="V51" s="81"/>
      <c r="W51" s="81"/>
      <c r="X51" s="81"/>
      <c r="Y51" s="81"/>
    </row>
    <row r="52" spans="1:25" ht="15" customHeight="1">
      <c r="A52" s="42"/>
      <c r="B52" s="42"/>
      <c r="C52" s="42"/>
      <c r="D52" s="52"/>
      <c r="E52" s="52"/>
      <c r="F52" s="52"/>
      <c r="G52" s="42"/>
      <c r="H52" s="42"/>
      <c r="I52" s="42"/>
      <c r="J52" s="42"/>
      <c r="K52" s="53"/>
      <c r="L52" s="54"/>
      <c r="M52" s="55"/>
      <c r="N52" s="42"/>
      <c r="O52" s="55"/>
      <c r="P52" s="56"/>
      <c r="Q52" s="42"/>
      <c r="R52" s="81"/>
      <c r="S52" s="81"/>
      <c r="T52" s="81"/>
      <c r="U52" s="81"/>
      <c r="V52" s="81"/>
      <c r="W52" s="81"/>
      <c r="X52" s="81"/>
      <c r="Y52" s="81"/>
    </row>
    <row r="53" spans="1:25" ht="15" customHeight="1">
      <c r="A53" s="42"/>
      <c r="B53" s="42"/>
      <c r="C53" s="42"/>
      <c r="D53" s="52"/>
      <c r="E53" s="52"/>
      <c r="F53" s="52"/>
      <c r="G53" s="42"/>
      <c r="H53" s="42"/>
      <c r="I53" s="42"/>
      <c r="J53" s="42"/>
      <c r="K53" s="53"/>
      <c r="L53" s="54"/>
      <c r="M53" s="55"/>
      <c r="N53" s="42"/>
      <c r="O53" s="55"/>
      <c r="P53" s="56"/>
      <c r="Q53" s="42"/>
      <c r="R53" s="81"/>
      <c r="S53" s="81"/>
      <c r="T53" s="81"/>
      <c r="U53" s="81"/>
      <c r="V53" s="81"/>
      <c r="W53" s="81"/>
      <c r="X53" s="81"/>
      <c r="Y53" s="81"/>
    </row>
    <row r="54" spans="1:25" ht="15" customHeight="1">
      <c r="A54" s="42"/>
      <c r="B54" s="42"/>
      <c r="C54" s="42"/>
      <c r="D54" s="52"/>
      <c r="E54" s="52"/>
      <c r="F54" s="52"/>
      <c r="G54" s="42"/>
      <c r="H54" s="42"/>
      <c r="I54" s="42"/>
      <c r="J54" s="42"/>
      <c r="K54" s="53"/>
      <c r="L54" s="54"/>
      <c r="M54" s="55"/>
      <c r="N54" s="42"/>
      <c r="O54" s="55"/>
      <c r="P54" s="56"/>
      <c r="Q54" s="42"/>
      <c r="R54" s="81"/>
      <c r="S54" s="81"/>
      <c r="T54" s="81"/>
      <c r="U54" s="81"/>
      <c r="V54" s="81"/>
      <c r="W54" s="81"/>
      <c r="X54" s="81"/>
      <c r="Y54" s="81"/>
    </row>
    <row r="55" spans="1:25" ht="15" customHeight="1">
      <c r="A55" s="42"/>
      <c r="B55" s="42"/>
      <c r="C55" s="42"/>
      <c r="D55" s="52"/>
      <c r="E55" s="52"/>
      <c r="F55" s="52"/>
      <c r="G55" s="42"/>
      <c r="H55" s="42"/>
      <c r="I55" s="42"/>
      <c r="J55" s="42"/>
      <c r="K55" s="53"/>
      <c r="L55" s="54"/>
      <c r="M55" s="55"/>
      <c r="N55" s="42"/>
      <c r="O55" s="55"/>
      <c r="P55" s="56"/>
      <c r="Q55" s="42"/>
      <c r="R55" s="81"/>
      <c r="S55" s="81"/>
      <c r="T55" s="81"/>
      <c r="U55" s="81"/>
      <c r="V55" s="81"/>
      <c r="W55" s="81"/>
      <c r="X55" s="81"/>
      <c r="Y55" s="81"/>
    </row>
    <row r="56" spans="1:25" ht="15" customHeight="1">
      <c r="A56" s="42"/>
      <c r="B56" s="42"/>
      <c r="C56" s="42"/>
      <c r="D56" s="52"/>
      <c r="E56" s="52"/>
      <c r="F56" s="52"/>
      <c r="G56" s="42"/>
      <c r="H56" s="42"/>
      <c r="I56" s="42"/>
      <c r="J56" s="42"/>
      <c r="K56" s="53"/>
      <c r="L56" s="54"/>
      <c r="M56" s="55"/>
      <c r="N56" s="42"/>
      <c r="O56" s="55"/>
      <c r="P56" s="56"/>
      <c r="Q56" s="42"/>
      <c r="R56" s="81"/>
      <c r="S56" s="81"/>
      <c r="T56" s="81"/>
      <c r="U56" s="81"/>
      <c r="V56" s="81"/>
      <c r="W56" s="81"/>
      <c r="X56" s="81"/>
      <c r="Y56" s="81"/>
    </row>
    <row r="57" spans="1:25" ht="15" customHeight="1">
      <c r="A57" s="42"/>
      <c r="B57" s="42"/>
      <c r="C57" s="42"/>
      <c r="D57" s="52"/>
      <c r="E57" s="52"/>
      <c r="F57" s="52"/>
      <c r="G57" s="42"/>
      <c r="H57" s="42"/>
      <c r="I57" s="42"/>
      <c r="J57" s="42"/>
      <c r="K57" s="53"/>
      <c r="L57" s="54"/>
      <c r="M57" s="55"/>
      <c r="N57" s="42"/>
      <c r="O57" s="55"/>
      <c r="P57" s="56"/>
      <c r="Q57" s="42"/>
      <c r="R57" s="81"/>
      <c r="S57" s="81"/>
      <c r="T57" s="81"/>
      <c r="U57" s="81"/>
      <c r="V57" s="81"/>
      <c r="W57" s="81"/>
      <c r="X57" s="81"/>
      <c r="Y57" s="81"/>
    </row>
    <row r="58" spans="1:25" ht="15" customHeight="1">
      <c r="A58" s="42"/>
      <c r="B58" s="42"/>
      <c r="C58" s="42"/>
      <c r="D58" s="52"/>
      <c r="E58" s="52"/>
      <c r="F58" s="52"/>
      <c r="G58" s="42"/>
      <c r="H58" s="42"/>
      <c r="I58" s="42"/>
      <c r="J58" s="42"/>
      <c r="K58" s="53"/>
      <c r="L58" s="54"/>
      <c r="M58" s="55"/>
      <c r="N58" s="42"/>
      <c r="O58" s="55"/>
      <c r="P58" s="56"/>
      <c r="Q58" s="42"/>
      <c r="R58" s="81"/>
      <c r="S58" s="81"/>
      <c r="T58" s="81"/>
      <c r="U58" s="81"/>
      <c r="V58" s="81"/>
      <c r="W58" s="81"/>
      <c r="X58" s="81"/>
      <c r="Y58" s="81"/>
    </row>
    <row r="59" spans="1:25" ht="15" customHeight="1">
      <c r="A59" s="42"/>
      <c r="B59" s="42"/>
      <c r="C59" s="42"/>
      <c r="D59" s="52"/>
      <c r="E59" s="52"/>
      <c r="F59" s="52"/>
      <c r="G59" s="42"/>
      <c r="H59" s="42"/>
      <c r="I59" s="42"/>
      <c r="J59" s="42"/>
      <c r="K59" s="53"/>
      <c r="L59" s="54"/>
      <c r="M59" s="55"/>
      <c r="N59" s="42"/>
      <c r="O59" s="55"/>
      <c r="P59" s="56"/>
      <c r="Q59" s="42"/>
      <c r="R59" s="81"/>
      <c r="S59" s="81"/>
      <c r="T59" s="81"/>
      <c r="U59" s="81"/>
      <c r="V59" s="81"/>
      <c r="W59" s="81"/>
      <c r="X59" s="81"/>
      <c r="Y59" s="81"/>
    </row>
    <row r="60" spans="1:25" ht="15" customHeight="1">
      <c r="A60" s="42"/>
      <c r="B60" s="42"/>
      <c r="C60" s="42"/>
      <c r="D60" s="52"/>
      <c r="E60" s="52"/>
      <c r="F60" s="52"/>
      <c r="G60" s="42"/>
      <c r="H60" s="42"/>
      <c r="I60" s="42"/>
      <c r="J60" s="42"/>
      <c r="K60" s="53"/>
      <c r="L60" s="54"/>
      <c r="M60" s="55"/>
      <c r="N60" s="42"/>
      <c r="O60" s="55"/>
      <c r="P60" s="56"/>
      <c r="Q60" s="42"/>
      <c r="R60" s="81"/>
      <c r="S60" s="81"/>
      <c r="T60" s="81"/>
      <c r="U60" s="81"/>
      <c r="V60" s="81"/>
      <c r="W60" s="81"/>
      <c r="X60" s="81"/>
      <c r="Y60" s="81"/>
    </row>
    <row r="61" spans="1:25" ht="15" customHeight="1">
      <c r="A61" s="42"/>
      <c r="B61" s="42"/>
      <c r="C61" s="42"/>
      <c r="D61" s="52"/>
      <c r="E61" s="52"/>
      <c r="F61" s="52"/>
      <c r="G61" s="42"/>
      <c r="H61" s="42"/>
      <c r="I61" s="42"/>
      <c r="J61" s="42"/>
      <c r="K61" s="53"/>
      <c r="L61" s="54"/>
      <c r="M61" s="55"/>
      <c r="N61" s="42"/>
      <c r="O61" s="55"/>
      <c r="P61" s="56"/>
      <c r="Q61" s="42"/>
      <c r="R61" s="81"/>
      <c r="S61" s="81"/>
      <c r="T61" s="81"/>
      <c r="U61" s="81"/>
      <c r="V61" s="81"/>
      <c r="W61" s="81"/>
      <c r="X61" s="81"/>
      <c r="Y61" s="81"/>
    </row>
    <row r="62" spans="1:25" ht="15" customHeight="1">
      <c r="A62" s="42"/>
      <c r="B62" s="42"/>
      <c r="C62" s="42"/>
      <c r="D62" s="52"/>
      <c r="E62" s="52"/>
      <c r="F62" s="52"/>
      <c r="G62" s="42"/>
      <c r="H62" s="42"/>
      <c r="I62" s="42"/>
      <c r="J62" s="42"/>
      <c r="K62" s="53"/>
      <c r="L62" s="54"/>
      <c r="M62" s="55"/>
      <c r="N62" s="42"/>
      <c r="O62" s="55"/>
      <c r="P62" s="56"/>
      <c r="Q62" s="42"/>
      <c r="R62" s="81"/>
      <c r="S62" s="81"/>
      <c r="T62" s="81"/>
      <c r="U62" s="81"/>
      <c r="V62" s="81"/>
      <c r="W62" s="81"/>
      <c r="X62" s="81"/>
      <c r="Y62" s="81"/>
    </row>
    <row r="63" spans="1:25" ht="15" customHeight="1">
      <c r="A63" s="42"/>
      <c r="B63" s="42"/>
      <c r="C63" s="42"/>
      <c r="D63" s="52"/>
      <c r="E63" s="52"/>
      <c r="F63" s="52"/>
      <c r="G63" s="42"/>
      <c r="H63" s="42"/>
      <c r="I63" s="42"/>
      <c r="J63" s="42"/>
      <c r="K63" s="53"/>
      <c r="L63" s="54"/>
      <c r="M63" s="55"/>
      <c r="N63" s="42"/>
      <c r="O63" s="55"/>
      <c r="P63" s="56"/>
      <c r="Q63" s="42"/>
      <c r="R63" s="81"/>
      <c r="S63" s="81"/>
      <c r="T63" s="81"/>
      <c r="U63" s="81"/>
      <c r="V63" s="81"/>
      <c r="W63" s="81"/>
      <c r="X63" s="81"/>
      <c r="Y63" s="81"/>
    </row>
    <row r="64" spans="1:25" ht="15" customHeight="1">
      <c r="A64" s="42"/>
      <c r="B64" s="42"/>
      <c r="C64" s="42"/>
      <c r="D64" s="52"/>
      <c r="E64" s="52"/>
      <c r="F64" s="52"/>
      <c r="G64" s="42"/>
      <c r="H64" s="42"/>
      <c r="I64" s="42"/>
      <c r="J64" s="42"/>
      <c r="K64" s="53"/>
      <c r="L64" s="54"/>
      <c r="M64" s="55"/>
      <c r="N64" s="42"/>
      <c r="O64" s="55"/>
      <c r="P64" s="56"/>
      <c r="Q64" s="42"/>
      <c r="R64" s="81"/>
      <c r="S64" s="81"/>
      <c r="T64" s="81"/>
      <c r="U64" s="81"/>
      <c r="V64" s="81"/>
      <c r="W64" s="81"/>
      <c r="X64" s="81"/>
      <c r="Y64" s="81"/>
    </row>
    <row r="65" spans="1:25" ht="15" customHeight="1">
      <c r="A65" s="42"/>
      <c r="B65" s="42"/>
      <c r="C65" s="42"/>
      <c r="D65" s="52"/>
      <c r="E65" s="52"/>
      <c r="F65" s="52"/>
      <c r="G65" s="42"/>
      <c r="H65" s="42"/>
      <c r="I65" s="42"/>
      <c r="J65" s="42"/>
      <c r="K65" s="53"/>
      <c r="L65" s="54"/>
      <c r="M65" s="55"/>
      <c r="N65" s="42"/>
      <c r="O65" s="55"/>
      <c r="P65" s="56"/>
      <c r="Q65" s="42"/>
      <c r="R65" s="81"/>
      <c r="S65" s="81"/>
      <c r="T65" s="81"/>
      <c r="U65" s="81"/>
      <c r="V65" s="81"/>
      <c r="W65" s="81"/>
      <c r="X65" s="81"/>
      <c r="Y65" s="81"/>
    </row>
    <row r="66" spans="1:25" ht="15" customHeight="1">
      <c r="A66" s="42"/>
      <c r="B66" s="42"/>
      <c r="C66" s="42"/>
      <c r="D66" s="52"/>
      <c r="E66" s="52"/>
      <c r="F66" s="52"/>
      <c r="G66" s="42"/>
      <c r="H66" s="42"/>
      <c r="I66" s="42"/>
      <c r="J66" s="42"/>
      <c r="K66" s="53"/>
      <c r="L66" s="54"/>
      <c r="M66" s="55"/>
      <c r="N66" s="42"/>
      <c r="O66" s="55"/>
      <c r="P66" s="56"/>
      <c r="Q66" s="42"/>
      <c r="R66" s="81"/>
      <c r="S66" s="81"/>
      <c r="T66" s="81"/>
      <c r="U66" s="81"/>
      <c r="V66" s="81"/>
      <c r="W66" s="81"/>
      <c r="X66" s="81"/>
      <c r="Y66" s="81"/>
    </row>
    <row r="67" spans="1:25" ht="15" customHeight="1">
      <c r="A67" s="42"/>
      <c r="B67" s="42"/>
      <c r="C67" s="42"/>
      <c r="D67" s="52"/>
      <c r="E67" s="52"/>
      <c r="F67" s="52"/>
      <c r="G67" s="42"/>
      <c r="H67" s="42"/>
      <c r="I67" s="42"/>
      <c r="J67" s="42"/>
      <c r="K67" s="53"/>
      <c r="L67" s="54"/>
      <c r="M67" s="55"/>
      <c r="N67" s="42"/>
      <c r="O67" s="55"/>
      <c r="P67" s="56"/>
      <c r="Q67" s="42"/>
      <c r="R67" s="81"/>
      <c r="S67" s="81"/>
      <c r="T67" s="81"/>
      <c r="U67" s="81"/>
      <c r="V67" s="81"/>
      <c r="W67" s="81"/>
      <c r="X67" s="81"/>
      <c r="Y67" s="81"/>
    </row>
    <row r="68" spans="1:25" ht="15" customHeight="1">
      <c r="A68" s="42"/>
      <c r="B68" s="42"/>
      <c r="C68" s="42"/>
      <c r="D68" s="52"/>
      <c r="E68" s="52"/>
      <c r="F68" s="52"/>
      <c r="G68" s="42"/>
      <c r="H68" s="42"/>
      <c r="I68" s="42"/>
      <c r="J68" s="42"/>
      <c r="K68" s="53"/>
      <c r="L68" s="54"/>
      <c r="M68" s="55"/>
      <c r="N68" s="42"/>
      <c r="O68" s="55"/>
      <c r="P68" s="56"/>
      <c r="Q68" s="42"/>
      <c r="R68" s="81"/>
      <c r="S68" s="81"/>
      <c r="T68" s="81"/>
      <c r="U68" s="81"/>
      <c r="V68" s="81"/>
      <c r="W68" s="81"/>
      <c r="X68" s="81"/>
      <c r="Y68" s="81"/>
    </row>
    <row r="69" spans="1:25" ht="15" customHeight="1">
      <c r="A69" s="42"/>
      <c r="B69" s="42"/>
      <c r="C69" s="42"/>
      <c r="D69" s="52"/>
      <c r="E69" s="52"/>
      <c r="F69" s="52"/>
      <c r="G69" s="42"/>
      <c r="H69" s="42"/>
      <c r="I69" s="42"/>
      <c r="J69" s="42"/>
      <c r="K69" s="53"/>
      <c r="L69" s="54"/>
      <c r="M69" s="55"/>
      <c r="N69" s="42"/>
      <c r="O69" s="55"/>
      <c r="P69" s="56"/>
      <c r="Q69" s="42"/>
      <c r="R69" s="81"/>
      <c r="S69" s="81"/>
      <c r="T69" s="81"/>
      <c r="U69" s="81"/>
      <c r="V69" s="81"/>
      <c r="W69" s="81"/>
      <c r="X69" s="81"/>
      <c r="Y69" s="81"/>
    </row>
    <row r="70" spans="1:25" ht="15" customHeight="1">
      <c r="A70" s="42"/>
      <c r="B70" s="42"/>
      <c r="C70" s="42"/>
      <c r="D70" s="52"/>
      <c r="E70" s="52"/>
      <c r="F70" s="52"/>
      <c r="G70" s="42"/>
      <c r="H70" s="42"/>
      <c r="I70" s="42"/>
      <c r="J70" s="42"/>
      <c r="K70" s="53"/>
      <c r="L70" s="54"/>
      <c r="M70" s="55"/>
      <c r="N70" s="42"/>
      <c r="O70" s="55"/>
      <c r="P70" s="56"/>
      <c r="Q70" s="42"/>
      <c r="R70" s="81"/>
      <c r="S70" s="81"/>
      <c r="T70" s="81"/>
      <c r="U70" s="81"/>
      <c r="V70" s="81"/>
      <c r="W70" s="81"/>
      <c r="X70" s="81"/>
      <c r="Y70" s="81"/>
    </row>
    <row r="71" spans="1:25" ht="15" customHeight="1">
      <c r="A71" s="42"/>
      <c r="B71" s="42"/>
      <c r="C71" s="42"/>
      <c r="D71" s="52"/>
      <c r="E71" s="52"/>
      <c r="F71" s="52"/>
      <c r="G71" s="42"/>
      <c r="H71" s="42"/>
      <c r="I71" s="42"/>
      <c r="J71" s="42"/>
      <c r="K71" s="53"/>
      <c r="L71" s="54"/>
      <c r="M71" s="55"/>
      <c r="N71" s="42"/>
      <c r="O71" s="55"/>
      <c r="P71" s="56"/>
      <c r="Q71" s="42"/>
      <c r="R71" s="81"/>
      <c r="S71" s="81"/>
      <c r="T71" s="81"/>
      <c r="U71" s="81"/>
      <c r="V71" s="81"/>
      <c r="W71" s="81"/>
      <c r="X71" s="81"/>
      <c r="Y71" s="81"/>
    </row>
    <row r="72" spans="1:25" ht="15" customHeight="1">
      <c r="A72" s="42"/>
      <c r="B72" s="42"/>
      <c r="C72" s="42"/>
      <c r="D72" s="52"/>
      <c r="E72" s="52"/>
      <c r="F72" s="52"/>
      <c r="G72" s="42"/>
      <c r="H72" s="42"/>
      <c r="I72" s="42"/>
      <c r="J72" s="42"/>
      <c r="K72" s="53"/>
      <c r="L72" s="54"/>
      <c r="M72" s="55"/>
      <c r="N72" s="42"/>
      <c r="O72" s="55"/>
      <c r="P72" s="56"/>
      <c r="Q72" s="42"/>
      <c r="R72" s="81"/>
      <c r="S72" s="81"/>
      <c r="T72" s="81"/>
      <c r="U72" s="81"/>
      <c r="V72" s="81"/>
      <c r="W72" s="81"/>
      <c r="X72" s="81"/>
      <c r="Y72" s="81"/>
    </row>
    <row r="73" spans="1:25" ht="15" customHeight="1">
      <c r="A73" s="42"/>
      <c r="B73" s="42"/>
      <c r="C73" s="42"/>
      <c r="D73" s="52"/>
      <c r="E73" s="52"/>
      <c r="F73" s="52"/>
      <c r="G73" s="42"/>
      <c r="H73" s="42"/>
      <c r="I73" s="42"/>
      <c r="J73" s="42"/>
      <c r="K73" s="53"/>
      <c r="L73" s="54"/>
      <c r="M73" s="55"/>
      <c r="N73" s="42"/>
      <c r="O73" s="55"/>
      <c r="P73" s="56"/>
      <c r="Q73" s="42"/>
      <c r="R73" s="81"/>
      <c r="S73" s="81"/>
      <c r="T73" s="81"/>
      <c r="U73" s="81"/>
      <c r="V73" s="81"/>
      <c r="W73" s="81"/>
      <c r="X73" s="81"/>
      <c r="Y73" s="81"/>
    </row>
    <row r="74" spans="1:25" ht="15" customHeight="1">
      <c r="A74" s="42"/>
      <c r="B74" s="42"/>
      <c r="C74" s="42"/>
      <c r="D74" s="52"/>
      <c r="E74" s="52"/>
      <c r="F74" s="52"/>
      <c r="G74" s="42"/>
      <c r="H74" s="42"/>
      <c r="I74" s="42"/>
      <c r="J74" s="42"/>
      <c r="K74" s="53"/>
      <c r="L74" s="54"/>
      <c r="M74" s="55"/>
      <c r="N74" s="42"/>
      <c r="O74" s="55"/>
      <c r="P74" s="56"/>
      <c r="Q74" s="42"/>
      <c r="R74" s="81"/>
      <c r="S74" s="81"/>
      <c r="T74" s="81"/>
      <c r="U74" s="81"/>
      <c r="V74" s="81"/>
      <c r="W74" s="81"/>
      <c r="X74" s="81"/>
      <c r="Y74" s="81"/>
    </row>
    <row r="75" spans="1:25" ht="15" customHeight="1">
      <c r="A75" s="42"/>
      <c r="B75" s="42"/>
      <c r="C75" s="42"/>
      <c r="D75" s="52"/>
      <c r="E75" s="52"/>
      <c r="F75" s="52"/>
      <c r="G75" s="42"/>
      <c r="H75" s="42"/>
      <c r="I75" s="42"/>
      <c r="J75" s="42"/>
      <c r="K75" s="53"/>
      <c r="L75" s="54"/>
      <c r="M75" s="55"/>
      <c r="N75" s="42"/>
      <c r="O75" s="55"/>
      <c r="P75" s="56"/>
      <c r="Q75" s="42"/>
      <c r="R75" s="81"/>
      <c r="S75" s="81"/>
      <c r="T75" s="81"/>
      <c r="U75" s="81"/>
      <c r="V75" s="81"/>
      <c r="W75" s="81"/>
      <c r="X75" s="81"/>
      <c r="Y75" s="81"/>
    </row>
    <row r="76" spans="1:25" ht="15" customHeight="1">
      <c r="A76" s="42"/>
      <c r="B76" s="42"/>
      <c r="C76" s="42"/>
      <c r="D76" s="52"/>
      <c r="E76" s="52"/>
      <c r="F76" s="52"/>
      <c r="G76" s="42"/>
      <c r="H76" s="42"/>
      <c r="I76" s="42"/>
      <c r="J76" s="42"/>
      <c r="K76" s="53"/>
      <c r="L76" s="54"/>
      <c r="M76" s="55"/>
      <c r="N76" s="42"/>
      <c r="O76" s="55"/>
      <c r="P76" s="56"/>
      <c r="Q76" s="42"/>
      <c r="R76" s="81"/>
      <c r="S76" s="81"/>
      <c r="T76" s="81"/>
      <c r="U76" s="81"/>
      <c r="V76" s="81"/>
      <c r="W76" s="81"/>
      <c r="X76" s="81"/>
      <c r="Y76" s="81"/>
    </row>
    <row r="77" spans="1:25" ht="15" customHeight="1">
      <c r="A77" s="42"/>
      <c r="B77" s="42"/>
      <c r="C77" s="42"/>
      <c r="D77" s="52"/>
      <c r="E77" s="52"/>
      <c r="F77" s="52"/>
      <c r="G77" s="42"/>
      <c r="H77" s="42"/>
      <c r="I77" s="42"/>
      <c r="J77" s="42"/>
      <c r="K77" s="53"/>
      <c r="L77" s="54"/>
      <c r="M77" s="55"/>
      <c r="N77" s="42"/>
      <c r="O77" s="55"/>
      <c r="P77" s="56"/>
      <c r="Q77" s="42"/>
      <c r="R77" s="81"/>
      <c r="S77" s="81"/>
      <c r="T77" s="81"/>
      <c r="U77" s="81"/>
      <c r="V77" s="81"/>
      <c r="W77" s="81"/>
      <c r="X77" s="81"/>
      <c r="Y77" s="81"/>
    </row>
    <row r="78" spans="1:25" ht="15" customHeight="1">
      <c r="A78" s="42"/>
      <c r="B78" s="42"/>
      <c r="C78" s="42"/>
      <c r="D78" s="52"/>
      <c r="E78" s="52"/>
      <c r="F78" s="52"/>
      <c r="G78" s="42"/>
      <c r="H78" s="42"/>
      <c r="I78" s="42"/>
      <c r="J78" s="42"/>
      <c r="K78" s="53"/>
      <c r="L78" s="54"/>
      <c r="M78" s="55"/>
      <c r="N78" s="42"/>
      <c r="O78" s="55"/>
      <c r="P78" s="56"/>
      <c r="Q78" s="42"/>
      <c r="R78" s="81"/>
      <c r="S78" s="81"/>
      <c r="T78" s="81"/>
      <c r="U78" s="81"/>
      <c r="V78" s="81"/>
      <c r="W78" s="81"/>
      <c r="X78" s="81"/>
      <c r="Y78" s="81"/>
    </row>
    <row r="79" spans="1:25" ht="15" customHeight="1">
      <c r="A79" s="42"/>
      <c r="B79" s="42"/>
      <c r="C79" s="42"/>
      <c r="D79" s="52"/>
      <c r="E79" s="52"/>
      <c r="F79" s="52"/>
      <c r="G79" s="42"/>
      <c r="H79" s="42"/>
      <c r="I79" s="42"/>
      <c r="J79" s="42"/>
      <c r="K79" s="53"/>
      <c r="L79" s="54"/>
      <c r="M79" s="55"/>
      <c r="N79" s="42"/>
      <c r="O79" s="55"/>
      <c r="P79" s="56"/>
      <c r="Q79" s="42"/>
      <c r="R79" s="81"/>
      <c r="S79" s="81"/>
      <c r="T79" s="81"/>
      <c r="U79" s="81"/>
      <c r="V79" s="81"/>
      <c r="W79" s="81"/>
      <c r="X79" s="81"/>
      <c r="Y79" s="81"/>
    </row>
    <row r="80" spans="1:25" ht="15" customHeight="1">
      <c r="A80" s="42"/>
      <c r="B80" s="42"/>
      <c r="C80" s="42"/>
      <c r="D80" s="52"/>
      <c r="E80" s="52"/>
      <c r="F80" s="52"/>
      <c r="G80" s="42"/>
      <c r="H80" s="42"/>
      <c r="I80" s="42"/>
      <c r="J80" s="42"/>
      <c r="K80" s="53"/>
      <c r="L80" s="54"/>
      <c r="M80" s="55"/>
      <c r="N80" s="42"/>
      <c r="O80" s="55"/>
      <c r="P80" s="56"/>
      <c r="Q80" s="42"/>
      <c r="R80" s="81"/>
      <c r="S80" s="81"/>
      <c r="T80" s="81"/>
      <c r="U80" s="81"/>
      <c r="V80" s="81"/>
      <c r="W80" s="81"/>
      <c r="X80" s="81"/>
      <c r="Y80" s="81"/>
    </row>
    <row r="81" spans="1:25" ht="15" customHeight="1">
      <c r="A81" s="42"/>
      <c r="B81" s="42"/>
      <c r="C81" s="42"/>
      <c r="D81" s="52"/>
      <c r="E81" s="52"/>
      <c r="F81" s="52"/>
      <c r="G81" s="42"/>
      <c r="H81" s="42"/>
      <c r="I81" s="42"/>
      <c r="J81" s="42"/>
      <c r="K81" s="53"/>
      <c r="L81" s="54"/>
      <c r="M81" s="55"/>
      <c r="N81" s="42"/>
      <c r="O81" s="55"/>
      <c r="P81" s="56"/>
      <c r="Q81" s="42"/>
      <c r="R81" s="81"/>
      <c r="S81" s="81"/>
      <c r="T81" s="81"/>
      <c r="U81" s="81"/>
      <c r="V81" s="81"/>
      <c r="W81" s="81"/>
      <c r="X81" s="81"/>
      <c r="Y81" s="81"/>
    </row>
    <row r="82" spans="1:25" ht="15" customHeight="1">
      <c r="A82" s="42"/>
      <c r="B82" s="42"/>
      <c r="C82" s="42"/>
      <c r="D82" s="52"/>
      <c r="E82" s="52"/>
      <c r="F82" s="52"/>
      <c r="G82" s="42"/>
      <c r="H82" s="42"/>
      <c r="I82" s="42"/>
      <c r="J82" s="42"/>
      <c r="K82" s="53"/>
      <c r="L82" s="54"/>
      <c r="M82" s="55"/>
      <c r="N82" s="42"/>
      <c r="O82" s="55"/>
      <c r="P82" s="56"/>
      <c r="Q82" s="42"/>
      <c r="R82" s="81"/>
      <c r="S82" s="81"/>
      <c r="T82" s="81"/>
      <c r="U82" s="81"/>
      <c r="V82" s="81"/>
      <c r="W82" s="81"/>
      <c r="X82" s="81"/>
      <c r="Y82" s="81"/>
    </row>
    <row r="83" spans="1:25" ht="15" customHeight="1">
      <c r="A83" s="42"/>
      <c r="B83" s="42"/>
      <c r="C83" s="42"/>
      <c r="D83" s="52"/>
      <c r="E83" s="52"/>
      <c r="F83" s="52"/>
      <c r="G83" s="42"/>
      <c r="H83" s="42"/>
      <c r="I83" s="42"/>
      <c r="J83" s="42"/>
      <c r="K83" s="53"/>
      <c r="L83" s="54"/>
      <c r="M83" s="55"/>
      <c r="N83" s="42"/>
      <c r="O83" s="55"/>
      <c r="P83" s="56"/>
      <c r="Q83" s="42"/>
      <c r="R83" s="81"/>
      <c r="S83" s="81"/>
      <c r="T83" s="81"/>
      <c r="U83" s="81"/>
      <c r="V83" s="81"/>
      <c r="W83" s="81"/>
      <c r="X83" s="81"/>
      <c r="Y83" s="81"/>
    </row>
    <row r="84" spans="1:25" ht="15" customHeight="1">
      <c r="A84" s="42"/>
      <c r="B84" s="42"/>
      <c r="C84" s="42"/>
      <c r="D84" s="52"/>
      <c r="E84" s="52"/>
      <c r="F84" s="52"/>
      <c r="G84" s="42"/>
      <c r="H84" s="42"/>
      <c r="I84" s="42"/>
      <c r="J84" s="42"/>
      <c r="K84" s="53"/>
      <c r="L84" s="54"/>
      <c r="M84" s="55"/>
      <c r="N84" s="42"/>
      <c r="O84" s="55"/>
      <c r="P84" s="56"/>
      <c r="Q84" s="42"/>
      <c r="R84" s="81"/>
      <c r="S84" s="81"/>
      <c r="T84" s="81"/>
      <c r="U84" s="81"/>
      <c r="V84" s="81"/>
      <c r="W84" s="81"/>
      <c r="X84" s="81"/>
      <c r="Y84" s="81"/>
    </row>
    <row r="85" spans="1:25" ht="15" customHeight="1">
      <c r="A85" s="42"/>
      <c r="B85" s="42"/>
      <c r="C85" s="42"/>
      <c r="D85" s="52"/>
      <c r="E85" s="52"/>
      <c r="F85" s="52"/>
      <c r="G85" s="42"/>
      <c r="H85" s="42"/>
      <c r="I85" s="42"/>
      <c r="J85" s="42"/>
      <c r="K85" s="53"/>
      <c r="L85" s="54"/>
      <c r="M85" s="55"/>
      <c r="N85" s="42"/>
      <c r="O85" s="55"/>
      <c r="P85" s="56"/>
      <c r="Q85" s="42"/>
      <c r="R85" s="81"/>
      <c r="S85" s="81"/>
      <c r="T85" s="81"/>
      <c r="U85" s="81"/>
      <c r="V85" s="81"/>
      <c r="W85" s="81"/>
      <c r="X85" s="81"/>
      <c r="Y85" s="81"/>
    </row>
    <row r="86" spans="1:25" ht="15" customHeight="1">
      <c r="A86" s="42"/>
      <c r="B86" s="42"/>
      <c r="C86" s="42"/>
      <c r="D86" s="52"/>
      <c r="E86" s="52"/>
      <c r="F86" s="52"/>
      <c r="G86" s="42"/>
      <c r="H86" s="42"/>
      <c r="I86" s="42"/>
      <c r="J86" s="42"/>
      <c r="K86" s="53"/>
      <c r="L86" s="54"/>
      <c r="M86" s="55"/>
      <c r="N86" s="42"/>
      <c r="O86" s="55"/>
      <c r="P86" s="56"/>
      <c r="Q86" s="42"/>
      <c r="R86" s="81"/>
      <c r="S86" s="81"/>
      <c r="T86" s="81"/>
      <c r="U86" s="81"/>
      <c r="V86" s="81"/>
      <c r="W86" s="81"/>
      <c r="X86" s="81"/>
      <c r="Y86" s="81"/>
    </row>
    <row r="87" spans="1:25" ht="15" customHeight="1">
      <c r="A87" s="42"/>
      <c r="B87" s="42"/>
      <c r="C87" s="42"/>
      <c r="D87" s="52"/>
      <c r="E87" s="52"/>
      <c r="F87" s="52"/>
      <c r="G87" s="42"/>
      <c r="H87" s="42"/>
      <c r="I87" s="42"/>
      <c r="J87" s="42"/>
      <c r="K87" s="53"/>
      <c r="L87" s="54"/>
      <c r="M87" s="55"/>
      <c r="N87" s="42"/>
      <c r="O87" s="55"/>
      <c r="P87" s="56"/>
      <c r="Q87" s="42"/>
      <c r="R87" s="81"/>
      <c r="S87" s="81"/>
      <c r="T87" s="81"/>
      <c r="U87" s="81"/>
      <c r="V87" s="81"/>
      <c r="W87" s="81"/>
      <c r="X87" s="81"/>
      <c r="Y87" s="81"/>
    </row>
    <row r="88" spans="1:25" ht="15" customHeight="1">
      <c r="A88" s="42"/>
      <c r="B88" s="42"/>
      <c r="C88" s="42"/>
      <c r="D88" s="52"/>
      <c r="E88" s="52"/>
      <c r="F88" s="52"/>
      <c r="G88" s="42"/>
      <c r="H88" s="42"/>
      <c r="I88" s="42"/>
      <c r="J88" s="42"/>
      <c r="K88" s="53"/>
      <c r="L88" s="54"/>
      <c r="M88" s="55"/>
      <c r="N88" s="42"/>
      <c r="O88" s="55"/>
      <c r="P88" s="56"/>
      <c r="Q88" s="42"/>
      <c r="R88" s="81"/>
      <c r="S88" s="81"/>
      <c r="T88" s="81"/>
      <c r="U88" s="81"/>
      <c r="V88" s="81"/>
      <c r="W88" s="81"/>
      <c r="X88" s="81"/>
      <c r="Y88" s="81"/>
    </row>
    <row r="89" spans="1:25" ht="15" customHeight="1">
      <c r="A89" s="42"/>
      <c r="B89" s="42"/>
      <c r="C89" s="42"/>
      <c r="D89" s="52"/>
      <c r="E89" s="52"/>
      <c r="F89" s="52"/>
      <c r="G89" s="42"/>
      <c r="H89" s="42"/>
      <c r="I89" s="42"/>
      <c r="J89" s="42"/>
      <c r="K89" s="53"/>
      <c r="L89" s="54"/>
      <c r="M89" s="55"/>
      <c r="N89" s="42"/>
      <c r="O89" s="55"/>
      <c r="P89" s="56"/>
      <c r="Q89" s="42"/>
      <c r="R89" s="81"/>
      <c r="S89" s="81"/>
      <c r="T89" s="81"/>
      <c r="U89" s="81"/>
      <c r="V89" s="81"/>
      <c r="W89" s="81"/>
      <c r="X89" s="81"/>
      <c r="Y89" s="81"/>
    </row>
    <row r="90" spans="1:25" ht="15" customHeight="1">
      <c r="A90" s="42"/>
      <c r="B90" s="42"/>
      <c r="C90" s="42"/>
      <c r="D90" s="52"/>
      <c r="E90" s="52"/>
      <c r="F90" s="52"/>
      <c r="G90" s="42"/>
      <c r="H90" s="42"/>
      <c r="I90" s="42"/>
      <c r="J90" s="42"/>
      <c r="K90" s="53"/>
      <c r="L90" s="54"/>
      <c r="M90" s="55"/>
      <c r="N90" s="42"/>
      <c r="O90" s="55"/>
      <c r="P90" s="56"/>
      <c r="Q90" s="42"/>
      <c r="R90" s="81"/>
      <c r="S90" s="81"/>
      <c r="T90" s="81"/>
      <c r="U90" s="81"/>
      <c r="V90" s="81"/>
      <c r="W90" s="81"/>
      <c r="X90" s="81"/>
      <c r="Y90" s="81"/>
    </row>
    <row r="91" spans="1:25" ht="15" customHeight="1">
      <c r="A91" s="42"/>
      <c r="B91" s="42"/>
      <c r="C91" s="42"/>
      <c r="D91" s="52"/>
      <c r="E91" s="52"/>
      <c r="F91" s="52"/>
      <c r="G91" s="42"/>
      <c r="H91" s="42"/>
      <c r="I91" s="42"/>
      <c r="J91" s="42"/>
      <c r="K91" s="53"/>
      <c r="L91" s="54"/>
      <c r="M91" s="55"/>
      <c r="N91" s="42"/>
      <c r="O91" s="55"/>
      <c r="P91" s="56"/>
      <c r="Q91" s="42"/>
      <c r="R91" s="81"/>
      <c r="S91" s="81"/>
      <c r="T91" s="81"/>
      <c r="U91" s="81"/>
      <c r="V91" s="81"/>
      <c r="W91" s="81"/>
      <c r="X91" s="81"/>
      <c r="Y91" s="81"/>
    </row>
    <row r="92" spans="1:25" ht="15" customHeight="1">
      <c r="A92" s="42"/>
      <c r="B92" s="42"/>
      <c r="C92" s="42"/>
      <c r="D92" s="52"/>
      <c r="E92" s="52"/>
      <c r="F92" s="52"/>
      <c r="G92" s="42"/>
      <c r="H92" s="42"/>
      <c r="I92" s="42"/>
      <c r="J92" s="42"/>
      <c r="K92" s="53"/>
      <c r="L92" s="54"/>
      <c r="M92" s="55"/>
      <c r="N92" s="42"/>
      <c r="O92" s="55"/>
      <c r="P92" s="56"/>
      <c r="Q92" s="42"/>
      <c r="R92" s="81"/>
      <c r="S92" s="81"/>
      <c r="T92" s="81"/>
      <c r="U92" s="81"/>
      <c r="V92" s="81"/>
      <c r="W92" s="81"/>
      <c r="X92" s="81"/>
      <c r="Y92" s="81"/>
    </row>
    <row r="93" spans="1:25" ht="15" customHeight="1">
      <c r="A93" s="42"/>
      <c r="B93" s="42"/>
      <c r="C93" s="42"/>
      <c r="D93" s="52"/>
      <c r="E93" s="52"/>
      <c r="F93" s="52"/>
      <c r="G93" s="42"/>
      <c r="H93" s="42"/>
      <c r="I93" s="42"/>
      <c r="J93" s="42"/>
      <c r="K93" s="53"/>
      <c r="L93" s="54"/>
      <c r="M93" s="55"/>
      <c r="N93" s="42"/>
      <c r="O93" s="55"/>
      <c r="P93" s="56"/>
      <c r="Q93" s="42"/>
      <c r="R93" s="81"/>
      <c r="S93" s="81"/>
      <c r="T93" s="81"/>
      <c r="U93" s="81"/>
      <c r="V93" s="81"/>
      <c r="W93" s="81"/>
      <c r="X93" s="81"/>
      <c r="Y93" s="81"/>
    </row>
    <row r="94" spans="1:25" ht="15" customHeight="1">
      <c r="A94" s="42"/>
      <c r="B94" s="42"/>
      <c r="C94" s="42"/>
      <c r="D94" s="52"/>
      <c r="E94" s="52"/>
      <c r="F94" s="52"/>
      <c r="G94" s="42"/>
      <c r="H94" s="42"/>
      <c r="I94" s="42"/>
      <c r="J94" s="42"/>
      <c r="K94" s="53"/>
      <c r="L94" s="54"/>
      <c r="M94" s="55"/>
      <c r="N94" s="42"/>
      <c r="O94" s="55"/>
      <c r="P94" s="56"/>
      <c r="Q94" s="42"/>
      <c r="R94" s="81"/>
      <c r="S94" s="81"/>
      <c r="T94" s="81"/>
      <c r="U94" s="81"/>
      <c r="V94" s="81"/>
      <c r="W94" s="81"/>
      <c r="X94" s="81"/>
      <c r="Y94" s="81"/>
    </row>
    <row r="95" spans="1:25" ht="15" customHeight="1">
      <c r="A95" s="42"/>
      <c r="B95" s="42"/>
      <c r="C95" s="42"/>
      <c r="D95" s="52"/>
      <c r="E95" s="52"/>
      <c r="F95" s="52"/>
      <c r="G95" s="42"/>
      <c r="H95" s="42"/>
      <c r="I95" s="42"/>
      <c r="J95" s="42"/>
      <c r="K95" s="53"/>
      <c r="L95" s="54"/>
      <c r="M95" s="55"/>
      <c r="N95" s="42"/>
      <c r="O95" s="55"/>
      <c r="P95" s="56"/>
      <c r="Q95" s="42"/>
      <c r="R95" s="81"/>
      <c r="S95" s="81"/>
      <c r="T95" s="81"/>
      <c r="U95" s="81"/>
      <c r="V95" s="81"/>
      <c r="W95" s="81"/>
      <c r="X95" s="81"/>
      <c r="Y95" s="81"/>
    </row>
    <row r="96" spans="1:25" ht="15" customHeight="1">
      <c r="A96" s="42"/>
      <c r="B96" s="42"/>
      <c r="C96" s="42"/>
      <c r="D96" s="52"/>
      <c r="E96" s="52"/>
      <c r="F96" s="52"/>
      <c r="G96" s="42"/>
      <c r="H96" s="42"/>
      <c r="I96" s="42"/>
      <c r="J96" s="42"/>
      <c r="K96" s="53"/>
      <c r="L96" s="54"/>
      <c r="M96" s="55"/>
      <c r="N96" s="42"/>
      <c r="O96" s="55"/>
      <c r="P96" s="56"/>
      <c r="Q96" s="42"/>
      <c r="R96" s="81"/>
      <c r="S96" s="81"/>
      <c r="T96" s="81"/>
      <c r="U96" s="81"/>
      <c r="V96" s="81"/>
      <c r="W96" s="81"/>
      <c r="X96" s="81"/>
      <c r="Y96" s="81"/>
    </row>
    <row r="97" spans="1:25" ht="15" customHeight="1">
      <c r="A97" s="42"/>
      <c r="B97" s="42"/>
      <c r="C97" s="42"/>
      <c r="D97" s="52"/>
      <c r="E97" s="52"/>
      <c r="F97" s="52"/>
      <c r="G97" s="42"/>
      <c r="H97" s="42"/>
      <c r="I97" s="42"/>
      <c r="J97" s="42"/>
      <c r="K97" s="53"/>
      <c r="L97" s="54"/>
      <c r="M97" s="55"/>
      <c r="N97" s="42"/>
      <c r="O97" s="55"/>
      <c r="P97" s="56"/>
      <c r="Q97" s="42"/>
      <c r="R97" s="81"/>
      <c r="S97" s="81"/>
      <c r="T97" s="81"/>
      <c r="U97" s="81"/>
      <c r="V97" s="81"/>
      <c r="W97" s="81"/>
      <c r="X97" s="81"/>
      <c r="Y97" s="81"/>
    </row>
    <row r="98" spans="1:25" ht="15" customHeight="1">
      <c r="A98" s="42"/>
      <c r="B98" s="42"/>
      <c r="C98" s="42"/>
      <c r="D98" s="52"/>
      <c r="E98" s="52"/>
      <c r="F98" s="52"/>
      <c r="G98" s="42"/>
      <c r="H98" s="42"/>
      <c r="I98" s="42"/>
      <c r="J98" s="42"/>
      <c r="K98" s="53"/>
      <c r="L98" s="54"/>
      <c r="M98" s="55"/>
      <c r="N98" s="42"/>
      <c r="O98" s="55"/>
      <c r="P98" s="56"/>
      <c r="Q98" s="42"/>
      <c r="R98" s="81"/>
      <c r="S98" s="81"/>
      <c r="T98" s="81"/>
      <c r="U98" s="81"/>
      <c r="V98" s="81"/>
      <c r="W98" s="81"/>
      <c r="X98" s="81"/>
      <c r="Y98" s="81"/>
    </row>
    <row r="99" spans="1:25" ht="15" customHeight="1">
      <c r="A99" s="42"/>
      <c r="B99" s="42"/>
      <c r="C99" s="42"/>
      <c r="D99" s="52"/>
      <c r="E99" s="52"/>
      <c r="F99" s="52"/>
      <c r="G99" s="42"/>
      <c r="H99" s="42"/>
      <c r="I99" s="42"/>
      <c r="J99" s="42"/>
      <c r="K99" s="53"/>
      <c r="L99" s="54"/>
      <c r="M99" s="55"/>
      <c r="N99" s="42"/>
      <c r="O99" s="55"/>
      <c r="P99" s="56"/>
      <c r="Q99" s="42"/>
      <c r="R99" s="81"/>
      <c r="S99" s="81"/>
      <c r="T99" s="81"/>
      <c r="U99" s="81"/>
      <c r="V99" s="81"/>
      <c r="W99" s="81"/>
      <c r="X99" s="81"/>
      <c r="Y99" s="81"/>
    </row>
    <row r="100" spans="1:25" ht="15" customHeight="1">
      <c r="A100" s="42"/>
      <c r="B100" s="42"/>
      <c r="C100" s="42"/>
      <c r="D100" s="52"/>
      <c r="E100" s="52"/>
      <c r="F100" s="52"/>
      <c r="G100" s="42"/>
      <c r="H100" s="42"/>
      <c r="I100" s="42"/>
      <c r="J100" s="42"/>
      <c r="K100" s="53"/>
      <c r="L100" s="54"/>
      <c r="M100" s="55"/>
      <c r="N100" s="42"/>
      <c r="O100" s="55"/>
      <c r="P100" s="56"/>
      <c r="Q100" s="42"/>
      <c r="R100" s="81"/>
      <c r="S100" s="81"/>
      <c r="T100" s="81"/>
      <c r="U100" s="81"/>
      <c r="V100" s="81"/>
      <c r="W100" s="81"/>
      <c r="X100" s="81"/>
      <c r="Y100" s="81"/>
    </row>
    <row r="101" spans="1:25" ht="15" customHeight="1">
      <c r="A101" s="42"/>
      <c r="B101" s="42"/>
      <c r="C101" s="42"/>
      <c r="D101" s="52"/>
      <c r="E101" s="52"/>
      <c r="F101" s="52"/>
      <c r="G101" s="42"/>
      <c r="H101" s="42"/>
      <c r="I101" s="42"/>
      <c r="J101" s="42"/>
      <c r="K101" s="53"/>
      <c r="L101" s="54"/>
      <c r="M101" s="55"/>
      <c r="N101" s="42"/>
      <c r="O101" s="55"/>
      <c r="P101" s="56"/>
      <c r="Q101" s="42"/>
      <c r="R101" s="81"/>
      <c r="S101" s="81"/>
      <c r="T101" s="81"/>
      <c r="U101" s="81"/>
      <c r="V101" s="81"/>
      <c r="W101" s="81"/>
      <c r="X101" s="81"/>
      <c r="Y101" s="81"/>
    </row>
    <row r="102" spans="1:25" ht="15" customHeight="1">
      <c r="A102" s="42"/>
      <c r="B102" s="42"/>
      <c r="C102" s="42"/>
      <c r="D102" s="52"/>
      <c r="E102" s="52"/>
      <c r="F102" s="52"/>
      <c r="G102" s="42"/>
      <c r="H102" s="42"/>
      <c r="I102" s="42"/>
      <c r="J102" s="42"/>
      <c r="K102" s="53"/>
      <c r="L102" s="54"/>
      <c r="M102" s="55"/>
      <c r="N102" s="42"/>
      <c r="O102" s="55"/>
      <c r="P102" s="56"/>
      <c r="Q102" s="42"/>
      <c r="R102" s="81"/>
      <c r="S102" s="81"/>
      <c r="T102" s="81"/>
      <c r="U102" s="81"/>
      <c r="V102" s="81"/>
      <c r="W102" s="81"/>
      <c r="X102" s="81"/>
      <c r="Y102" s="81"/>
    </row>
    <row r="103" spans="1:25" ht="15" customHeight="1">
      <c r="A103" s="42"/>
      <c r="B103" s="42"/>
      <c r="C103" s="42"/>
      <c r="D103" s="52"/>
      <c r="E103" s="52"/>
      <c r="F103" s="52"/>
      <c r="G103" s="42"/>
      <c r="H103" s="42"/>
      <c r="I103" s="42"/>
      <c r="J103" s="42"/>
      <c r="K103" s="53"/>
      <c r="L103" s="54"/>
      <c r="M103" s="55"/>
      <c r="N103" s="42"/>
      <c r="O103" s="55"/>
      <c r="P103" s="56"/>
      <c r="Q103" s="42"/>
      <c r="R103" s="81"/>
      <c r="S103" s="81"/>
      <c r="T103" s="81"/>
      <c r="U103" s="81"/>
      <c r="V103" s="81"/>
      <c r="W103" s="81"/>
      <c r="X103" s="81"/>
      <c r="Y103" s="81"/>
    </row>
    <row r="104" spans="1:25" ht="15" customHeight="1">
      <c r="A104" s="42"/>
      <c r="B104" s="42"/>
      <c r="C104" s="42"/>
      <c r="D104" s="52"/>
      <c r="E104" s="52"/>
      <c r="F104" s="52"/>
      <c r="G104" s="42"/>
      <c r="H104" s="42"/>
      <c r="I104" s="42"/>
      <c r="J104" s="42"/>
      <c r="K104" s="53"/>
      <c r="L104" s="54"/>
      <c r="M104" s="55"/>
      <c r="N104" s="42"/>
      <c r="O104" s="55"/>
      <c r="P104" s="56"/>
      <c r="Q104" s="42"/>
      <c r="R104" s="81"/>
      <c r="S104" s="81"/>
      <c r="T104" s="81"/>
      <c r="U104" s="81"/>
      <c r="V104" s="81"/>
      <c r="W104" s="81"/>
      <c r="X104" s="81"/>
      <c r="Y104" s="81"/>
    </row>
    <row r="105" spans="1:25" ht="15" customHeight="1">
      <c r="A105" s="42"/>
      <c r="B105" s="42"/>
      <c r="C105" s="42"/>
      <c r="D105" s="52"/>
      <c r="E105" s="52"/>
      <c r="F105" s="52"/>
      <c r="G105" s="42"/>
      <c r="H105" s="42"/>
      <c r="I105" s="42"/>
      <c r="J105" s="42"/>
      <c r="K105" s="53"/>
      <c r="L105" s="54"/>
      <c r="M105" s="55"/>
      <c r="N105" s="42"/>
      <c r="O105" s="55"/>
      <c r="P105" s="56"/>
      <c r="Q105" s="42"/>
      <c r="R105" s="81"/>
      <c r="S105" s="81"/>
      <c r="T105" s="81"/>
      <c r="U105" s="81"/>
      <c r="V105" s="81"/>
      <c r="W105" s="81"/>
      <c r="X105" s="81"/>
      <c r="Y105" s="81"/>
    </row>
    <row r="106" spans="1:25" ht="15" customHeight="1">
      <c r="A106" s="42"/>
      <c r="B106" s="42"/>
      <c r="C106" s="42"/>
      <c r="D106" s="52"/>
      <c r="E106" s="52"/>
      <c r="F106" s="52"/>
      <c r="G106" s="42"/>
      <c r="H106" s="42"/>
      <c r="I106" s="42"/>
      <c r="J106" s="42"/>
      <c r="K106" s="53"/>
      <c r="L106" s="54"/>
      <c r="M106" s="55"/>
      <c r="N106" s="42"/>
      <c r="O106" s="55"/>
      <c r="P106" s="56"/>
      <c r="Q106" s="42"/>
      <c r="R106" s="81"/>
      <c r="S106" s="81"/>
      <c r="T106" s="81"/>
      <c r="U106" s="81"/>
      <c r="V106" s="81"/>
      <c r="W106" s="81"/>
      <c r="X106" s="81"/>
      <c r="Y106" s="81"/>
    </row>
    <row r="107" spans="1:25" ht="15" customHeight="1">
      <c r="A107" s="42"/>
      <c r="B107" s="42"/>
      <c r="C107" s="42"/>
      <c r="D107" s="52"/>
      <c r="E107" s="52"/>
      <c r="F107" s="52"/>
      <c r="G107" s="42"/>
      <c r="H107" s="42"/>
      <c r="I107" s="42"/>
      <c r="J107" s="42"/>
      <c r="K107" s="53"/>
      <c r="L107" s="54"/>
      <c r="M107" s="55"/>
      <c r="N107" s="42"/>
      <c r="O107" s="55"/>
      <c r="P107" s="56"/>
      <c r="Q107" s="42"/>
      <c r="R107" s="81"/>
      <c r="S107" s="81"/>
      <c r="T107" s="81"/>
      <c r="U107" s="81"/>
      <c r="V107" s="81"/>
      <c r="W107" s="81"/>
      <c r="X107" s="81"/>
      <c r="Y107" s="81"/>
    </row>
    <row r="108" spans="1:25" ht="15" customHeight="1">
      <c r="A108" s="42"/>
      <c r="B108" s="42"/>
      <c r="C108" s="42"/>
      <c r="D108" s="52"/>
      <c r="E108" s="52"/>
      <c r="F108" s="52"/>
      <c r="G108" s="42"/>
      <c r="H108" s="42"/>
      <c r="I108" s="42"/>
      <c r="J108" s="42"/>
      <c r="K108" s="53"/>
      <c r="L108" s="54"/>
      <c r="M108" s="55"/>
      <c r="N108" s="42"/>
      <c r="O108" s="55"/>
      <c r="P108" s="56"/>
      <c r="Q108" s="42"/>
      <c r="R108" s="81"/>
      <c r="S108" s="81"/>
      <c r="T108" s="81"/>
      <c r="U108" s="81"/>
      <c r="V108" s="81"/>
      <c r="W108" s="81"/>
      <c r="X108" s="81"/>
      <c r="Y108" s="81"/>
    </row>
    <row r="109" spans="1:25" ht="15" customHeight="1">
      <c r="A109" s="42"/>
      <c r="B109" s="42"/>
      <c r="C109" s="42"/>
      <c r="D109" s="52"/>
      <c r="E109" s="52"/>
      <c r="F109" s="52"/>
      <c r="G109" s="42"/>
      <c r="H109" s="42"/>
      <c r="I109" s="42"/>
      <c r="J109" s="42"/>
      <c r="K109" s="53"/>
      <c r="L109" s="54"/>
      <c r="M109" s="55"/>
      <c r="N109" s="42"/>
      <c r="O109" s="55"/>
      <c r="P109" s="56"/>
      <c r="Q109" s="42"/>
      <c r="R109" s="81"/>
      <c r="S109" s="81"/>
      <c r="T109" s="81"/>
      <c r="U109" s="81"/>
      <c r="V109" s="81"/>
      <c r="W109" s="81"/>
      <c r="X109" s="81"/>
      <c r="Y109" s="81"/>
    </row>
    <row r="110" spans="1:25" ht="15" customHeight="1">
      <c r="A110" s="42"/>
      <c r="B110" s="42"/>
      <c r="C110" s="42"/>
      <c r="D110" s="52"/>
      <c r="E110" s="52"/>
      <c r="F110" s="52"/>
      <c r="G110" s="42"/>
      <c r="H110" s="42"/>
      <c r="I110" s="42"/>
      <c r="J110" s="42"/>
      <c r="K110" s="53"/>
      <c r="L110" s="54"/>
      <c r="M110" s="55"/>
      <c r="N110" s="42"/>
      <c r="O110" s="55"/>
      <c r="P110" s="56"/>
      <c r="Q110" s="42"/>
      <c r="R110" s="81"/>
      <c r="S110" s="81"/>
      <c r="T110" s="81"/>
      <c r="U110" s="81"/>
      <c r="V110" s="81"/>
      <c r="W110" s="81"/>
      <c r="X110" s="81"/>
      <c r="Y110" s="81"/>
    </row>
    <row r="111" spans="1:25" ht="15" customHeight="1">
      <c r="A111" s="42"/>
      <c r="B111" s="42"/>
      <c r="C111" s="42"/>
      <c r="D111" s="52"/>
      <c r="E111" s="52"/>
      <c r="F111" s="52"/>
      <c r="G111" s="42"/>
      <c r="H111" s="42"/>
      <c r="I111" s="42"/>
      <c r="J111" s="42"/>
      <c r="K111" s="53"/>
      <c r="L111" s="54"/>
      <c r="M111" s="55"/>
      <c r="N111" s="42"/>
      <c r="O111" s="55"/>
      <c r="P111" s="56"/>
      <c r="Q111" s="42"/>
      <c r="R111" s="81"/>
      <c r="S111" s="81"/>
      <c r="T111" s="81"/>
      <c r="U111" s="81"/>
      <c r="V111" s="81"/>
      <c r="W111" s="81"/>
      <c r="X111" s="81"/>
      <c r="Y111" s="81"/>
    </row>
    <row r="112" spans="1:25" ht="15" customHeight="1">
      <c r="A112" s="42"/>
      <c r="B112" s="42"/>
      <c r="C112" s="42"/>
      <c r="D112" s="52"/>
      <c r="E112" s="52"/>
      <c r="F112" s="52"/>
      <c r="G112" s="42"/>
      <c r="H112" s="42"/>
      <c r="I112" s="42"/>
      <c r="J112" s="42"/>
      <c r="K112" s="53"/>
      <c r="L112" s="54"/>
      <c r="M112" s="55"/>
      <c r="N112" s="42"/>
      <c r="O112" s="55"/>
      <c r="P112" s="56"/>
      <c r="Q112" s="42"/>
      <c r="R112" s="81"/>
      <c r="S112" s="81"/>
      <c r="T112" s="81"/>
      <c r="U112" s="81"/>
      <c r="V112" s="81"/>
      <c r="W112" s="81"/>
      <c r="X112" s="81"/>
      <c r="Y112" s="81"/>
    </row>
    <row r="113" spans="1:25" ht="15" customHeight="1">
      <c r="A113" s="42"/>
      <c r="B113" s="42"/>
      <c r="C113" s="42"/>
      <c r="D113" s="52"/>
      <c r="E113" s="52"/>
      <c r="F113" s="52"/>
      <c r="G113" s="42"/>
      <c r="H113" s="42"/>
      <c r="I113" s="42"/>
      <c r="J113" s="42"/>
      <c r="K113" s="53"/>
      <c r="L113" s="54"/>
      <c r="M113" s="55"/>
      <c r="N113" s="42"/>
      <c r="O113" s="55"/>
      <c r="P113" s="56"/>
      <c r="Q113" s="42"/>
      <c r="R113" s="81"/>
      <c r="S113" s="81"/>
      <c r="T113" s="81"/>
      <c r="U113" s="81"/>
      <c r="V113" s="81"/>
      <c r="W113" s="81"/>
      <c r="X113" s="81"/>
      <c r="Y113" s="81"/>
    </row>
    <row r="114" spans="1:25" ht="15" customHeight="1">
      <c r="A114" s="42"/>
      <c r="B114" s="42"/>
      <c r="C114" s="42"/>
      <c r="D114" s="52"/>
      <c r="E114" s="52"/>
      <c r="F114" s="52"/>
      <c r="G114" s="42"/>
      <c r="H114" s="42"/>
      <c r="I114" s="42"/>
      <c r="J114" s="42"/>
      <c r="K114" s="53"/>
      <c r="L114" s="54"/>
      <c r="M114" s="55"/>
      <c r="N114" s="42"/>
      <c r="O114" s="55"/>
      <c r="P114" s="56"/>
      <c r="Q114" s="42"/>
      <c r="R114" s="81"/>
      <c r="S114" s="81"/>
      <c r="T114" s="81"/>
      <c r="U114" s="81"/>
      <c r="V114" s="81"/>
      <c r="W114" s="81"/>
      <c r="X114" s="81"/>
      <c r="Y114" s="81"/>
    </row>
    <row r="115" spans="1:25" ht="15" customHeight="1">
      <c r="A115" s="42"/>
      <c r="B115" s="42"/>
      <c r="C115" s="42"/>
      <c r="D115" s="52"/>
      <c r="E115" s="52"/>
      <c r="F115" s="52"/>
      <c r="G115" s="42"/>
      <c r="H115" s="42"/>
      <c r="I115" s="42"/>
      <c r="J115" s="42"/>
      <c r="K115" s="53"/>
      <c r="L115" s="54"/>
      <c r="M115" s="55"/>
      <c r="N115" s="42"/>
      <c r="O115" s="55"/>
      <c r="P115" s="56"/>
      <c r="Q115" s="42"/>
      <c r="R115" s="81"/>
      <c r="S115" s="81"/>
      <c r="T115" s="81"/>
      <c r="U115" s="81"/>
      <c r="V115" s="81"/>
      <c r="W115" s="81"/>
      <c r="X115" s="81"/>
      <c r="Y115" s="81"/>
    </row>
    <row r="116" spans="1:25" ht="15" customHeight="1">
      <c r="A116" s="42"/>
      <c r="B116" s="42"/>
      <c r="C116" s="42"/>
      <c r="D116" s="52"/>
      <c r="E116" s="52"/>
      <c r="F116" s="52"/>
      <c r="G116" s="42"/>
      <c r="H116" s="42"/>
      <c r="I116" s="42"/>
      <c r="J116" s="42"/>
      <c r="K116" s="53"/>
      <c r="L116" s="54"/>
      <c r="M116" s="55"/>
      <c r="N116" s="42"/>
      <c r="O116" s="55"/>
      <c r="P116" s="56"/>
      <c r="Q116" s="42"/>
      <c r="R116" s="81"/>
      <c r="S116" s="81"/>
      <c r="T116" s="81"/>
      <c r="U116" s="81"/>
      <c r="V116" s="81"/>
      <c r="W116" s="81"/>
      <c r="X116" s="81"/>
      <c r="Y116" s="81"/>
    </row>
    <row r="117" spans="1:25" ht="15" customHeight="1">
      <c r="A117" s="42"/>
      <c r="B117" s="42"/>
      <c r="C117" s="42"/>
      <c r="D117" s="52"/>
      <c r="E117" s="52"/>
      <c r="F117" s="52"/>
      <c r="G117" s="42"/>
      <c r="H117" s="42"/>
      <c r="I117" s="42"/>
      <c r="J117" s="42"/>
      <c r="K117" s="53"/>
      <c r="L117" s="54"/>
      <c r="M117" s="55"/>
      <c r="N117" s="42"/>
      <c r="O117" s="55"/>
      <c r="P117" s="56"/>
      <c r="Q117" s="42"/>
      <c r="R117" s="81"/>
      <c r="S117" s="81"/>
      <c r="T117" s="81"/>
      <c r="U117" s="81"/>
      <c r="V117" s="81"/>
      <c r="W117" s="81"/>
      <c r="X117" s="81"/>
      <c r="Y117" s="81"/>
    </row>
    <row r="118" spans="1:25" ht="15" customHeight="1">
      <c r="A118" s="42"/>
      <c r="B118" s="42"/>
      <c r="C118" s="42"/>
      <c r="D118" s="52"/>
      <c r="E118" s="52"/>
      <c r="F118" s="52"/>
      <c r="G118" s="42"/>
      <c r="H118" s="42"/>
      <c r="I118" s="42"/>
      <c r="J118" s="42"/>
      <c r="K118" s="53"/>
      <c r="L118" s="54"/>
      <c r="M118" s="55"/>
      <c r="N118" s="42"/>
      <c r="O118" s="55"/>
      <c r="P118" s="56"/>
      <c r="Q118" s="42"/>
      <c r="R118" s="81"/>
      <c r="S118" s="81"/>
      <c r="T118" s="81"/>
      <c r="U118" s="81"/>
      <c r="V118" s="81"/>
      <c r="W118" s="81"/>
      <c r="X118" s="81"/>
      <c r="Y118" s="81"/>
    </row>
    <row r="119" spans="1:25" ht="15" customHeight="1">
      <c r="A119" s="42"/>
      <c r="B119" s="42"/>
      <c r="C119" s="42"/>
      <c r="D119" s="52"/>
      <c r="E119" s="52"/>
      <c r="F119" s="52"/>
      <c r="G119" s="42"/>
      <c r="H119" s="42"/>
      <c r="I119" s="42"/>
      <c r="J119" s="42"/>
      <c r="K119" s="53"/>
      <c r="L119" s="54"/>
      <c r="M119" s="55"/>
      <c r="N119" s="42"/>
      <c r="O119" s="55"/>
      <c r="P119" s="56"/>
      <c r="Q119" s="42"/>
      <c r="R119" s="81"/>
      <c r="S119" s="81"/>
      <c r="T119" s="81"/>
      <c r="U119" s="81"/>
      <c r="V119" s="81"/>
      <c r="W119" s="81"/>
      <c r="X119" s="81"/>
      <c r="Y119" s="81"/>
    </row>
    <row r="120" spans="1:25" ht="15" customHeight="1">
      <c r="A120" s="42"/>
      <c r="B120" s="42"/>
      <c r="C120" s="42"/>
      <c r="D120" s="52"/>
      <c r="E120" s="52"/>
      <c r="F120" s="52"/>
      <c r="G120" s="42"/>
      <c r="H120" s="42"/>
      <c r="I120" s="42"/>
      <c r="J120" s="42"/>
      <c r="K120" s="53"/>
      <c r="L120" s="54"/>
      <c r="M120" s="55"/>
      <c r="N120" s="42"/>
      <c r="O120" s="55"/>
      <c r="P120" s="56"/>
      <c r="Q120" s="42"/>
      <c r="R120" s="81"/>
      <c r="S120" s="81"/>
      <c r="T120" s="81"/>
      <c r="U120" s="81"/>
      <c r="V120" s="81"/>
      <c r="W120" s="81"/>
      <c r="X120" s="81"/>
      <c r="Y120" s="81"/>
    </row>
    <row r="121" spans="1:25" ht="15" customHeight="1">
      <c r="A121" s="42"/>
      <c r="B121" s="42"/>
      <c r="C121" s="42"/>
      <c r="D121" s="52"/>
      <c r="E121" s="52"/>
      <c r="F121" s="52"/>
      <c r="G121" s="42"/>
      <c r="H121" s="42"/>
      <c r="I121" s="42"/>
      <c r="J121" s="42"/>
      <c r="K121" s="53"/>
      <c r="L121" s="54"/>
      <c r="M121" s="55"/>
      <c r="N121" s="42"/>
      <c r="O121" s="55"/>
      <c r="P121" s="56"/>
      <c r="Q121" s="42"/>
      <c r="R121" s="81"/>
      <c r="S121" s="81"/>
      <c r="T121" s="81"/>
      <c r="U121" s="81"/>
      <c r="V121" s="81"/>
      <c r="W121" s="81"/>
      <c r="X121" s="81"/>
      <c r="Y121" s="81"/>
    </row>
    <row r="122" spans="1:25" ht="15" customHeight="1">
      <c r="A122" s="42"/>
      <c r="B122" s="42"/>
      <c r="C122" s="42"/>
      <c r="D122" s="52"/>
      <c r="E122" s="52"/>
      <c r="F122" s="52"/>
      <c r="G122" s="42"/>
      <c r="H122" s="42"/>
      <c r="I122" s="42"/>
      <c r="J122" s="42"/>
      <c r="K122" s="53"/>
      <c r="L122" s="54"/>
      <c r="M122" s="55"/>
      <c r="N122" s="42"/>
      <c r="O122" s="55"/>
      <c r="P122" s="56"/>
      <c r="Q122" s="42"/>
      <c r="R122" s="81"/>
      <c r="S122" s="81"/>
      <c r="T122" s="81"/>
      <c r="U122" s="81"/>
      <c r="V122" s="81"/>
      <c r="W122" s="81"/>
      <c r="X122" s="81"/>
      <c r="Y122" s="81"/>
    </row>
    <row r="123" spans="1:25" ht="15" customHeight="1">
      <c r="A123" s="42"/>
      <c r="B123" s="42"/>
      <c r="C123" s="42"/>
      <c r="D123" s="52"/>
      <c r="E123" s="52"/>
      <c r="F123" s="52"/>
      <c r="G123" s="42"/>
      <c r="H123" s="42"/>
      <c r="I123" s="42"/>
      <c r="J123" s="42"/>
      <c r="K123" s="53"/>
      <c r="L123" s="54"/>
      <c r="M123" s="55"/>
      <c r="N123" s="42"/>
      <c r="O123" s="55"/>
      <c r="P123" s="56"/>
      <c r="Q123" s="42"/>
      <c r="R123" s="81"/>
      <c r="S123" s="81"/>
      <c r="T123" s="81"/>
      <c r="U123" s="81"/>
      <c r="V123" s="81"/>
      <c r="W123" s="81"/>
      <c r="X123" s="81"/>
      <c r="Y123" s="81"/>
    </row>
    <row r="124" spans="1:25" ht="15" customHeight="1">
      <c r="A124" s="42"/>
      <c r="B124" s="42"/>
      <c r="C124" s="42"/>
      <c r="D124" s="52"/>
      <c r="E124" s="52"/>
      <c r="F124" s="52"/>
      <c r="G124" s="42"/>
      <c r="H124" s="42"/>
      <c r="I124" s="42"/>
      <c r="J124" s="42"/>
      <c r="K124" s="53"/>
      <c r="L124" s="54"/>
      <c r="M124" s="55"/>
      <c r="N124" s="42"/>
      <c r="O124" s="55"/>
      <c r="P124" s="56"/>
      <c r="Q124" s="42"/>
      <c r="R124" s="81"/>
      <c r="S124" s="81"/>
      <c r="T124" s="81"/>
      <c r="U124" s="81"/>
      <c r="V124" s="81"/>
      <c r="W124" s="81"/>
      <c r="X124" s="81"/>
      <c r="Y124" s="81"/>
    </row>
    <row r="125" spans="1:25" ht="15" customHeight="1">
      <c r="A125" s="42"/>
      <c r="B125" s="42"/>
      <c r="C125" s="42"/>
      <c r="D125" s="52"/>
      <c r="E125" s="52"/>
      <c r="F125" s="52"/>
      <c r="G125" s="42"/>
      <c r="H125" s="42"/>
      <c r="I125" s="42"/>
      <c r="J125" s="42"/>
      <c r="K125" s="53"/>
      <c r="L125" s="54"/>
      <c r="M125" s="55"/>
      <c r="N125" s="42"/>
      <c r="O125" s="55"/>
      <c r="P125" s="56"/>
      <c r="Q125" s="42"/>
      <c r="R125" s="81"/>
      <c r="S125" s="81"/>
      <c r="T125" s="81"/>
      <c r="U125" s="81"/>
      <c r="V125" s="81"/>
      <c r="W125" s="81"/>
      <c r="X125" s="81"/>
      <c r="Y125" s="81"/>
    </row>
    <row r="126" spans="1:25" ht="15" customHeight="1">
      <c r="A126" s="42"/>
      <c r="B126" s="42"/>
      <c r="C126" s="42"/>
      <c r="D126" s="52"/>
      <c r="E126" s="52"/>
      <c r="F126" s="52"/>
      <c r="G126" s="42"/>
      <c r="H126" s="42"/>
      <c r="I126" s="42"/>
      <c r="J126" s="42"/>
      <c r="K126" s="53"/>
      <c r="L126" s="54"/>
      <c r="M126" s="55"/>
      <c r="N126" s="42"/>
      <c r="O126" s="55"/>
      <c r="P126" s="56"/>
      <c r="Q126" s="42"/>
      <c r="R126" s="81"/>
      <c r="S126" s="81"/>
      <c r="T126" s="81"/>
      <c r="U126" s="81"/>
      <c r="V126" s="81"/>
      <c r="W126" s="81"/>
      <c r="X126" s="81"/>
      <c r="Y126" s="81"/>
    </row>
    <row r="127" spans="1:25" ht="15" customHeight="1">
      <c r="A127" s="42"/>
      <c r="B127" s="42"/>
      <c r="C127" s="42"/>
      <c r="D127" s="52"/>
      <c r="E127" s="52"/>
      <c r="F127" s="52"/>
      <c r="G127" s="42"/>
      <c r="H127" s="42"/>
      <c r="I127" s="42"/>
      <c r="J127" s="42"/>
      <c r="K127" s="53"/>
      <c r="L127" s="54"/>
      <c r="M127" s="55"/>
      <c r="N127" s="42"/>
      <c r="O127" s="55"/>
      <c r="P127" s="56"/>
      <c r="Q127" s="42"/>
      <c r="R127" s="81"/>
      <c r="S127" s="81"/>
      <c r="T127" s="81"/>
      <c r="U127" s="81"/>
      <c r="V127" s="81"/>
      <c r="W127" s="81"/>
      <c r="X127" s="81"/>
      <c r="Y127" s="81"/>
    </row>
    <row r="128" spans="1:25" ht="15" customHeight="1">
      <c r="A128" s="42"/>
      <c r="B128" s="42"/>
      <c r="C128" s="42"/>
      <c r="D128" s="52"/>
      <c r="E128" s="52"/>
      <c r="F128" s="52"/>
      <c r="G128" s="42"/>
      <c r="H128" s="42"/>
      <c r="I128" s="42"/>
      <c r="J128" s="42"/>
      <c r="K128" s="53"/>
      <c r="L128" s="54"/>
      <c r="M128" s="55"/>
      <c r="N128" s="42"/>
      <c r="O128" s="55"/>
      <c r="P128" s="56"/>
      <c r="Q128" s="42"/>
      <c r="R128" s="81"/>
      <c r="S128" s="81"/>
      <c r="T128" s="81"/>
      <c r="U128" s="81"/>
      <c r="V128" s="81"/>
      <c r="W128" s="81"/>
      <c r="X128" s="81"/>
      <c r="Y128" s="81"/>
    </row>
    <row r="129" spans="1:25" ht="15" customHeight="1">
      <c r="A129" s="42"/>
      <c r="B129" s="42"/>
      <c r="C129" s="42"/>
      <c r="D129" s="52"/>
      <c r="E129" s="52"/>
      <c r="F129" s="52"/>
      <c r="G129" s="42"/>
      <c r="H129" s="42"/>
      <c r="I129" s="42"/>
      <c r="J129" s="42"/>
      <c r="K129" s="53"/>
      <c r="L129" s="54"/>
      <c r="M129" s="55"/>
      <c r="N129" s="42"/>
      <c r="O129" s="55"/>
      <c r="P129" s="56"/>
      <c r="Q129" s="42"/>
      <c r="R129" s="81"/>
      <c r="S129" s="81"/>
      <c r="T129" s="81"/>
      <c r="U129" s="81"/>
      <c r="V129" s="81"/>
      <c r="W129" s="81"/>
      <c r="X129" s="81"/>
      <c r="Y129" s="81"/>
    </row>
    <row r="130" spans="1:25" ht="15" customHeight="1">
      <c r="A130" s="42"/>
      <c r="B130" s="42"/>
      <c r="C130" s="42"/>
      <c r="D130" s="52"/>
      <c r="E130" s="52"/>
      <c r="F130" s="52"/>
      <c r="G130" s="42"/>
      <c r="H130" s="42"/>
      <c r="I130" s="42"/>
      <c r="J130" s="42"/>
      <c r="K130" s="53"/>
      <c r="L130" s="54"/>
      <c r="M130" s="55"/>
      <c r="N130" s="42"/>
      <c r="O130" s="55"/>
      <c r="P130" s="56"/>
      <c r="Q130" s="42"/>
      <c r="R130" s="81"/>
      <c r="S130" s="81"/>
      <c r="T130" s="81"/>
      <c r="U130" s="81"/>
      <c r="V130" s="81"/>
      <c r="W130" s="81"/>
      <c r="X130" s="81"/>
      <c r="Y130" s="81"/>
    </row>
    <row r="131" spans="1:25" ht="15" customHeight="1">
      <c r="A131" s="42"/>
      <c r="B131" s="42"/>
      <c r="C131" s="42"/>
      <c r="D131" s="52"/>
      <c r="E131" s="52"/>
      <c r="F131" s="52"/>
      <c r="G131" s="42"/>
      <c r="H131" s="42"/>
      <c r="I131" s="42"/>
      <c r="J131" s="42"/>
      <c r="K131" s="53"/>
      <c r="L131" s="54"/>
      <c r="M131" s="55"/>
      <c r="N131" s="42"/>
      <c r="O131" s="55"/>
      <c r="P131" s="56"/>
      <c r="Q131" s="42"/>
      <c r="R131" s="81"/>
      <c r="S131" s="81"/>
      <c r="T131" s="81"/>
      <c r="U131" s="81"/>
      <c r="V131" s="81"/>
      <c r="W131" s="81"/>
      <c r="X131" s="81"/>
      <c r="Y131" s="81"/>
    </row>
    <row r="132" spans="1:25" ht="15" customHeight="1">
      <c r="A132" s="42"/>
      <c r="B132" s="42"/>
      <c r="C132" s="42"/>
      <c r="D132" s="52"/>
      <c r="E132" s="52"/>
      <c r="F132" s="52"/>
      <c r="G132" s="42"/>
      <c r="H132" s="42"/>
      <c r="I132" s="42"/>
      <c r="J132" s="42"/>
      <c r="K132" s="53"/>
      <c r="L132" s="54"/>
      <c r="M132" s="55"/>
      <c r="N132" s="42"/>
      <c r="O132" s="55"/>
      <c r="P132" s="56"/>
      <c r="Q132" s="42"/>
      <c r="R132" s="81"/>
      <c r="S132" s="81"/>
      <c r="T132" s="81"/>
      <c r="U132" s="81"/>
      <c r="V132" s="81"/>
      <c r="W132" s="81"/>
      <c r="X132" s="81"/>
      <c r="Y132" s="81"/>
    </row>
    <row r="133" spans="1:25" ht="15" customHeight="1">
      <c r="A133" s="42"/>
      <c r="B133" s="42"/>
      <c r="C133" s="42"/>
      <c r="D133" s="52"/>
      <c r="E133" s="52"/>
      <c r="F133" s="52"/>
      <c r="G133" s="42"/>
      <c r="H133" s="42"/>
      <c r="I133" s="42"/>
      <c r="J133" s="42"/>
      <c r="K133" s="53"/>
      <c r="L133" s="54"/>
      <c r="M133" s="55"/>
      <c r="N133" s="42"/>
      <c r="O133" s="55"/>
      <c r="P133" s="56"/>
      <c r="Q133" s="42"/>
      <c r="R133" s="81"/>
      <c r="S133" s="81"/>
      <c r="T133" s="81"/>
      <c r="U133" s="81"/>
      <c r="V133" s="81"/>
      <c r="W133" s="81"/>
      <c r="X133" s="81"/>
      <c r="Y133" s="81"/>
    </row>
    <row r="134" spans="1:25" ht="15" customHeight="1">
      <c r="A134" s="42"/>
      <c r="B134" s="42"/>
      <c r="C134" s="42"/>
      <c r="D134" s="52"/>
      <c r="E134" s="52"/>
      <c r="F134" s="52"/>
      <c r="G134" s="42"/>
      <c r="H134" s="42"/>
      <c r="I134" s="42"/>
      <c r="J134" s="42"/>
      <c r="K134" s="53"/>
      <c r="L134" s="54"/>
      <c r="M134" s="55"/>
      <c r="N134" s="42"/>
      <c r="O134" s="55"/>
      <c r="P134" s="56"/>
      <c r="Q134" s="42"/>
      <c r="R134" s="81"/>
      <c r="S134" s="81"/>
      <c r="T134" s="81"/>
      <c r="U134" s="81"/>
      <c r="V134" s="81"/>
      <c r="W134" s="81"/>
      <c r="X134" s="81"/>
      <c r="Y134" s="81"/>
    </row>
    <row r="135" spans="1:25" ht="15" customHeight="1">
      <c r="A135" s="42"/>
      <c r="B135" s="42"/>
      <c r="C135" s="42"/>
      <c r="D135" s="52"/>
      <c r="E135" s="52"/>
      <c r="F135" s="52"/>
      <c r="G135" s="42"/>
      <c r="H135" s="42"/>
      <c r="I135" s="42"/>
      <c r="J135" s="42"/>
      <c r="K135" s="53"/>
      <c r="L135" s="54"/>
      <c r="M135" s="55"/>
      <c r="N135" s="42"/>
      <c r="O135" s="55"/>
      <c r="P135" s="56"/>
      <c r="Q135" s="42"/>
      <c r="R135" s="81"/>
      <c r="S135" s="81"/>
      <c r="T135" s="81"/>
      <c r="U135" s="81"/>
      <c r="V135" s="81"/>
      <c r="W135" s="81"/>
      <c r="X135" s="81"/>
      <c r="Y135" s="81"/>
    </row>
    <row r="136" spans="1:25" ht="15" customHeight="1">
      <c r="A136" s="42"/>
      <c r="B136" s="42"/>
      <c r="C136" s="42"/>
      <c r="D136" s="52"/>
      <c r="E136" s="52"/>
      <c r="F136" s="52"/>
      <c r="G136" s="42"/>
      <c r="H136" s="42"/>
      <c r="I136" s="42"/>
      <c r="J136" s="42"/>
      <c r="K136" s="53"/>
      <c r="L136" s="54"/>
      <c r="M136" s="55"/>
      <c r="N136" s="42"/>
      <c r="O136" s="55"/>
      <c r="P136" s="56"/>
      <c r="Q136" s="42"/>
      <c r="R136" s="81"/>
      <c r="S136" s="81"/>
      <c r="T136" s="81"/>
      <c r="U136" s="81"/>
      <c r="V136" s="81"/>
      <c r="W136" s="81"/>
      <c r="X136" s="81"/>
      <c r="Y136" s="81"/>
    </row>
    <row r="137" spans="1:25" ht="15" customHeight="1">
      <c r="A137" s="42"/>
      <c r="B137" s="42"/>
      <c r="C137" s="42"/>
      <c r="D137" s="52"/>
      <c r="E137" s="52"/>
      <c r="F137" s="52"/>
      <c r="G137" s="42"/>
      <c r="H137" s="42"/>
      <c r="I137" s="42"/>
      <c r="J137" s="42"/>
      <c r="K137" s="53"/>
      <c r="L137" s="54"/>
      <c r="M137" s="55"/>
      <c r="N137" s="42"/>
      <c r="O137" s="55"/>
      <c r="P137" s="56"/>
      <c r="Q137" s="42"/>
      <c r="R137" s="81"/>
      <c r="S137" s="81"/>
      <c r="T137" s="81"/>
      <c r="U137" s="81"/>
      <c r="V137" s="81"/>
      <c r="W137" s="81"/>
      <c r="X137" s="81"/>
      <c r="Y137" s="81"/>
    </row>
    <row r="138" spans="1:25" ht="15" customHeight="1">
      <c r="A138" s="42"/>
      <c r="B138" s="42"/>
      <c r="C138" s="42"/>
      <c r="D138" s="52"/>
      <c r="E138" s="52"/>
      <c r="F138" s="52"/>
      <c r="G138" s="42"/>
      <c r="H138" s="42"/>
      <c r="I138" s="42"/>
      <c r="J138" s="42"/>
      <c r="K138" s="53"/>
      <c r="L138" s="54"/>
      <c r="M138" s="55"/>
      <c r="N138" s="42"/>
      <c r="O138" s="55"/>
      <c r="P138" s="56"/>
      <c r="Q138" s="42"/>
      <c r="R138" s="81"/>
      <c r="S138" s="81"/>
      <c r="T138" s="81"/>
      <c r="U138" s="81"/>
      <c r="V138" s="81"/>
      <c r="W138" s="81"/>
      <c r="X138" s="81"/>
      <c r="Y138" s="81"/>
    </row>
    <row r="139" spans="1:25" ht="15" customHeight="1">
      <c r="A139" s="42"/>
      <c r="B139" s="42"/>
      <c r="C139" s="42"/>
      <c r="D139" s="52"/>
      <c r="E139" s="52"/>
      <c r="F139" s="52"/>
      <c r="G139" s="42"/>
      <c r="H139" s="42"/>
      <c r="I139" s="42"/>
      <c r="J139" s="42"/>
      <c r="K139" s="53"/>
      <c r="L139" s="54"/>
      <c r="M139" s="55"/>
      <c r="N139" s="42"/>
      <c r="O139" s="55"/>
      <c r="P139" s="56"/>
      <c r="Q139" s="42"/>
      <c r="R139" s="81"/>
      <c r="S139" s="81"/>
      <c r="T139" s="81"/>
      <c r="U139" s="81"/>
      <c r="V139" s="81"/>
      <c r="W139" s="81"/>
      <c r="X139" s="81"/>
      <c r="Y139" s="81"/>
    </row>
    <row r="140" spans="1:25" ht="15" customHeight="1">
      <c r="A140" s="42"/>
      <c r="B140" s="42"/>
      <c r="C140" s="42"/>
      <c r="D140" s="52"/>
      <c r="E140" s="52"/>
      <c r="F140" s="52"/>
      <c r="G140" s="42"/>
      <c r="H140" s="42"/>
      <c r="I140" s="42"/>
      <c r="J140" s="42"/>
      <c r="K140" s="53"/>
      <c r="L140" s="54"/>
      <c r="M140" s="55"/>
      <c r="N140" s="42"/>
      <c r="O140" s="55"/>
      <c r="P140" s="56"/>
      <c r="Q140" s="42"/>
      <c r="R140" s="81"/>
      <c r="S140" s="81"/>
      <c r="T140" s="81"/>
      <c r="U140" s="81"/>
      <c r="V140" s="81"/>
      <c r="W140" s="81"/>
      <c r="X140" s="81"/>
      <c r="Y140" s="81"/>
    </row>
    <row r="141" spans="1:25" ht="15" customHeight="1">
      <c r="A141" s="42"/>
      <c r="B141" s="42"/>
      <c r="C141" s="42"/>
      <c r="D141" s="52"/>
      <c r="E141" s="52"/>
      <c r="F141" s="52"/>
      <c r="G141" s="42"/>
      <c r="H141" s="42"/>
      <c r="I141" s="42"/>
      <c r="J141" s="42"/>
      <c r="K141" s="53"/>
      <c r="L141" s="54"/>
      <c r="M141" s="55"/>
      <c r="N141" s="42"/>
      <c r="O141" s="55"/>
      <c r="P141" s="56"/>
      <c r="Q141" s="42"/>
      <c r="R141" s="81"/>
      <c r="S141" s="81"/>
      <c r="T141" s="81"/>
      <c r="U141" s="81"/>
      <c r="V141" s="81"/>
      <c r="W141" s="81"/>
      <c r="X141" s="81"/>
      <c r="Y141" s="81"/>
    </row>
    <row r="142" spans="1:25" ht="15" customHeight="1">
      <c r="A142" s="42"/>
      <c r="B142" s="42"/>
      <c r="C142" s="42"/>
      <c r="D142" s="52"/>
      <c r="E142" s="52"/>
      <c r="F142" s="52"/>
      <c r="G142" s="42"/>
      <c r="H142" s="42"/>
      <c r="I142" s="42"/>
      <c r="J142" s="42"/>
      <c r="K142" s="53"/>
      <c r="L142" s="54"/>
      <c r="M142" s="55"/>
      <c r="N142" s="42"/>
      <c r="O142" s="55"/>
      <c r="P142" s="56"/>
      <c r="Q142" s="42"/>
      <c r="R142" s="81"/>
      <c r="S142" s="81"/>
      <c r="T142" s="81"/>
      <c r="U142" s="81"/>
      <c r="V142" s="81"/>
      <c r="W142" s="81"/>
      <c r="X142" s="81"/>
      <c r="Y142" s="81"/>
    </row>
    <row r="143" spans="1:25" ht="15" customHeight="1">
      <c r="A143" s="42"/>
      <c r="B143" s="42"/>
      <c r="C143" s="42"/>
      <c r="D143" s="52"/>
      <c r="E143" s="52"/>
      <c r="F143" s="52"/>
      <c r="G143" s="42"/>
      <c r="H143" s="42"/>
      <c r="I143" s="42"/>
      <c r="J143" s="42"/>
      <c r="K143" s="53"/>
      <c r="L143" s="54"/>
      <c r="M143" s="55"/>
      <c r="N143" s="42"/>
      <c r="O143" s="55"/>
      <c r="P143" s="56"/>
      <c r="Q143" s="42"/>
      <c r="R143" s="81"/>
      <c r="S143" s="81"/>
      <c r="T143" s="81"/>
      <c r="U143" s="81"/>
      <c r="V143" s="81"/>
      <c r="W143" s="81"/>
      <c r="X143" s="81"/>
      <c r="Y143" s="81"/>
    </row>
    <row r="144" spans="1:25" ht="15" customHeight="1">
      <c r="A144" s="42"/>
      <c r="B144" s="42"/>
      <c r="C144" s="42"/>
      <c r="D144" s="52"/>
      <c r="E144" s="52"/>
      <c r="F144" s="52"/>
      <c r="G144" s="42"/>
      <c r="H144" s="42"/>
      <c r="I144" s="42"/>
      <c r="J144" s="42"/>
      <c r="K144" s="53"/>
      <c r="L144" s="54"/>
      <c r="M144" s="55"/>
      <c r="N144" s="42"/>
      <c r="O144" s="55"/>
      <c r="P144" s="56"/>
      <c r="Q144" s="42"/>
      <c r="R144" s="81"/>
      <c r="S144" s="81"/>
      <c r="T144" s="81"/>
      <c r="U144" s="81"/>
      <c r="V144" s="81"/>
      <c r="W144" s="81"/>
      <c r="X144" s="81"/>
      <c r="Y144" s="81"/>
    </row>
    <row r="145" spans="1:25" ht="15" customHeight="1">
      <c r="A145" s="42"/>
      <c r="B145" s="42"/>
      <c r="C145" s="42"/>
      <c r="D145" s="52"/>
      <c r="E145" s="52"/>
      <c r="F145" s="52"/>
      <c r="G145" s="42"/>
      <c r="H145" s="42"/>
      <c r="I145" s="42"/>
      <c r="J145" s="42"/>
      <c r="K145" s="53"/>
      <c r="L145" s="54"/>
      <c r="M145" s="55"/>
      <c r="N145" s="42"/>
      <c r="O145" s="55"/>
      <c r="P145" s="56"/>
      <c r="Q145" s="42"/>
      <c r="R145" s="81"/>
      <c r="S145" s="81"/>
      <c r="T145" s="81"/>
      <c r="U145" s="81"/>
      <c r="V145" s="81"/>
      <c r="W145" s="81"/>
      <c r="X145" s="81"/>
      <c r="Y145" s="81"/>
    </row>
    <row r="146" spans="1:25" ht="15" customHeight="1">
      <c r="A146" s="42"/>
      <c r="B146" s="42"/>
      <c r="C146" s="42"/>
      <c r="D146" s="52"/>
      <c r="E146" s="52"/>
      <c r="F146" s="52"/>
      <c r="G146" s="42"/>
      <c r="H146" s="42"/>
      <c r="I146" s="42"/>
      <c r="J146" s="42"/>
      <c r="K146" s="53"/>
      <c r="L146" s="54"/>
      <c r="M146" s="55"/>
      <c r="N146" s="42"/>
      <c r="O146" s="55"/>
      <c r="P146" s="56"/>
      <c r="Q146" s="42"/>
      <c r="R146" s="81"/>
      <c r="S146" s="81"/>
      <c r="T146" s="81"/>
      <c r="U146" s="81"/>
      <c r="V146" s="81"/>
      <c r="W146" s="81"/>
      <c r="X146" s="81"/>
      <c r="Y146" s="81"/>
    </row>
    <row r="147" spans="1:25" ht="15" customHeight="1">
      <c r="A147" s="42"/>
      <c r="B147" s="42"/>
      <c r="C147" s="42"/>
      <c r="D147" s="52"/>
      <c r="E147" s="52"/>
      <c r="F147" s="52"/>
      <c r="G147" s="42"/>
      <c r="H147" s="42"/>
      <c r="I147" s="42"/>
      <c r="J147" s="42"/>
      <c r="K147" s="53"/>
      <c r="L147" s="54"/>
      <c r="M147" s="55"/>
      <c r="N147" s="42"/>
      <c r="O147" s="55"/>
      <c r="P147" s="56"/>
      <c r="Q147" s="42"/>
      <c r="R147" s="81"/>
      <c r="S147" s="81"/>
      <c r="T147" s="81"/>
      <c r="U147" s="81"/>
      <c r="V147" s="81"/>
      <c r="W147" s="81"/>
      <c r="X147" s="81"/>
      <c r="Y147" s="81"/>
    </row>
    <row r="148" spans="1:25" ht="15" customHeight="1">
      <c r="A148" s="42"/>
      <c r="B148" s="42"/>
      <c r="C148" s="42"/>
      <c r="D148" s="52"/>
      <c r="E148" s="52"/>
      <c r="F148" s="52"/>
      <c r="G148" s="42"/>
      <c r="H148" s="42"/>
      <c r="I148" s="42"/>
      <c r="J148" s="42"/>
      <c r="K148" s="53"/>
      <c r="L148" s="54"/>
      <c r="M148" s="55"/>
      <c r="N148" s="42"/>
      <c r="O148" s="55"/>
      <c r="P148" s="56"/>
      <c r="Q148" s="42"/>
      <c r="R148" s="81"/>
      <c r="S148" s="81"/>
      <c r="T148" s="81"/>
      <c r="U148" s="81"/>
      <c r="V148" s="81"/>
      <c r="W148" s="81"/>
      <c r="X148" s="81"/>
      <c r="Y148" s="81"/>
    </row>
    <row r="149" spans="1:25" ht="15" customHeight="1">
      <c r="A149" s="42"/>
      <c r="B149" s="42"/>
      <c r="C149" s="42"/>
      <c r="D149" s="52"/>
      <c r="E149" s="52"/>
      <c r="F149" s="52"/>
      <c r="G149" s="42"/>
      <c r="H149" s="42"/>
      <c r="I149" s="42"/>
      <c r="J149" s="42"/>
      <c r="K149" s="53"/>
      <c r="L149" s="54"/>
      <c r="M149" s="55"/>
      <c r="N149" s="42"/>
      <c r="O149" s="55"/>
      <c r="P149" s="56"/>
      <c r="Q149" s="42"/>
      <c r="R149" s="81"/>
      <c r="S149" s="81"/>
      <c r="T149" s="81"/>
      <c r="U149" s="81"/>
      <c r="V149" s="81"/>
      <c r="W149" s="81"/>
      <c r="X149" s="81"/>
      <c r="Y149" s="81"/>
    </row>
    <row r="150" spans="1:25" ht="15" customHeight="1">
      <c r="A150" s="42"/>
      <c r="B150" s="42"/>
      <c r="C150" s="42"/>
      <c r="D150" s="52"/>
      <c r="E150" s="52"/>
      <c r="F150" s="52"/>
      <c r="G150" s="42"/>
      <c r="H150" s="42"/>
      <c r="I150" s="42"/>
      <c r="J150" s="42"/>
      <c r="K150" s="53"/>
      <c r="L150" s="54"/>
      <c r="M150" s="55"/>
      <c r="N150" s="42"/>
      <c r="O150" s="55"/>
      <c r="P150" s="56"/>
      <c r="Q150" s="42"/>
      <c r="R150" s="81"/>
      <c r="S150" s="81"/>
      <c r="T150" s="81"/>
      <c r="U150" s="81"/>
      <c r="V150" s="81"/>
      <c r="W150" s="81"/>
      <c r="X150" s="81"/>
      <c r="Y150" s="81"/>
    </row>
    <row r="151" spans="1:25" ht="15" customHeight="1">
      <c r="A151" s="42"/>
      <c r="B151" s="42"/>
      <c r="C151" s="42"/>
      <c r="D151" s="52"/>
      <c r="E151" s="52"/>
      <c r="F151" s="52"/>
      <c r="G151" s="42"/>
      <c r="H151" s="42"/>
      <c r="I151" s="42"/>
      <c r="J151" s="42"/>
      <c r="K151" s="53"/>
      <c r="L151" s="54"/>
      <c r="M151" s="55"/>
      <c r="N151" s="42"/>
      <c r="O151" s="55"/>
      <c r="P151" s="56"/>
      <c r="Q151" s="42"/>
      <c r="R151" s="81"/>
      <c r="S151" s="81"/>
      <c r="T151" s="81"/>
      <c r="U151" s="81"/>
      <c r="V151" s="81"/>
      <c r="W151" s="81"/>
      <c r="X151" s="81"/>
      <c r="Y151" s="81"/>
    </row>
    <row r="152" spans="1:25" ht="15" customHeight="1">
      <c r="A152" s="42"/>
      <c r="B152" s="42"/>
      <c r="C152" s="42"/>
      <c r="D152" s="52"/>
      <c r="E152" s="52"/>
      <c r="F152" s="52"/>
      <c r="G152" s="42"/>
      <c r="H152" s="42"/>
      <c r="I152" s="42"/>
      <c r="J152" s="42"/>
      <c r="K152" s="53"/>
      <c r="L152" s="54"/>
      <c r="M152" s="55"/>
      <c r="N152" s="42"/>
      <c r="O152" s="55"/>
      <c r="P152" s="56"/>
      <c r="Q152" s="42"/>
      <c r="R152" s="81"/>
      <c r="S152" s="81"/>
      <c r="T152" s="81"/>
      <c r="U152" s="81"/>
      <c r="V152" s="81"/>
      <c r="W152" s="81"/>
      <c r="X152" s="81"/>
      <c r="Y152" s="81"/>
    </row>
    <row r="153" spans="1:25" ht="15" customHeight="1">
      <c r="A153" s="42"/>
      <c r="B153" s="42"/>
      <c r="C153" s="42"/>
      <c r="D153" s="52"/>
      <c r="E153" s="52"/>
      <c r="F153" s="52"/>
      <c r="G153" s="42"/>
      <c r="H153" s="42"/>
      <c r="I153" s="42"/>
      <c r="J153" s="42"/>
      <c r="K153" s="53"/>
      <c r="L153" s="54"/>
      <c r="M153" s="55"/>
      <c r="N153" s="42"/>
      <c r="O153" s="55"/>
      <c r="P153" s="56"/>
      <c r="Q153" s="42"/>
      <c r="R153" s="81"/>
      <c r="S153" s="81"/>
      <c r="T153" s="81"/>
      <c r="U153" s="81"/>
      <c r="V153" s="81"/>
      <c r="W153" s="81"/>
      <c r="X153" s="81"/>
      <c r="Y153" s="81"/>
    </row>
    <row r="154" spans="1:25" ht="15" customHeight="1">
      <c r="A154" s="42"/>
      <c r="B154" s="42"/>
      <c r="C154" s="42"/>
      <c r="D154" s="52"/>
      <c r="E154" s="52"/>
      <c r="F154" s="52"/>
      <c r="G154" s="42"/>
      <c r="H154" s="42"/>
      <c r="I154" s="42"/>
      <c r="J154" s="42"/>
      <c r="K154" s="53"/>
      <c r="L154" s="54"/>
      <c r="M154" s="55"/>
      <c r="N154" s="42"/>
      <c r="O154" s="55"/>
      <c r="P154" s="56"/>
      <c r="Q154" s="42"/>
      <c r="R154" s="81"/>
      <c r="S154" s="81"/>
      <c r="T154" s="81"/>
      <c r="U154" s="81"/>
      <c r="V154" s="81"/>
      <c r="W154" s="81"/>
      <c r="X154" s="81"/>
      <c r="Y154" s="81"/>
    </row>
    <row r="155" spans="1:25" ht="15" customHeight="1">
      <c r="A155" s="42"/>
      <c r="B155" s="42"/>
      <c r="C155" s="42"/>
      <c r="D155" s="52"/>
      <c r="E155" s="52"/>
      <c r="F155" s="52"/>
      <c r="G155" s="42"/>
      <c r="H155" s="42"/>
      <c r="I155" s="42"/>
      <c r="J155" s="42"/>
      <c r="K155" s="53"/>
      <c r="L155" s="54"/>
      <c r="M155" s="55"/>
      <c r="N155" s="42"/>
      <c r="O155" s="55"/>
      <c r="P155" s="56"/>
      <c r="Q155" s="42"/>
      <c r="R155" s="81"/>
      <c r="S155" s="81"/>
      <c r="T155" s="81"/>
      <c r="U155" s="81"/>
      <c r="V155" s="81"/>
      <c r="W155" s="81"/>
      <c r="X155" s="81"/>
      <c r="Y155" s="81"/>
    </row>
    <row r="156" spans="1:25" ht="15" customHeight="1">
      <c r="A156" s="42"/>
      <c r="B156" s="42"/>
      <c r="C156" s="42"/>
      <c r="D156" s="52"/>
      <c r="E156" s="52"/>
      <c r="F156" s="52"/>
      <c r="G156" s="42"/>
      <c r="H156" s="42"/>
      <c r="I156" s="42"/>
      <c r="J156" s="42"/>
      <c r="K156" s="53"/>
      <c r="L156" s="54"/>
      <c r="M156" s="55"/>
      <c r="N156" s="42"/>
      <c r="O156" s="55"/>
      <c r="P156" s="56"/>
      <c r="Q156" s="42"/>
      <c r="R156" s="81"/>
      <c r="S156" s="81"/>
      <c r="T156" s="81"/>
      <c r="U156" s="81"/>
      <c r="V156" s="81"/>
      <c r="W156" s="81"/>
      <c r="X156" s="81"/>
      <c r="Y156" s="81"/>
    </row>
    <row r="157" spans="1:25" ht="15" customHeight="1">
      <c r="A157" s="42"/>
      <c r="B157" s="42"/>
      <c r="C157" s="42"/>
      <c r="D157" s="52"/>
      <c r="E157" s="52"/>
      <c r="F157" s="52"/>
      <c r="G157" s="42"/>
      <c r="H157" s="42"/>
      <c r="I157" s="42"/>
      <c r="J157" s="42"/>
      <c r="K157" s="53"/>
      <c r="L157" s="54"/>
      <c r="M157" s="55"/>
      <c r="N157" s="42"/>
      <c r="O157" s="55"/>
      <c r="P157" s="56"/>
      <c r="Q157" s="42"/>
      <c r="R157" s="81"/>
      <c r="S157" s="81"/>
      <c r="T157" s="81"/>
      <c r="U157" s="81"/>
      <c r="V157" s="81"/>
      <c r="W157" s="81"/>
      <c r="X157" s="81"/>
      <c r="Y157" s="81"/>
    </row>
    <row r="158" spans="1:25" ht="15" customHeight="1">
      <c r="A158" s="42"/>
      <c r="B158" s="42"/>
      <c r="C158" s="42"/>
      <c r="D158" s="52"/>
      <c r="E158" s="52"/>
      <c r="F158" s="52"/>
      <c r="G158" s="42"/>
      <c r="H158" s="42"/>
      <c r="I158" s="42"/>
      <c r="J158" s="42"/>
      <c r="K158" s="53"/>
      <c r="L158" s="54"/>
      <c r="M158" s="55"/>
      <c r="N158" s="42"/>
      <c r="O158" s="55"/>
      <c r="P158" s="56"/>
      <c r="Q158" s="42"/>
      <c r="R158" s="81"/>
      <c r="S158" s="81"/>
      <c r="T158" s="81"/>
      <c r="U158" s="81"/>
      <c r="V158" s="81"/>
      <c r="W158" s="81"/>
      <c r="X158" s="81"/>
      <c r="Y158" s="81"/>
    </row>
    <row r="159" spans="1:25" ht="15" customHeight="1">
      <c r="A159" s="42"/>
      <c r="B159" s="42"/>
      <c r="C159" s="42"/>
      <c r="D159" s="52"/>
      <c r="E159" s="52"/>
      <c r="F159" s="52"/>
      <c r="G159" s="42"/>
      <c r="H159" s="42"/>
      <c r="I159" s="42"/>
      <c r="J159" s="42"/>
      <c r="K159" s="53"/>
      <c r="L159" s="54"/>
      <c r="M159" s="55"/>
      <c r="N159" s="42"/>
      <c r="O159" s="55"/>
      <c r="P159" s="56"/>
      <c r="Q159" s="42"/>
      <c r="R159" s="81"/>
      <c r="S159" s="81"/>
      <c r="T159" s="81"/>
      <c r="U159" s="81"/>
      <c r="V159" s="81"/>
      <c r="W159" s="81"/>
      <c r="X159" s="81"/>
      <c r="Y159" s="81"/>
    </row>
    <row r="160" spans="1:25" ht="15" customHeight="1">
      <c r="A160" s="42"/>
      <c r="B160" s="42"/>
      <c r="C160" s="42"/>
      <c r="D160" s="52"/>
      <c r="E160" s="52"/>
      <c r="F160" s="52"/>
      <c r="G160" s="42"/>
      <c r="H160" s="42"/>
      <c r="I160" s="42"/>
      <c r="J160" s="42"/>
      <c r="K160" s="53"/>
      <c r="L160" s="54"/>
      <c r="M160" s="55"/>
      <c r="N160" s="42"/>
      <c r="O160" s="55"/>
      <c r="P160" s="56"/>
      <c r="Q160" s="42"/>
      <c r="R160" s="81"/>
      <c r="S160" s="81"/>
      <c r="T160" s="81"/>
      <c r="U160" s="81"/>
      <c r="V160" s="81"/>
      <c r="W160" s="81"/>
      <c r="X160" s="81"/>
      <c r="Y160" s="81"/>
    </row>
    <row r="161" spans="1:25" ht="15" customHeight="1">
      <c r="A161" s="42"/>
      <c r="B161" s="42"/>
      <c r="C161" s="42"/>
      <c r="D161" s="52"/>
      <c r="E161" s="52"/>
      <c r="F161" s="52"/>
      <c r="G161" s="42"/>
      <c r="H161" s="42"/>
      <c r="I161" s="42"/>
      <c r="J161" s="42"/>
      <c r="K161" s="53"/>
      <c r="L161" s="54"/>
      <c r="M161" s="55"/>
      <c r="N161" s="42"/>
      <c r="O161" s="55"/>
      <c r="P161" s="56"/>
      <c r="Q161" s="42"/>
      <c r="R161" s="81"/>
      <c r="S161" s="81"/>
      <c r="T161" s="81"/>
      <c r="U161" s="81"/>
      <c r="V161" s="81"/>
      <c r="W161" s="81"/>
      <c r="X161" s="81"/>
      <c r="Y161" s="81"/>
    </row>
    <row r="162" spans="1:25" ht="15" customHeight="1">
      <c r="A162" s="42"/>
      <c r="B162" s="42"/>
      <c r="C162" s="42"/>
      <c r="D162" s="52"/>
      <c r="E162" s="52"/>
      <c r="F162" s="52"/>
      <c r="G162" s="42"/>
      <c r="H162" s="42"/>
      <c r="I162" s="42"/>
      <c r="J162" s="42"/>
      <c r="K162" s="53"/>
      <c r="L162" s="54"/>
      <c r="M162" s="55"/>
      <c r="N162" s="42"/>
      <c r="O162" s="55"/>
      <c r="P162" s="56"/>
      <c r="Q162" s="42"/>
      <c r="R162" s="81"/>
      <c r="S162" s="81"/>
      <c r="T162" s="81"/>
      <c r="U162" s="81"/>
      <c r="V162" s="81"/>
      <c r="W162" s="81"/>
      <c r="X162" s="81"/>
      <c r="Y162" s="81"/>
    </row>
    <row r="163" spans="1:25" ht="15" customHeight="1">
      <c r="A163" s="42"/>
      <c r="B163" s="42"/>
      <c r="C163" s="42"/>
      <c r="D163" s="52"/>
      <c r="E163" s="52"/>
      <c r="F163" s="52"/>
      <c r="G163" s="42"/>
      <c r="H163" s="42"/>
      <c r="I163" s="42"/>
      <c r="J163" s="42"/>
      <c r="K163" s="53"/>
      <c r="L163" s="54"/>
      <c r="M163" s="55"/>
      <c r="N163" s="42"/>
      <c r="O163" s="55"/>
      <c r="P163" s="56"/>
      <c r="Q163" s="42"/>
      <c r="R163" s="81"/>
      <c r="S163" s="81"/>
      <c r="T163" s="81"/>
      <c r="U163" s="81"/>
      <c r="V163" s="81"/>
      <c r="W163" s="81"/>
      <c r="X163" s="81"/>
      <c r="Y163" s="81"/>
    </row>
    <row r="164" spans="1:25" ht="15" customHeight="1">
      <c r="A164" s="42"/>
      <c r="B164" s="42"/>
      <c r="C164" s="42"/>
      <c r="D164" s="52"/>
      <c r="E164" s="52"/>
      <c r="F164" s="52"/>
      <c r="G164" s="42"/>
      <c r="H164" s="42"/>
      <c r="I164" s="42"/>
      <c r="J164" s="42"/>
      <c r="K164" s="53"/>
      <c r="L164" s="54"/>
      <c r="M164" s="55"/>
      <c r="N164" s="42"/>
      <c r="O164" s="55"/>
      <c r="P164" s="56"/>
      <c r="Q164" s="42"/>
      <c r="R164" s="81"/>
      <c r="S164" s="81"/>
      <c r="T164" s="81"/>
      <c r="U164" s="81"/>
      <c r="V164" s="81"/>
      <c r="W164" s="81"/>
      <c r="X164" s="81"/>
      <c r="Y164" s="81"/>
    </row>
    <row r="165" spans="1:25" ht="15" customHeight="1">
      <c r="A165" s="42"/>
      <c r="B165" s="42"/>
      <c r="C165" s="42"/>
      <c r="D165" s="52"/>
      <c r="E165" s="52"/>
      <c r="F165" s="52"/>
      <c r="G165" s="42"/>
      <c r="H165" s="42"/>
      <c r="I165" s="42"/>
      <c r="J165" s="42"/>
      <c r="K165" s="53"/>
      <c r="L165" s="54"/>
      <c r="M165" s="55"/>
      <c r="N165" s="42"/>
      <c r="O165" s="55"/>
      <c r="P165" s="56"/>
      <c r="Q165" s="42"/>
      <c r="R165" s="81"/>
      <c r="S165" s="81"/>
      <c r="T165" s="81"/>
      <c r="U165" s="81"/>
      <c r="V165" s="81"/>
      <c r="W165" s="81"/>
      <c r="X165" s="81"/>
      <c r="Y165" s="81"/>
    </row>
    <row r="166" spans="1:25" ht="15" customHeight="1">
      <c r="A166" s="42"/>
      <c r="B166" s="42"/>
      <c r="C166" s="42"/>
      <c r="D166" s="52"/>
      <c r="E166" s="52"/>
      <c r="F166" s="52"/>
      <c r="G166" s="42"/>
      <c r="H166" s="42"/>
      <c r="I166" s="42"/>
      <c r="J166" s="42"/>
      <c r="K166" s="53"/>
      <c r="L166" s="54"/>
      <c r="M166" s="55"/>
      <c r="N166" s="42"/>
      <c r="O166" s="55"/>
      <c r="P166" s="56"/>
      <c r="Q166" s="42"/>
      <c r="R166" s="81"/>
      <c r="S166" s="81"/>
      <c r="T166" s="81"/>
      <c r="U166" s="81"/>
      <c r="V166" s="81"/>
      <c r="W166" s="81"/>
      <c r="X166" s="81"/>
      <c r="Y166" s="81"/>
    </row>
    <row r="167" spans="1:25" ht="15" customHeight="1">
      <c r="A167" s="42"/>
      <c r="B167" s="42"/>
      <c r="C167" s="42"/>
      <c r="D167" s="52"/>
      <c r="E167" s="52"/>
      <c r="F167" s="52"/>
      <c r="G167" s="42"/>
      <c r="H167" s="42"/>
      <c r="I167" s="42"/>
      <c r="J167" s="42"/>
      <c r="K167" s="53"/>
      <c r="L167" s="54"/>
      <c r="M167" s="55"/>
      <c r="N167" s="42"/>
      <c r="O167" s="55"/>
      <c r="P167" s="56"/>
      <c r="Q167" s="42"/>
      <c r="R167" s="81"/>
      <c r="S167" s="81"/>
      <c r="T167" s="81"/>
      <c r="U167" s="81"/>
      <c r="V167" s="81"/>
      <c r="W167" s="81"/>
      <c r="X167" s="81"/>
      <c r="Y167" s="81"/>
    </row>
    <row r="168" spans="1:25" ht="15" customHeight="1">
      <c r="A168" s="42"/>
      <c r="B168" s="42"/>
      <c r="C168" s="42"/>
      <c r="D168" s="52"/>
      <c r="E168" s="52"/>
      <c r="F168" s="52"/>
      <c r="G168" s="42"/>
      <c r="H168" s="42"/>
      <c r="I168" s="42"/>
      <c r="J168" s="42"/>
      <c r="K168" s="53"/>
      <c r="L168" s="54"/>
      <c r="M168" s="55"/>
      <c r="N168" s="42"/>
      <c r="O168" s="55"/>
      <c r="P168" s="56"/>
      <c r="Q168" s="42"/>
      <c r="R168" s="81"/>
      <c r="S168" s="81"/>
      <c r="T168" s="81"/>
      <c r="U168" s="81"/>
      <c r="V168" s="81"/>
      <c r="W168" s="81"/>
      <c r="X168" s="81"/>
      <c r="Y168" s="81"/>
    </row>
    <row r="169" spans="1:25" ht="15" customHeight="1">
      <c r="A169" s="42"/>
      <c r="B169" s="42"/>
      <c r="C169" s="42"/>
      <c r="D169" s="52"/>
      <c r="E169" s="52"/>
      <c r="F169" s="52"/>
      <c r="G169" s="42"/>
      <c r="H169" s="42"/>
      <c r="I169" s="42"/>
      <c r="J169" s="42"/>
      <c r="K169" s="53"/>
      <c r="L169" s="54"/>
      <c r="M169" s="55"/>
      <c r="N169" s="42"/>
      <c r="O169" s="55"/>
      <c r="P169" s="56"/>
      <c r="Q169" s="42"/>
      <c r="R169" s="81"/>
      <c r="S169" s="81"/>
      <c r="T169" s="81"/>
      <c r="U169" s="81"/>
      <c r="V169" s="81"/>
      <c r="W169" s="81"/>
      <c r="X169" s="81"/>
      <c r="Y169" s="81"/>
    </row>
    <row r="170" spans="1:25" ht="15" customHeight="1">
      <c r="A170" s="42"/>
      <c r="B170" s="42"/>
      <c r="C170" s="42"/>
      <c r="D170" s="52"/>
      <c r="E170" s="52"/>
      <c r="F170" s="52"/>
      <c r="G170" s="42"/>
      <c r="H170" s="42"/>
      <c r="I170" s="42"/>
      <c r="J170" s="42"/>
      <c r="K170" s="53"/>
      <c r="L170" s="54"/>
      <c r="M170" s="55"/>
      <c r="N170" s="42"/>
      <c r="O170" s="55"/>
      <c r="P170" s="56"/>
      <c r="Q170" s="42"/>
      <c r="R170" s="81"/>
      <c r="S170" s="81"/>
      <c r="T170" s="81"/>
      <c r="U170" s="81"/>
      <c r="V170" s="81"/>
      <c r="W170" s="81"/>
      <c r="X170" s="81"/>
      <c r="Y170" s="81"/>
    </row>
    <row r="171" spans="1:25" ht="15" customHeight="1">
      <c r="A171" s="42"/>
      <c r="B171" s="42"/>
      <c r="C171" s="42"/>
      <c r="D171" s="52"/>
      <c r="E171" s="52"/>
      <c r="F171" s="52"/>
      <c r="G171" s="42"/>
      <c r="H171" s="42"/>
      <c r="I171" s="42"/>
      <c r="J171" s="42"/>
      <c r="K171" s="53"/>
      <c r="L171" s="54"/>
      <c r="M171" s="55"/>
      <c r="N171" s="42"/>
      <c r="O171" s="55"/>
      <c r="P171" s="56"/>
      <c r="Q171" s="42"/>
      <c r="R171" s="81"/>
      <c r="S171" s="81"/>
      <c r="T171" s="81"/>
      <c r="U171" s="81"/>
      <c r="V171" s="81"/>
      <c r="W171" s="81"/>
      <c r="X171" s="81"/>
      <c r="Y171" s="81"/>
    </row>
    <row r="172" spans="1:25" ht="15" customHeight="1">
      <c r="A172" s="42"/>
      <c r="B172" s="42"/>
      <c r="C172" s="42"/>
      <c r="D172" s="52"/>
      <c r="E172" s="52"/>
      <c r="F172" s="52"/>
      <c r="G172" s="42"/>
      <c r="H172" s="42"/>
      <c r="I172" s="42"/>
      <c r="J172" s="42"/>
      <c r="K172" s="53"/>
      <c r="L172" s="54"/>
      <c r="M172" s="55"/>
      <c r="N172" s="42"/>
      <c r="O172" s="55"/>
      <c r="P172" s="56"/>
      <c r="Q172" s="42"/>
      <c r="R172" s="81"/>
      <c r="S172" s="81"/>
      <c r="T172" s="81"/>
      <c r="U172" s="81"/>
      <c r="V172" s="81"/>
      <c r="W172" s="81"/>
      <c r="X172" s="81"/>
      <c r="Y172" s="81"/>
    </row>
    <row r="173" spans="1:25" ht="15" customHeight="1">
      <c r="A173" s="42"/>
      <c r="B173" s="42"/>
      <c r="C173" s="42"/>
      <c r="D173" s="52"/>
      <c r="E173" s="52"/>
      <c r="F173" s="52"/>
      <c r="G173" s="42"/>
      <c r="H173" s="42"/>
      <c r="I173" s="42"/>
      <c r="J173" s="42"/>
      <c r="K173" s="53"/>
      <c r="L173" s="54"/>
      <c r="M173" s="55"/>
      <c r="N173" s="42"/>
      <c r="O173" s="55"/>
      <c r="P173" s="56"/>
      <c r="Q173" s="42"/>
      <c r="R173" s="81"/>
      <c r="S173" s="81"/>
      <c r="T173" s="81"/>
      <c r="U173" s="81"/>
      <c r="V173" s="81"/>
      <c r="W173" s="81"/>
      <c r="X173" s="81"/>
      <c r="Y173" s="81"/>
    </row>
    <row r="174" spans="1:25" ht="15" customHeight="1">
      <c r="A174" s="42"/>
      <c r="B174" s="42"/>
      <c r="C174" s="42"/>
      <c r="D174" s="52"/>
      <c r="E174" s="52"/>
      <c r="F174" s="52"/>
      <c r="G174" s="42"/>
      <c r="H174" s="42"/>
      <c r="I174" s="42"/>
      <c r="J174" s="42"/>
      <c r="K174" s="53"/>
      <c r="L174" s="54"/>
      <c r="M174" s="55"/>
      <c r="N174" s="42"/>
      <c r="O174" s="55"/>
      <c r="P174" s="56"/>
      <c r="Q174" s="42"/>
      <c r="R174" s="81"/>
      <c r="S174" s="81"/>
      <c r="T174" s="81"/>
      <c r="U174" s="81"/>
      <c r="V174" s="81"/>
      <c r="W174" s="81"/>
      <c r="X174" s="81"/>
      <c r="Y174" s="81"/>
    </row>
    <row r="175" spans="1:25" ht="15" customHeight="1">
      <c r="A175" s="42"/>
      <c r="B175" s="42"/>
      <c r="C175" s="42"/>
      <c r="D175" s="52"/>
      <c r="E175" s="52"/>
      <c r="F175" s="52"/>
      <c r="G175" s="42"/>
      <c r="H175" s="42"/>
      <c r="I175" s="42"/>
      <c r="J175" s="42"/>
      <c r="K175" s="53"/>
      <c r="L175" s="54"/>
      <c r="M175" s="55"/>
      <c r="N175" s="42"/>
      <c r="O175" s="55"/>
      <c r="P175" s="56"/>
      <c r="Q175" s="42"/>
      <c r="R175" s="81"/>
      <c r="S175" s="81"/>
      <c r="T175" s="81"/>
      <c r="U175" s="81"/>
      <c r="V175" s="81"/>
      <c r="W175" s="81"/>
      <c r="X175" s="81"/>
      <c r="Y175" s="81"/>
    </row>
    <row r="176" spans="1:25" ht="15" customHeight="1">
      <c r="A176" s="42"/>
      <c r="B176" s="42"/>
      <c r="C176" s="42"/>
      <c r="D176" s="52"/>
      <c r="E176" s="52"/>
      <c r="F176" s="52"/>
      <c r="G176" s="42"/>
      <c r="H176" s="42"/>
      <c r="I176" s="42"/>
      <c r="J176" s="42"/>
      <c r="K176" s="53"/>
      <c r="L176" s="54"/>
      <c r="M176" s="55"/>
      <c r="N176" s="42"/>
      <c r="O176" s="55"/>
      <c r="P176" s="56"/>
      <c r="Q176" s="42"/>
      <c r="R176" s="81"/>
      <c r="S176" s="81"/>
      <c r="T176" s="81"/>
      <c r="U176" s="81"/>
      <c r="V176" s="81"/>
      <c r="W176" s="81"/>
      <c r="X176" s="81"/>
      <c r="Y176" s="81"/>
    </row>
    <row r="177" spans="1:25" ht="15" customHeight="1">
      <c r="A177" s="42"/>
      <c r="B177" s="42"/>
      <c r="C177" s="42"/>
      <c r="D177" s="52"/>
      <c r="E177" s="52"/>
      <c r="F177" s="52"/>
      <c r="G177" s="42"/>
      <c r="H177" s="42"/>
      <c r="I177" s="42"/>
      <c r="J177" s="42"/>
      <c r="K177" s="53"/>
      <c r="L177" s="54"/>
      <c r="M177" s="55"/>
      <c r="N177" s="42"/>
      <c r="O177" s="55"/>
      <c r="P177" s="56"/>
      <c r="Q177" s="42"/>
      <c r="R177" s="81"/>
      <c r="S177" s="81"/>
      <c r="T177" s="81"/>
      <c r="U177" s="81"/>
      <c r="V177" s="81"/>
      <c r="W177" s="81"/>
      <c r="X177" s="81"/>
      <c r="Y177" s="81"/>
    </row>
    <row r="178" spans="1:25" ht="15" customHeight="1">
      <c r="A178" s="42"/>
      <c r="B178" s="42"/>
      <c r="C178" s="42"/>
      <c r="D178" s="52"/>
      <c r="E178" s="52"/>
      <c r="F178" s="52"/>
      <c r="G178" s="42"/>
      <c r="H178" s="42"/>
      <c r="I178" s="42"/>
      <c r="J178" s="42"/>
      <c r="K178" s="53"/>
      <c r="L178" s="54"/>
      <c r="M178" s="55"/>
      <c r="N178" s="42"/>
      <c r="O178" s="55"/>
      <c r="P178" s="56"/>
      <c r="Q178" s="42"/>
      <c r="R178" s="81"/>
      <c r="S178" s="81"/>
      <c r="T178" s="81"/>
      <c r="U178" s="81"/>
      <c r="V178" s="81"/>
      <c r="W178" s="81"/>
      <c r="X178" s="81"/>
      <c r="Y178" s="81"/>
    </row>
    <row r="179" spans="1:25" ht="15" customHeight="1">
      <c r="A179" s="42"/>
      <c r="B179" s="42"/>
      <c r="C179" s="42"/>
      <c r="D179" s="52"/>
      <c r="E179" s="52"/>
      <c r="F179" s="52"/>
      <c r="G179" s="42"/>
      <c r="H179" s="42"/>
      <c r="I179" s="42"/>
      <c r="J179" s="42"/>
      <c r="K179" s="53"/>
      <c r="L179" s="54"/>
      <c r="M179" s="55"/>
      <c r="N179" s="42"/>
      <c r="O179" s="55"/>
      <c r="P179" s="56"/>
      <c r="Q179" s="42"/>
      <c r="R179" s="81"/>
      <c r="S179" s="81"/>
      <c r="T179" s="81"/>
      <c r="U179" s="81"/>
      <c r="V179" s="81"/>
      <c r="W179" s="81"/>
      <c r="X179" s="81"/>
      <c r="Y179" s="81"/>
    </row>
    <row r="180" spans="1:25" ht="15" customHeight="1">
      <c r="A180" s="42"/>
      <c r="B180" s="42"/>
      <c r="C180" s="42"/>
      <c r="D180" s="52"/>
      <c r="E180" s="52"/>
      <c r="F180" s="52"/>
      <c r="G180" s="42"/>
      <c r="H180" s="42"/>
      <c r="I180" s="42"/>
      <c r="J180" s="42"/>
      <c r="K180" s="53"/>
      <c r="L180" s="54"/>
      <c r="M180" s="55"/>
      <c r="N180" s="42"/>
      <c r="O180" s="55"/>
      <c r="P180" s="56"/>
      <c r="Q180" s="42"/>
      <c r="R180" s="81"/>
      <c r="S180" s="81"/>
      <c r="T180" s="81"/>
      <c r="U180" s="81"/>
      <c r="V180" s="81"/>
      <c r="W180" s="81"/>
      <c r="X180" s="81"/>
      <c r="Y180" s="81"/>
    </row>
    <row r="181" spans="1:25" ht="15" customHeight="1">
      <c r="A181" s="42"/>
      <c r="B181" s="42"/>
      <c r="C181" s="42"/>
      <c r="D181" s="52"/>
      <c r="E181" s="52"/>
      <c r="F181" s="52"/>
      <c r="G181" s="42"/>
      <c r="H181" s="42"/>
      <c r="I181" s="42"/>
      <c r="J181" s="42"/>
      <c r="K181" s="53"/>
      <c r="L181" s="54"/>
      <c r="M181" s="55"/>
      <c r="N181" s="42"/>
      <c r="O181" s="55"/>
      <c r="P181" s="56"/>
      <c r="Q181" s="42"/>
      <c r="R181" s="81"/>
      <c r="S181" s="81"/>
      <c r="T181" s="81"/>
      <c r="U181" s="81"/>
      <c r="V181" s="81"/>
      <c r="W181" s="81"/>
      <c r="X181" s="81"/>
      <c r="Y181" s="81"/>
    </row>
    <row r="182" spans="1:25" ht="15" customHeight="1">
      <c r="A182" s="42"/>
      <c r="B182" s="42"/>
      <c r="C182" s="42"/>
      <c r="D182" s="52"/>
      <c r="E182" s="52"/>
      <c r="F182" s="52"/>
      <c r="G182" s="42"/>
      <c r="H182" s="42"/>
      <c r="I182" s="42"/>
      <c r="J182" s="42"/>
      <c r="K182" s="53"/>
      <c r="L182" s="54"/>
      <c r="M182" s="55"/>
      <c r="N182" s="42"/>
      <c r="O182" s="55"/>
      <c r="P182" s="56"/>
      <c r="Q182" s="42"/>
      <c r="R182" s="81"/>
      <c r="S182" s="81"/>
      <c r="T182" s="81"/>
      <c r="U182" s="81"/>
      <c r="V182" s="81"/>
      <c r="W182" s="81"/>
      <c r="X182" s="81"/>
      <c r="Y182" s="81"/>
    </row>
    <row r="183" spans="1:25" ht="15" customHeight="1">
      <c r="A183" s="42"/>
      <c r="B183" s="42"/>
      <c r="C183" s="42"/>
      <c r="D183" s="52"/>
      <c r="E183" s="52"/>
      <c r="F183" s="52"/>
      <c r="G183" s="42"/>
      <c r="H183" s="42"/>
      <c r="I183" s="42"/>
      <c r="J183" s="42"/>
      <c r="K183" s="53"/>
      <c r="L183" s="54"/>
      <c r="M183" s="55"/>
      <c r="N183" s="42"/>
      <c r="O183" s="55"/>
      <c r="P183" s="56"/>
      <c r="Q183" s="42"/>
      <c r="R183" s="81"/>
      <c r="S183" s="81"/>
      <c r="T183" s="81"/>
      <c r="U183" s="81"/>
      <c r="V183" s="81"/>
      <c r="W183" s="81"/>
      <c r="X183" s="81"/>
      <c r="Y183" s="81"/>
    </row>
    <row r="184" spans="1:25" ht="15" customHeight="1">
      <c r="A184" s="42"/>
      <c r="B184" s="42"/>
      <c r="C184" s="42"/>
      <c r="D184" s="52"/>
      <c r="E184" s="52"/>
      <c r="F184" s="52"/>
      <c r="G184" s="42"/>
      <c r="H184" s="42"/>
      <c r="I184" s="42"/>
      <c r="J184" s="42"/>
      <c r="K184" s="53"/>
      <c r="L184" s="54"/>
      <c r="M184" s="55"/>
      <c r="N184" s="42"/>
      <c r="O184" s="55"/>
      <c r="P184" s="56"/>
      <c r="Q184" s="42"/>
      <c r="R184" s="81"/>
      <c r="S184" s="81"/>
      <c r="T184" s="81"/>
      <c r="U184" s="81"/>
      <c r="V184" s="81"/>
      <c r="W184" s="81"/>
      <c r="X184" s="81"/>
      <c r="Y184" s="81"/>
    </row>
    <row r="185" spans="1:25" ht="15" customHeight="1">
      <c r="A185" s="42"/>
      <c r="B185" s="42"/>
      <c r="C185" s="42"/>
      <c r="D185" s="52"/>
      <c r="E185" s="52"/>
      <c r="F185" s="52"/>
      <c r="G185" s="42"/>
      <c r="H185" s="42"/>
      <c r="I185" s="42"/>
      <c r="J185" s="42"/>
      <c r="K185" s="53"/>
      <c r="L185" s="54"/>
      <c r="M185" s="55"/>
      <c r="N185" s="42"/>
      <c r="O185" s="55"/>
      <c r="P185" s="56"/>
      <c r="Q185" s="42"/>
      <c r="R185" s="81"/>
      <c r="S185" s="81"/>
      <c r="T185" s="81"/>
      <c r="U185" s="81"/>
      <c r="V185" s="81"/>
      <c r="W185" s="81"/>
      <c r="X185" s="81"/>
      <c r="Y185" s="81"/>
    </row>
    <row r="186" spans="1:25" ht="15" customHeight="1">
      <c r="A186" s="42"/>
      <c r="B186" s="42"/>
      <c r="C186" s="42"/>
      <c r="D186" s="52"/>
      <c r="E186" s="52"/>
      <c r="F186" s="52"/>
      <c r="G186" s="42"/>
      <c r="H186" s="42"/>
      <c r="I186" s="42"/>
      <c r="J186" s="42"/>
      <c r="K186" s="53"/>
      <c r="L186" s="54"/>
      <c r="M186" s="55"/>
      <c r="N186" s="42"/>
      <c r="O186" s="55"/>
      <c r="P186" s="56"/>
      <c r="Q186" s="42"/>
      <c r="R186" s="81"/>
      <c r="S186" s="81"/>
      <c r="T186" s="81"/>
      <c r="U186" s="81"/>
      <c r="V186" s="81"/>
      <c r="W186" s="81"/>
      <c r="X186" s="81"/>
      <c r="Y186" s="81"/>
    </row>
    <row r="187" spans="1:25" ht="15" customHeight="1">
      <c r="A187" s="42"/>
      <c r="B187" s="42"/>
      <c r="C187" s="42"/>
      <c r="D187" s="52"/>
      <c r="E187" s="52"/>
      <c r="F187" s="52"/>
      <c r="G187" s="42"/>
      <c r="H187" s="42"/>
      <c r="I187" s="42"/>
      <c r="J187" s="42"/>
      <c r="K187" s="53"/>
      <c r="L187" s="54"/>
      <c r="M187" s="55"/>
      <c r="N187" s="42"/>
      <c r="O187" s="55"/>
      <c r="P187" s="56"/>
      <c r="Q187" s="42"/>
      <c r="R187" s="81"/>
      <c r="S187" s="81"/>
      <c r="T187" s="81"/>
      <c r="U187" s="81"/>
      <c r="V187" s="81"/>
      <c r="W187" s="81"/>
      <c r="X187" s="81"/>
      <c r="Y187" s="81"/>
    </row>
    <row r="188" spans="1:25" ht="15" customHeight="1">
      <c r="A188" s="42"/>
      <c r="B188" s="42"/>
      <c r="C188" s="42"/>
      <c r="D188" s="52"/>
      <c r="E188" s="52"/>
      <c r="F188" s="52"/>
      <c r="G188" s="42"/>
      <c r="H188" s="42"/>
      <c r="I188" s="42"/>
      <c r="J188" s="42"/>
      <c r="K188" s="53"/>
      <c r="L188" s="54"/>
      <c r="M188" s="55"/>
      <c r="N188" s="42"/>
      <c r="O188" s="55"/>
      <c r="P188" s="56"/>
      <c r="Q188" s="42"/>
      <c r="R188" s="81"/>
      <c r="S188" s="81"/>
      <c r="T188" s="81"/>
      <c r="U188" s="81"/>
      <c r="V188" s="81"/>
      <c r="W188" s="81"/>
      <c r="X188" s="81"/>
      <c r="Y188" s="81"/>
    </row>
    <row r="189" spans="1:25" ht="15" customHeight="1">
      <c r="A189" s="42"/>
      <c r="B189" s="42"/>
      <c r="C189" s="42"/>
      <c r="D189" s="52"/>
      <c r="E189" s="52"/>
      <c r="F189" s="52"/>
      <c r="G189" s="42"/>
      <c r="H189" s="42"/>
      <c r="I189" s="42"/>
      <c r="J189" s="42"/>
      <c r="K189" s="53"/>
      <c r="L189" s="54"/>
      <c r="M189" s="55"/>
      <c r="N189" s="42"/>
      <c r="O189" s="55"/>
      <c r="P189" s="56"/>
      <c r="Q189" s="42"/>
      <c r="R189" s="81"/>
      <c r="S189" s="81"/>
      <c r="T189" s="81"/>
      <c r="U189" s="81"/>
      <c r="V189" s="81"/>
      <c r="W189" s="81"/>
      <c r="X189" s="81"/>
      <c r="Y189" s="81"/>
    </row>
    <row r="190" spans="1:25" ht="15" customHeight="1">
      <c r="A190" s="42"/>
      <c r="B190" s="42"/>
      <c r="C190" s="42"/>
      <c r="D190" s="52"/>
      <c r="E190" s="52"/>
      <c r="F190" s="52"/>
      <c r="G190" s="42"/>
      <c r="H190" s="42"/>
      <c r="I190" s="42"/>
      <c r="J190" s="42"/>
      <c r="K190" s="53"/>
      <c r="L190" s="54"/>
      <c r="M190" s="55"/>
      <c r="N190" s="42"/>
      <c r="O190" s="55"/>
      <c r="P190" s="56"/>
      <c r="Q190" s="42"/>
      <c r="R190" s="81"/>
      <c r="S190" s="81"/>
      <c r="T190" s="81"/>
      <c r="U190" s="81"/>
      <c r="V190" s="81"/>
      <c r="W190" s="81"/>
      <c r="X190" s="81"/>
      <c r="Y190" s="81"/>
    </row>
    <row r="191" spans="1:25" ht="15" customHeight="1">
      <c r="A191" s="42"/>
      <c r="B191" s="42"/>
      <c r="C191" s="42"/>
      <c r="D191" s="52"/>
      <c r="E191" s="52"/>
      <c r="F191" s="52"/>
      <c r="G191" s="42"/>
      <c r="H191" s="42"/>
      <c r="I191" s="42"/>
      <c r="J191" s="42"/>
      <c r="K191" s="53"/>
      <c r="L191" s="54"/>
      <c r="M191" s="55"/>
      <c r="N191" s="42"/>
      <c r="O191" s="55"/>
      <c r="P191" s="56"/>
      <c r="Q191" s="42"/>
      <c r="R191" s="81"/>
      <c r="S191" s="81"/>
      <c r="T191" s="81"/>
      <c r="U191" s="81"/>
      <c r="V191" s="81"/>
      <c r="W191" s="81"/>
      <c r="X191" s="81"/>
      <c r="Y191" s="81"/>
    </row>
    <row r="192" spans="1:25" ht="15" customHeight="1">
      <c r="A192" s="42"/>
      <c r="B192" s="42"/>
      <c r="C192" s="42"/>
      <c r="D192" s="52"/>
      <c r="E192" s="52"/>
      <c r="F192" s="52"/>
      <c r="G192" s="42"/>
      <c r="H192" s="42"/>
      <c r="I192" s="42"/>
      <c r="J192" s="42"/>
      <c r="K192" s="53"/>
      <c r="L192" s="54"/>
      <c r="M192" s="55"/>
      <c r="N192" s="42"/>
      <c r="O192" s="55"/>
      <c r="P192" s="56"/>
      <c r="Q192" s="42"/>
      <c r="R192" s="81"/>
      <c r="S192" s="81"/>
      <c r="T192" s="81"/>
      <c r="U192" s="81"/>
      <c r="V192" s="81"/>
      <c r="W192" s="81"/>
      <c r="X192" s="81"/>
      <c r="Y192" s="81"/>
    </row>
    <row r="193" spans="1:25" ht="15" customHeight="1">
      <c r="A193" s="42"/>
      <c r="B193" s="42"/>
      <c r="C193" s="42"/>
      <c r="D193" s="52"/>
      <c r="E193" s="52"/>
      <c r="F193" s="52"/>
      <c r="G193" s="42"/>
      <c r="H193" s="42"/>
      <c r="I193" s="42"/>
      <c r="J193" s="42"/>
      <c r="K193" s="53"/>
      <c r="L193" s="54"/>
      <c r="M193" s="55"/>
      <c r="N193" s="42"/>
      <c r="O193" s="55"/>
      <c r="P193" s="56"/>
      <c r="Q193" s="42"/>
      <c r="R193" s="81"/>
      <c r="S193" s="81"/>
      <c r="T193" s="81"/>
      <c r="U193" s="81"/>
      <c r="V193" s="81"/>
      <c r="W193" s="81"/>
      <c r="X193" s="81"/>
      <c r="Y193" s="81"/>
    </row>
    <row r="194" spans="1:25" ht="15" customHeight="1">
      <c r="A194" s="42"/>
      <c r="B194" s="42"/>
      <c r="C194" s="42"/>
      <c r="D194" s="52"/>
      <c r="E194" s="52"/>
      <c r="F194" s="52"/>
      <c r="G194" s="42"/>
      <c r="H194" s="42"/>
      <c r="I194" s="42"/>
      <c r="J194" s="42"/>
      <c r="K194" s="53"/>
      <c r="L194" s="54"/>
      <c r="M194" s="55"/>
      <c r="N194" s="42"/>
      <c r="O194" s="55"/>
      <c r="P194" s="56"/>
      <c r="Q194" s="42"/>
      <c r="R194" s="81"/>
      <c r="S194" s="81"/>
      <c r="T194" s="81"/>
      <c r="U194" s="81"/>
      <c r="V194" s="81"/>
      <c r="W194" s="81"/>
      <c r="X194" s="81"/>
      <c r="Y194" s="81"/>
    </row>
    <row r="195" spans="1:25" ht="15" customHeight="1">
      <c r="A195" s="42"/>
      <c r="B195" s="42"/>
      <c r="C195" s="42"/>
      <c r="D195" s="52"/>
      <c r="E195" s="52"/>
      <c r="F195" s="52"/>
      <c r="G195" s="42"/>
      <c r="H195" s="42"/>
      <c r="I195" s="42"/>
      <c r="J195" s="42"/>
      <c r="K195" s="53"/>
      <c r="L195" s="54"/>
      <c r="M195" s="55"/>
      <c r="N195" s="42"/>
      <c r="O195" s="55"/>
      <c r="P195" s="56"/>
      <c r="Q195" s="42"/>
      <c r="R195" s="81"/>
      <c r="S195" s="81"/>
      <c r="T195" s="81"/>
      <c r="U195" s="81"/>
      <c r="V195" s="81"/>
      <c r="W195" s="81"/>
      <c r="X195" s="81"/>
      <c r="Y195" s="81"/>
    </row>
    <row r="196" spans="1:25" ht="15" customHeight="1">
      <c r="A196" s="42"/>
      <c r="B196" s="42"/>
      <c r="C196" s="42"/>
      <c r="D196" s="52"/>
      <c r="E196" s="52"/>
      <c r="F196" s="52"/>
      <c r="G196" s="42"/>
      <c r="H196" s="42"/>
      <c r="I196" s="42"/>
      <c r="J196" s="42"/>
      <c r="K196" s="53"/>
      <c r="L196" s="54"/>
      <c r="M196" s="55"/>
      <c r="N196" s="42"/>
      <c r="O196" s="55"/>
      <c r="P196" s="56"/>
      <c r="Q196" s="42"/>
      <c r="R196" s="81"/>
      <c r="S196" s="81"/>
      <c r="T196" s="81"/>
      <c r="U196" s="81"/>
      <c r="V196" s="81"/>
      <c r="W196" s="81"/>
      <c r="X196" s="81"/>
      <c r="Y196" s="81"/>
    </row>
    <row r="197" spans="1:25" ht="15" customHeight="1">
      <c r="A197" s="42"/>
      <c r="B197" s="42"/>
      <c r="C197" s="42"/>
      <c r="D197" s="52"/>
      <c r="E197" s="52"/>
      <c r="F197" s="52"/>
      <c r="G197" s="42"/>
      <c r="H197" s="42"/>
      <c r="I197" s="42"/>
      <c r="J197" s="42"/>
      <c r="K197" s="53"/>
      <c r="L197" s="54"/>
      <c r="M197" s="55"/>
      <c r="N197" s="42"/>
      <c r="O197" s="55"/>
      <c r="P197" s="56"/>
      <c r="Q197" s="42"/>
      <c r="R197" s="81"/>
      <c r="S197" s="81"/>
      <c r="T197" s="81"/>
      <c r="U197" s="81"/>
      <c r="V197" s="81"/>
      <c r="W197" s="81"/>
      <c r="X197" s="81"/>
      <c r="Y197" s="81"/>
    </row>
    <row r="198" spans="1:25" ht="15" customHeight="1">
      <c r="A198" s="42"/>
      <c r="B198" s="42"/>
      <c r="C198" s="42"/>
      <c r="D198" s="52"/>
      <c r="E198" s="52"/>
      <c r="F198" s="52"/>
      <c r="G198" s="42"/>
      <c r="H198" s="42"/>
      <c r="I198" s="42"/>
      <c r="J198" s="42"/>
      <c r="K198" s="53"/>
      <c r="L198" s="54"/>
      <c r="M198" s="55"/>
      <c r="N198" s="42"/>
      <c r="O198" s="55"/>
      <c r="P198" s="56"/>
      <c r="Q198" s="42"/>
      <c r="R198" s="81"/>
      <c r="S198" s="81"/>
      <c r="T198" s="81"/>
      <c r="U198" s="81"/>
      <c r="V198" s="81"/>
      <c r="W198" s="81"/>
      <c r="X198" s="81"/>
      <c r="Y198" s="81"/>
    </row>
    <row r="199" spans="1:25" ht="15" customHeight="1">
      <c r="A199" s="42"/>
      <c r="B199" s="42"/>
      <c r="C199" s="42"/>
      <c r="D199" s="52"/>
      <c r="E199" s="52"/>
      <c r="F199" s="52"/>
      <c r="G199" s="42"/>
      <c r="H199" s="42"/>
      <c r="I199" s="42"/>
      <c r="J199" s="42"/>
      <c r="K199" s="53"/>
      <c r="L199" s="54"/>
      <c r="M199" s="55"/>
      <c r="N199" s="42"/>
      <c r="O199" s="55"/>
      <c r="P199" s="56"/>
      <c r="Q199" s="42"/>
      <c r="R199" s="81"/>
      <c r="S199" s="81"/>
      <c r="T199" s="81"/>
      <c r="U199" s="81"/>
      <c r="V199" s="81"/>
      <c r="W199" s="81"/>
      <c r="X199" s="81"/>
      <c r="Y199" s="81"/>
    </row>
    <row r="200" spans="1:25" ht="15" customHeight="1">
      <c r="A200" s="42"/>
      <c r="B200" s="42"/>
      <c r="C200" s="42"/>
      <c r="D200" s="52"/>
      <c r="E200" s="52"/>
      <c r="F200" s="52"/>
      <c r="G200" s="42"/>
      <c r="H200" s="42"/>
      <c r="I200" s="42"/>
      <c r="J200" s="42"/>
      <c r="K200" s="53"/>
      <c r="L200" s="54"/>
      <c r="M200" s="55"/>
      <c r="N200" s="42"/>
      <c r="O200" s="55"/>
      <c r="P200" s="56"/>
      <c r="Q200" s="42"/>
      <c r="R200" s="81"/>
      <c r="S200" s="81"/>
      <c r="T200" s="81"/>
      <c r="U200" s="81"/>
      <c r="V200" s="81"/>
      <c r="W200" s="81"/>
      <c r="X200" s="81"/>
      <c r="Y200" s="81"/>
    </row>
    <row r="201" spans="1:25" ht="15" customHeight="1">
      <c r="A201" s="42"/>
      <c r="B201" s="42"/>
      <c r="C201" s="42"/>
      <c r="D201" s="52"/>
      <c r="E201" s="52"/>
      <c r="F201" s="52"/>
      <c r="G201" s="42"/>
      <c r="H201" s="42"/>
      <c r="I201" s="42"/>
      <c r="J201" s="42"/>
      <c r="K201" s="53"/>
      <c r="L201" s="54"/>
      <c r="M201" s="55"/>
      <c r="N201" s="42"/>
      <c r="O201" s="55"/>
      <c r="P201" s="56"/>
      <c r="Q201" s="42"/>
      <c r="R201" s="81"/>
      <c r="S201" s="81"/>
      <c r="T201" s="81"/>
      <c r="U201" s="81"/>
      <c r="V201" s="81"/>
      <c r="W201" s="81"/>
      <c r="X201" s="81"/>
      <c r="Y201" s="81"/>
    </row>
    <row r="202" spans="1:25" ht="15" customHeight="1">
      <c r="A202" s="42"/>
      <c r="B202" s="42"/>
      <c r="C202" s="42"/>
      <c r="D202" s="52"/>
      <c r="E202" s="52"/>
      <c r="F202" s="52"/>
      <c r="G202" s="42"/>
      <c r="H202" s="42"/>
      <c r="I202" s="42"/>
      <c r="J202" s="42"/>
      <c r="K202" s="53"/>
      <c r="L202" s="54"/>
      <c r="M202" s="55"/>
      <c r="N202" s="42"/>
      <c r="O202" s="55"/>
      <c r="P202" s="56"/>
      <c r="Q202" s="42"/>
      <c r="R202" s="81"/>
      <c r="S202" s="81"/>
      <c r="T202" s="81"/>
      <c r="U202" s="81"/>
      <c r="V202" s="81"/>
      <c r="W202" s="81"/>
      <c r="X202" s="81"/>
      <c r="Y202" s="81"/>
    </row>
    <row r="203" spans="1:25" ht="15" customHeight="1">
      <c r="A203" s="42"/>
      <c r="B203" s="42"/>
      <c r="C203" s="42"/>
      <c r="D203" s="52"/>
      <c r="E203" s="52"/>
      <c r="F203" s="52"/>
      <c r="G203" s="42"/>
      <c r="H203" s="42"/>
      <c r="I203" s="42"/>
      <c r="J203" s="42"/>
      <c r="K203" s="53"/>
      <c r="L203" s="54"/>
      <c r="M203" s="55"/>
      <c r="N203" s="42"/>
      <c r="O203" s="55"/>
      <c r="P203" s="56"/>
      <c r="Q203" s="42"/>
      <c r="R203" s="81"/>
      <c r="S203" s="81"/>
      <c r="T203" s="81"/>
      <c r="U203" s="81"/>
      <c r="V203" s="81"/>
      <c r="W203" s="81"/>
      <c r="X203" s="81"/>
      <c r="Y203" s="81"/>
    </row>
    <row r="204" spans="1:25" ht="15" customHeight="1">
      <c r="A204" s="42"/>
      <c r="B204" s="42"/>
      <c r="C204" s="42"/>
      <c r="D204" s="52"/>
      <c r="E204" s="52"/>
      <c r="F204" s="52"/>
      <c r="G204" s="42"/>
      <c r="H204" s="42"/>
      <c r="I204" s="42"/>
      <c r="J204" s="42"/>
      <c r="K204" s="53"/>
      <c r="L204" s="54"/>
      <c r="M204" s="55"/>
      <c r="N204" s="42"/>
      <c r="O204" s="55"/>
      <c r="P204" s="56"/>
      <c r="Q204" s="42"/>
      <c r="R204" s="81"/>
      <c r="S204" s="81"/>
      <c r="T204" s="81"/>
      <c r="U204" s="81"/>
      <c r="V204" s="81"/>
      <c r="W204" s="81"/>
      <c r="X204" s="81"/>
      <c r="Y204" s="81"/>
    </row>
    <row r="205" spans="1:25" ht="15" customHeight="1">
      <c r="A205" s="42"/>
      <c r="B205" s="42"/>
      <c r="C205" s="42"/>
      <c r="D205" s="52"/>
      <c r="E205" s="52"/>
      <c r="F205" s="52"/>
      <c r="G205" s="42"/>
      <c r="H205" s="42"/>
      <c r="I205" s="42"/>
      <c r="J205" s="42"/>
      <c r="K205" s="53"/>
      <c r="L205" s="54"/>
      <c r="M205" s="55"/>
      <c r="N205" s="42"/>
      <c r="O205" s="55"/>
      <c r="P205" s="56"/>
      <c r="Q205" s="42"/>
      <c r="R205" s="81"/>
      <c r="S205" s="81"/>
      <c r="T205" s="81"/>
      <c r="U205" s="81"/>
      <c r="V205" s="81"/>
      <c r="W205" s="81"/>
      <c r="X205" s="81"/>
      <c r="Y205" s="81"/>
    </row>
    <row r="206" spans="1:25" ht="15" customHeight="1">
      <c r="A206" s="42"/>
      <c r="B206" s="42"/>
      <c r="C206" s="42"/>
      <c r="D206" s="52"/>
      <c r="E206" s="52"/>
      <c r="F206" s="52"/>
      <c r="G206" s="42"/>
      <c r="H206" s="42"/>
      <c r="I206" s="42"/>
      <c r="J206" s="42"/>
      <c r="K206" s="53"/>
      <c r="L206" s="54"/>
      <c r="M206" s="55"/>
      <c r="N206" s="42"/>
      <c r="O206" s="55"/>
      <c r="P206" s="56"/>
      <c r="Q206" s="42"/>
      <c r="R206" s="81"/>
      <c r="S206" s="81"/>
      <c r="T206" s="81"/>
      <c r="U206" s="81"/>
      <c r="V206" s="81"/>
      <c r="W206" s="81"/>
      <c r="X206" s="81"/>
      <c r="Y206" s="81"/>
    </row>
    <row r="207" spans="1:25" ht="15" customHeight="1">
      <c r="A207" s="42"/>
      <c r="B207" s="42"/>
      <c r="C207" s="42"/>
      <c r="D207" s="52"/>
      <c r="E207" s="52"/>
      <c r="F207" s="52"/>
      <c r="G207" s="42"/>
      <c r="H207" s="42"/>
      <c r="I207" s="42"/>
      <c r="J207" s="42"/>
      <c r="K207" s="53"/>
      <c r="L207" s="54"/>
      <c r="M207" s="55"/>
      <c r="N207" s="42"/>
      <c r="O207" s="55"/>
      <c r="P207" s="56"/>
      <c r="Q207" s="42"/>
      <c r="R207" s="81"/>
      <c r="S207" s="81"/>
      <c r="T207" s="81"/>
      <c r="U207" s="81"/>
      <c r="V207" s="81"/>
      <c r="W207" s="81"/>
      <c r="X207" s="81"/>
      <c r="Y207" s="81"/>
    </row>
    <row r="208" spans="1:25" ht="15" customHeight="1">
      <c r="A208" s="42"/>
      <c r="B208" s="42"/>
      <c r="C208" s="42"/>
      <c r="D208" s="52"/>
      <c r="E208" s="52"/>
      <c r="F208" s="52"/>
      <c r="G208" s="42"/>
      <c r="H208" s="42"/>
      <c r="I208" s="42"/>
      <c r="J208" s="42"/>
      <c r="K208" s="53"/>
      <c r="L208" s="54"/>
      <c r="M208" s="55"/>
      <c r="N208" s="42"/>
      <c r="O208" s="55"/>
      <c r="P208" s="56"/>
      <c r="Q208" s="42"/>
      <c r="R208" s="81"/>
      <c r="S208" s="81"/>
      <c r="T208" s="81"/>
      <c r="U208" s="81"/>
      <c r="V208" s="81"/>
      <c r="W208" s="81"/>
      <c r="X208" s="81"/>
      <c r="Y208" s="81"/>
    </row>
    <row r="209" spans="1:25" ht="15" customHeight="1">
      <c r="A209" s="42"/>
      <c r="B209" s="42"/>
      <c r="C209" s="42"/>
      <c r="D209" s="52"/>
      <c r="E209" s="52"/>
      <c r="F209" s="52"/>
      <c r="G209" s="42"/>
      <c r="H209" s="42"/>
      <c r="I209" s="42"/>
      <c r="J209" s="42"/>
      <c r="K209" s="53"/>
      <c r="L209" s="54"/>
      <c r="M209" s="55"/>
      <c r="N209" s="42"/>
      <c r="O209" s="55"/>
      <c r="P209" s="56"/>
      <c r="Q209" s="42"/>
      <c r="R209" s="81"/>
      <c r="S209" s="81"/>
      <c r="T209" s="81"/>
      <c r="U209" s="81"/>
      <c r="V209" s="81"/>
      <c r="W209" s="81"/>
      <c r="X209" s="81"/>
      <c r="Y209" s="81"/>
    </row>
    <row r="210" spans="1:25" ht="15" customHeight="1">
      <c r="A210" s="42"/>
      <c r="B210" s="42"/>
      <c r="C210" s="42"/>
      <c r="D210" s="52"/>
      <c r="E210" s="52"/>
      <c r="F210" s="52"/>
      <c r="G210" s="42"/>
      <c r="H210" s="42"/>
      <c r="I210" s="42"/>
      <c r="J210" s="42"/>
      <c r="K210" s="53"/>
      <c r="L210" s="54"/>
      <c r="M210" s="55"/>
      <c r="N210" s="42"/>
      <c r="O210" s="55"/>
      <c r="P210" s="56"/>
      <c r="Q210" s="42"/>
      <c r="R210" s="81"/>
      <c r="S210" s="81"/>
      <c r="T210" s="81"/>
      <c r="U210" s="81"/>
      <c r="V210" s="81"/>
      <c r="W210" s="81"/>
      <c r="X210" s="81"/>
      <c r="Y210" s="81"/>
    </row>
    <row r="211" spans="1:25" ht="15" customHeight="1">
      <c r="A211" s="42"/>
      <c r="B211" s="42"/>
      <c r="C211" s="42"/>
      <c r="D211" s="52"/>
      <c r="E211" s="52"/>
      <c r="F211" s="52"/>
      <c r="G211" s="42"/>
      <c r="H211" s="42"/>
      <c r="I211" s="42"/>
      <c r="J211" s="42"/>
      <c r="K211" s="53"/>
      <c r="L211" s="54"/>
      <c r="M211" s="55"/>
      <c r="N211" s="42"/>
      <c r="O211" s="55"/>
      <c r="P211" s="56"/>
      <c r="Q211" s="42"/>
      <c r="R211" s="81"/>
      <c r="S211" s="81"/>
      <c r="T211" s="81"/>
      <c r="U211" s="81"/>
      <c r="V211" s="81"/>
      <c r="W211" s="81"/>
      <c r="X211" s="81"/>
      <c r="Y211" s="81"/>
    </row>
    <row r="212" spans="1:25" ht="15" customHeight="1">
      <c r="A212" s="42"/>
      <c r="B212" s="42"/>
      <c r="C212" s="42"/>
      <c r="D212" s="52"/>
      <c r="E212" s="52"/>
      <c r="F212" s="52"/>
      <c r="G212" s="42"/>
      <c r="H212" s="42"/>
      <c r="I212" s="42"/>
      <c r="J212" s="42"/>
      <c r="K212" s="53"/>
      <c r="L212" s="54"/>
      <c r="M212" s="55"/>
      <c r="N212" s="42"/>
      <c r="O212" s="55"/>
      <c r="P212" s="56"/>
      <c r="Q212" s="42"/>
      <c r="R212" s="81"/>
      <c r="S212" s="81"/>
      <c r="T212" s="81"/>
      <c r="U212" s="81"/>
      <c r="V212" s="81"/>
      <c r="W212" s="81"/>
      <c r="X212" s="81"/>
      <c r="Y212" s="81"/>
    </row>
    <row r="213" spans="1:25" ht="15" customHeight="1">
      <c r="A213" s="42"/>
      <c r="B213" s="42"/>
      <c r="C213" s="42"/>
      <c r="D213" s="52"/>
      <c r="E213" s="52"/>
      <c r="F213" s="52"/>
      <c r="G213" s="42"/>
      <c r="H213" s="42"/>
      <c r="I213" s="42"/>
      <c r="J213" s="42"/>
      <c r="K213" s="53"/>
      <c r="L213" s="54"/>
      <c r="M213" s="55"/>
      <c r="N213" s="42"/>
      <c r="O213" s="55"/>
      <c r="P213" s="56"/>
      <c r="Q213" s="42"/>
      <c r="R213" s="81"/>
      <c r="S213" s="81"/>
      <c r="T213" s="81"/>
      <c r="U213" s="81"/>
      <c r="V213" s="81"/>
      <c r="W213" s="81"/>
      <c r="X213" s="81"/>
      <c r="Y213" s="81"/>
    </row>
    <row r="214" spans="1:25" ht="15" customHeight="1">
      <c r="A214" s="42"/>
      <c r="B214" s="42"/>
      <c r="C214" s="42"/>
      <c r="D214" s="52"/>
      <c r="E214" s="52"/>
      <c r="F214" s="52"/>
      <c r="G214" s="42"/>
      <c r="H214" s="42"/>
      <c r="I214" s="42"/>
      <c r="J214" s="42"/>
      <c r="K214" s="53"/>
      <c r="L214" s="54"/>
      <c r="M214" s="55"/>
      <c r="N214" s="42"/>
      <c r="O214" s="55"/>
      <c r="P214" s="56"/>
      <c r="Q214" s="42"/>
      <c r="R214" s="81"/>
      <c r="S214" s="81"/>
      <c r="T214" s="81"/>
      <c r="U214" s="81"/>
      <c r="V214" s="81"/>
      <c r="W214" s="81"/>
      <c r="X214" s="81"/>
      <c r="Y214" s="81"/>
    </row>
    <row r="215" spans="1:25" ht="15" customHeight="1">
      <c r="A215" s="42"/>
      <c r="B215" s="42"/>
      <c r="C215" s="42"/>
      <c r="D215" s="52"/>
      <c r="E215" s="52"/>
      <c r="F215" s="52"/>
      <c r="G215" s="42"/>
      <c r="H215" s="42"/>
      <c r="I215" s="42"/>
      <c r="J215" s="42"/>
      <c r="K215" s="53"/>
      <c r="L215" s="54"/>
      <c r="M215" s="55"/>
      <c r="N215" s="42"/>
      <c r="O215" s="55"/>
      <c r="P215" s="56"/>
      <c r="Q215" s="42"/>
      <c r="R215" s="81"/>
      <c r="S215" s="81"/>
      <c r="T215" s="81"/>
      <c r="U215" s="81"/>
      <c r="V215" s="81"/>
      <c r="W215" s="81"/>
      <c r="X215" s="81"/>
      <c r="Y215" s="81"/>
    </row>
    <row r="216" spans="1:25" ht="15" customHeight="1">
      <c r="A216" s="42"/>
      <c r="B216" s="42"/>
      <c r="C216" s="42"/>
      <c r="D216" s="52"/>
      <c r="E216" s="52"/>
      <c r="F216" s="52"/>
      <c r="G216" s="42"/>
      <c r="H216" s="42"/>
      <c r="I216" s="42"/>
      <c r="J216" s="42"/>
      <c r="K216" s="53"/>
      <c r="L216" s="54"/>
      <c r="M216" s="55"/>
      <c r="N216" s="42"/>
      <c r="O216" s="55"/>
      <c r="P216" s="56"/>
      <c r="Q216" s="42"/>
      <c r="R216" s="81"/>
      <c r="S216" s="81"/>
      <c r="T216" s="81"/>
      <c r="U216" s="81"/>
      <c r="V216" s="81"/>
      <c r="W216" s="81"/>
      <c r="X216" s="81"/>
      <c r="Y216" s="81"/>
    </row>
    <row r="217" spans="1:25" ht="15" customHeight="1">
      <c r="A217" s="42"/>
      <c r="B217" s="42"/>
      <c r="C217" s="42"/>
      <c r="D217" s="52"/>
      <c r="E217" s="52"/>
      <c r="F217" s="52"/>
      <c r="G217" s="42"/>
      <c r="H217" s="42"/>
      <c r="I217" s="42"/>
      <c r="J217" s="42"/>
      <c r="K217" s="53"/>
      <c r="L217" s="54"/>
      <c r="M217" s="55"/>
      <c r="N217" s="42"/>
      <c r="O217" s="55"/>
      <c r="P217" s="56"/>
      <c r="Q217" s="42"/>
      <c r="R217" s="81"/>
      <c r="S217" s="81"/>
      <c r="T217" s="81"/>
      <c r="U217" s="81"/>
      <c r="V217" s="81"/>
      <c r="W217" s="81"/>
      <c r="X217" s="81"/>
      <c r="Y217" s="81"/>
    </row>
    <row r="218" spans="1:25" ht="15" customHeight="1">
      <c r="A218" s="42"/>
      <c r="B218" s="42"/>
      <c r="C218" s="42"/>
      <c r="D218" s="52"/>
      <c r="E218" s="52"/>
      <c r="F218" s="52"/>
      <c r="G218" s="42"/>
      <c r="H218" s="42"/>
      <c r="I218" s="42"/>
      <c r="J218" s="42"/>
      <c r="K218" s="53"/>
      <c r="L218" s="54"/>
      <c r="M218" s="55"/>
      <c r="N218" s="42"/>
      <c r="O218" s="55"/>
      <c r="P218" s="56"/>
      <c r="Q218" s="42"/>
      <c r="R218" s="81"/>
      <c r="S218" s="81"/>
      <c r="T218" s="81"/>
      <c r="U218" s="81"/>
      <c r="V218" s="81"/>
      <c r="W218" s="81"/>
      <c r="X218" s="81"/>
      <c r="Y218" s="81"/>
    </row>
    <row r="219" spans="1:25" ht="15" customHeight="1">
      <c r="A219" s="42"/>
      <c r="B219" s="42"/>
      <c r="C219" s="42"/>
      <c r="D219" s="52"/>
      <c r="E219" s="52"/>
      <c r="F219" s="52"/>
      <c r="G219" s="42"/>
      <c r="H219" s="42"/>
      <c r="I219" s="42"/>
      <c r="J219" s="42"/>
      <c r="K219" s="53"/>
      <c r="L219" s="54"/>
      <c r="M219" s="55"/>
      <c r="N219" s="42"/>
      <c r="O219" s="55"/>
      <c r="P219" s="56"/>
      <c r="Q219" s="42"/>
      <c r="R219" s="81"/>
      <c r="S219" s="81"/>
      <c r="T219" s="81"/>
      <c r="U219" s="81"/>
      <c r="V219" s="81"/>
      <c r="W219" s="81"/>
      <c r="X219" s="81"/>
      <c r="Y219" s="81"/>
    </row>
    <row r="220" spans="1:25" ht="15" customHeight="1">
      <c r="A220" s="42"/>
      <c r="B220" s="42"/>
      <c r="C220" s="42"/>
      <c r="D220" s="52"/>
      <c r="E220" s="52"/>
      <c r="F220" s="52"/>
      <c r="G220" s="42"/>
      <c r="H220" s="42"/>
      <c r="I220" s="42"/>
      <c r="J220" s="42"/>
      <c r="K220" s="53"/>
      <c r="L220" s="54"/>
      <c r="M220" s="55"/>
      <c r="N220" s="42"/>
      <c r="O220" s="55"/>
      <c r="P220" s="56"/>
      <c r="Q220" s="42"/>
      <c r="R220" s="81"/>
      <c r="S220" s="81"/>
      <c r="T220" s="81"/>
      <c r="U220" s="81"/>
      <c r="V220" s="81"/>
      <c r="W220" s="81"/>
      <c r="X220" s="81"/>
      <c r="Y220" s="81"/>
    </row>
    <row r="221" spans="1:25" ht="15" customHeight="1">
      <c r="A221" s="42"/>
      <c r="B221" s="42"/>
      <c r="C221" s="42"/>
      <c r="D221" s="52"/>
      <c r="E221" s="52"/>
      <c r="F221" s="52"/>
      <c r="G221" s="42"/>
      <c r="H221" s="42"/>
      <c r="I221" s="42"/>
      <c r="J221" s="42"/>
      <c r="K221" s="53"/>
      <c r="L221" s="54"/>
      <c r="M221" s="55"/>
      <c r="N221" s="42"/>
      <c r="O221" s="55"/>
      <c r="P221" s="56"/>
      <c r="Q221" s="42"/>
      <c r="R221" s="81"/>
      <c r="S221" s="81"/>
      <c r="T221" s="81"/>
      <c r="U221" s="81"/>
      <c r="V221" s="81"/>
      <c r="W221" s="81"/>
      <c r="X221" s="81"/>
      <c r="Y221" s="81"/>
    </row>
    <row r="222" spans="1:25" ht="15" customHeight="1">
      <c r="A222" s="42"/>
      <c r="B222" s="42"/>
      <c r="C222" s="42"/>
      <c r="D222" s="52"/>
      <c r="E222" s="52"/>
      <c r="F222" s="52"/>
      <c r="G222" s="42"/>
      <c r="H222" s="42"/>
      <c r="I222" s="42"/>
      <c r="J222" s="42"/>
      <c r="K222" s="53"/>
      <c r="L222" s="54"/>
      <c r="M222" s="55"/>
      <c r="N222" s="42"/>
      <c r="O222" s="55"/>
      <c r="P222" s="56"/>
      <c r="Q222" s="42"/>
      <c r="R222" s="81"/>
      <c r="S222" s="81"/>
      <c r="T222" s="81"/>
      <c r="U222" s="81"/>
      <c r="V222" s="81"/>
      <c r="W222" s="81"/>
      <c r="X222" s="81"/>
      <c r="Y222" s="81"/>
    </row>
    <row r="223" spans="1:25" ht="15" customHeight="1">
      <c r="A223" s="42"/>
      <c r="B223" s="42"/>
      <c r="C223" s="42"/>
      <c r="D223" s="52"/>
      <c r="E223" s="52"/>
      <c r="F223" s="52"/>
      <c r="G223" s="42"/>
      <c r="H223" s="42"/>
      <c r="I223" s="42"/>
      <c r="J223" s="42"/>
      <c r="K223" s="53"/>
      <c r="L223" s="54"/>
      <c r="M223" s="55"/>
      <c r="N223" s="42"/>
      <c r="O223" s="55"/>
      <c r="P223" s="56"/>
      <c r="Q223" s="42"/>
      <c r="R223" s="81"/>
      <c r="S223" s="81"/>
      <c r="T223" s="81"/>
      <c r="U223" s="81"/>
      <c r="V223" s="81"/>
      <c r="W223" s="81"/>
      <c r="X223" s="81"/>
      <c r="Y223" s="81"/>
    </row>
    <row r="224" spans="1:25" ht="15" customHeight="1">
      <c r="A224" s="42"/>
      <c r="B224" s="42"/>
      <c r="C224" s="42"/>
      <c r="D224" s="52"/>
      <c r="E224" s="52"/>
      <c r="F224" s="52"/>
      <c r="G224" s="42"/>
      <c r="H224" s="42"/>
      <c r="I224" s="42"/>
      <c r="J224" s="42"/>
      <c r="K224" s="53"/>
      <c r="L224" s="54"/>
      <c r="M224" s="55"/>
      <c r="N224" s="42"/>
      <c r="O224" s="55"/>
      <c r="P224" s="56"/>
      <c r="Q224" s="42"/>
      <c r="R224" s="81"/>
      <c r="S224" s="81"/>
      <c r="T224" s="81"/>
      <c r="U224" s="81"/>
      <c r="V224" s="81"/>
      <c r="W224" s="81"/>
      <c r="X224" s="81"/>
      <c r="Y224" s="81"/>
    </row>
    <row r="225" spans="1:25" ht="15" customHeight="1">
      <c r="A225" s="42"/>
      <c r="B225" s="42"/>
      <c r="C225" s="42"/>
      <c r="D225" s="52"/>
      <c r="E225" s="52"/>
      <c r="F225" s="52"/>
      <c r="G225" s="42"/>
      <c r="H225" s="42"/>
      <c r="I225" s="42"/>
      <c r="J225" s="42"/>
      <c r="K225" s="53"/>
      <c r="L225" s="54"/>
      <c r="M225" s="55"/>
      <c r="N225" s="42"/>
      <c r="O225" s="55"/>
      <c r="P225" s="56"/>
      <c r="Q225" s="42"/>
      <c r="R225" s="81"/>
      <c r="S225" s="81"/>
      <c r="T225" s="81"/>
      <c r="U225" s="81"/>
      <c r="V225" s="81"/>
      <c r="W225" s="81"/>
      <c r="X225" s="81"/>
      <c r="Y225" s="81"/>
    </row>
    <row r="226" spans="1:25" ht="15" customHeight="1">
      <c r="A226" s="42"/>
      <c r="B226" s="42"/>
      <c r="C226" s="42"/>
      <c r="D226" s="52"/>
      <c r="E226" s="52"/>
      <c r="F226" s="52"/>
      <c r="G226" s="42"/>
      <c r="H226" s="42"/>
      <c r="I226" s="42"/>
      <c r="J226" s="42"/>
      <c r="K226" s="53"/>
      <c r="L226" s="54"/>
      <c r="M226" s="55"/>
      <c r="N226" s="42"/>
      <c r="O226" s="55"/>
      <c r="P226" s="56"/>
      <c r="Q226" s="42"/>
      <c r="R226" s="81"/>
      <c r="S226" s="81"/>
      <c r="T226" s="81"/>
      <c r="U226" s="81"/>
      <c r="V226" s="81"/>
      <c r="W226" s="81"/>
      <c r="X226" s="81"/>
      <c r="Y226" s="81"/>
    </row>
    <row r="227" spans="1:25" ht="15" customHeight="1">
      <c r="A227" s="42"/>
      <c r="B227" s="42"/>
      <c r="C227" s="42"/>
      <c r="D227" s="52"/>
      <c r="E227" s="52"/>
      <c r="F227" s="52"/>
      <c r="G227" s="42"/>
      <c r="H227" s="42"/>
      <c r="I227" s="42"/>
      <c r="J227" s="42"/>
      <c r="K227" s="53"/>
      <c r="L227" s="54"/>
      <c r="M227" s="55"/>
      <c r="N227" s="42"/>
      <c r="O227" s="55"/>
      <c r="P227" s="56"/>
      <c r="Q227" s="42"/>
      <c r="R227" s="81"/>
      <c r="S227" s="81"/>
      <c r="T227" s="81"/>
      <c r="U227" s="81"/>
      <c r="V227" s="81"/>
      <c r="W227" s="81"/>
      <c r="X227" s="81"/>
      <c r="Y227" s="81"/>
    </row>
    <row r="228" spans="1:25" ht="15" customHeight="1">
      <c r="A228" s="42"/>
      <c r="B228" s="42"/>
      <c r="C228" s="42"/>
      <c r="D228" s="52"/>
      <c r="E228" s="52"/>
      <c r="F228" s="52"/>
      <c r="G228" s="42"/>
      <c r="H228" s="42"/>
      <c r="I228" s="42"/>
      <c r="J228" s="42"/>
      <c r="K228" s="53"/>
      <c r="L228" s="54"/>
      <c r="M228" s="55"/>
      <c r="N228" s="42"/>
      <c r="O228" s="55"/>
      <c r="P228" s="56"/>
      <c r="Q228" s="42"/>
      <c r="R228" s="81"/>
      <c r="S228" s="81"/>
      <c r="T228" s="81"/>
      <c r="U228" s="81"/>
      <c r="V228" s="81"/>
      <c r="W228" s="81"/>
      <c r="X228" s="81"/>
      <c r="Y228" s="81"/>
    </row>
    <row r="229" spans="1:25" ht="15" customHeight="1">
      <c r="A229" s="42"/>
      <c r="B229" s="42"/>
      <c r="C229" s="42"/>
      <c r="D229" s="52"/>
      <c r="E229" s="52"/>
      <c r="F229" s="52"/>
      <c r="G229" s="42"/>
      <c r="H229" s="42"/>
      <c r="I229" s="42"/>
      <c r="J229" s="42"/>
      <c r="K229" s="53"/>
      <c r="L229" s="54"/>
      <c r="M229" s="55"/>
      <c r="N229" s="42"/>
      <c r="O229" s="55"/>
      <c r="P229" s="56"/>
      <c r="Q229" s="42"/>
      <c r="R229" s="81"/>
      <c r="S229" s="81"/>
      <c r="T229" s="81"/>
      <c r="U229" s="81"/>
      <c r="V229" s="81"/>
      <c r="W229" s="81"/>
      <c r="X229" s="81"/>
      <c r="Y229" s="81"/>
    </row>
    <row r="230" spans="1:25" ht="15" customHeight="1">
      <c r="A230" s="42"/>
      <c r="B230" s="42"/>
      <c r="C230" s="42"/>
      <c r="D230" s="52"/>
      <c r="E230" s="52"/>
      <c r="F230" s="52"/>
      <c r="G230" s="42"/>
      <c r="H230" s="42"/>
      <c r="I230" s="42"/>
      <c r="J230" s="42"/>
      <c r="K230" s="53"/>
      <c r="L230" s="54"/>
      <c r="M230" s="55"/>
      <c r="N230" s="42"/>
      <c r="O230" s="55"/>
      <c r="P230" s="56"/>
      <c r="Q230" s="42"/>
      <c r="R230" s="81"/>
      <c r="S230" s="81"/>
      <c r="T230" s="81"/>
      <c r="U230" s="81"/>
      <c r="V230" s="81"/>
      <c r="W230" s="81"/>
      <c r="X230" s="81"/>
      <c r="Y230" s="81"/>
    </row>
    <row r="231" spans="1:25" ht="15" customHeight="1">
      <c r="A231" s="42"/>
      <c r="B231" s="42"/>
      <c r="C231" s="42"/>
      <c r="D231" s="52"/>
      <c r="E231" s="52"/>
      <c r="F231" s="52"/>
      <c r="G231" s="42"/>
      <c r="H231" s="42"/>
      <c r="I231" s="42"/>
      <c r="J231" s="42"/>
      <c r="K231" s="53"/>
      <c r="L231" s="54"/>
      <c r="M231" s="55"/>
      <c r="N231" s="42"/>
      <c r="O231" s="55"/>
      <c r="P231" s="56"/>
      <c r="Q231" s="42"/>
      <c r="R231" s="81"/>
      <c r="S231" s="81"/>
      <c r="T231" s="81"/>
      <c r="U231" s="81"/>
      <c r="V231" s="81"/>
      <c r="W231" s="81"/>
      <c r="X231" s="81"/>
      <c r="Y231" s="81"/>
    </row>
    <row r="232" spans="1:25" ht="15" customHeight="1">
      <c r="A232" s="42"/>
      <c r="B232" s="42"/>
      <c r="C232" s="42"/>
      <c r="D232" s="52"/>
      <c r="E232" s="52"/>
      <c r="F232" s="52"/>
      <c r="G232" s="42"/>
      <c r="H232" s="42"/>
      <c r="I232" s="42"/>
      <c r="J232" s="42"/>
      <c r="K232" s="53"/>
      <c r="L232" s="54"/>
      <c r="M232" s="55"/>
      <c r="N232" s="42"/>
      <c r="O232" s="55"/>
      <c r="P232" s="56"/>
      <c r="Q232" s="42"/>
      <c r="R232" s="81"/>
      <c r="S232" s="81"/>
      <c r="T232" s="81"/>
      <c r="U232" s="81"/>
      <c r="V232" s="81"/>
      <c r="W232" s="81"/>
      <c r="X232" s="81"/>
      <c r="Y232" s="81"/>
    </row>
    <row r="233" spans="1:25" ht="15" customHeight="1">
      <c r="A233" s="42"/>
      <c r="B233" s="42"/>
      <c r="C233" s="42"/>
      <c r="D233" s="52"/>
      <c r="E233" s="52"/>
      <c r="F233" s="52"/>
      <c r="G233" s="42"/>
      <c r="H233" s="42"/>
      <c r="I233" s="42"/>
      <c r="J233" s="42"/>
      <c r="K233" s="53"/>
      <c r="L233" s="54"/>
      <c r="M233" s="55"/>
      <c r="N233" s="42"/>
      <c r="O233" s="55"/>
      <c r="P233" s="56"/>
      <c r="Q233" s="42"/>
      <c r="R233" s="81"/>
      <c r="S233" s="81"/>
      <c r="T233" s="81"/>
      <c r="U233" s="81"/>
      <c r="V233" s="81"/>
      <c r="W233" s="81"/>
      <c r="X233" s="81"/>
      <c r="Y233" s="81"/>
    </row>
    <row r="234" spans="1:25" ht="15" customHeight="1">
      <c r="A234" s="42"/>
      <c r="B234" s="42"/>
      <c r="C234" s="42"/>
      <c r="D234" s="52"/>
      <c r="E234" s="52"/>
      <c r="F234" s="52"/>
      <c r="G234" s="42"/>
      <c r="H234" s="42"/>
      <c r="I234" s="42"/>
      <c r="J234" s="42"/>
      <c r="K234" s="53"/>
      <c r="L234" s="54"/>
      <c r="M234" s="55"/>
      <c r="N234" s="42"/>
      <c r="O234" s="55"/>
      <c r="P234" s="56"/>
      <c r="Q234" s="42"/>
      <c r="R234" s="81"/>
      <c r="S234" s="81"/>
      <c r="T234" s="81"/>
      <c r="U234" s="81"/>
      <c r="V234" s="81"/>
      <c r="W234" s="81"/>
      <c r="X234" s="81"/>
      <c r="Y234" s="81"/>
    </row>
    <row r="235" spans="1:25" ht="15" customHeight="1">
      <c r="A235" s="42"/>
      <c r="B235" s="42"/>
      <c r="C235" s="42"/>
      <c r="D235" s="52"/>
      <c r="E235" s="52"/>
      <c r="F235" s="52"/>
      <c r="G235" s="42"/>
      <c r="H235" s="42"/>
      <c r="I235" s="42"/>
      <c r="J235" s="42"/>
      <c r="K235" s="53"/>
      <c r="L235" s="54"/>
      <c r="M235" s="55"/>
      <c r="N235" s="42"/>
      <c r="O235" s="55"/>
      <c r="P235" s="56"/>
      <c r="Q235" s="42"/>
      <c r="R235" s="81"/>
      <c r="S235" s="81"/>
      <c r="T235" s="81"/>
      <c r="U235" s="81"/>
      <c r="V235" s="81"/>
      <c r="W235" s="81"/>
      <c r="X235" s="81"/>
      <c r="Y235" s="81"/>
    </row>
    <row r="236" spans="1:25" ht="15" customHeight="1">
      <c r="A236" s="42"/>
      <c r="B236" s="42"/>
      <c r="C236" s="42"/>
      <c r="D236" s="52"/>
      <c r="E236" s="52"/>
      <c r="F236" s="52"/>
      <c r="G236" s="42"/>
      <c r="H236" s="42"/>
      <c r="I236" s="42"/>
      <c r="J236" s="42"/>
      <c r="K236" s="53"/>
      <c r="L236" s="54"/>
      <c r="M236" s="55"/>
      <c r="N236" s="42"/>
      <c r="O236" s="55"/>
      <c r="P236" s="56"/>
      <c r="Q236" s="42"/>
      <c r="R236" s="81"/>
      <c r="S236" s="81"/>
      <c r="T236" s="81"/>
      <c r="U236" s="81"/>
      <c r="V236" s="81"/>
      <c r="W236" s="81"/>
      <c r="X236" s="81"/>
      <c r="Y236" s="81"/>
    </row>
    <row r="237" spans="1:25" ht="15" customHeight="1">
      <c r="A237" s="42"/>
      <c r="B237" s="42"/>
      <c r="C237" s="42"/>
      <c r="D237" s="52"/>
      <c r="E237" s="52"/>
      <c r="F237" s="52"/>
      <c r="G237" s="42"/>
      <c r="H237" s="42"/>
      <c r="I237" s="42"/>
      <c r="J237" s="42"/>
      <c r="K237" s="53"/>
      <c r="L237" s="54"/>
      <c r="M237" s="55"/>
      <c r="N237" s="42"/>
      <c r="O237" s="55"/>
      <c r="P237" s="56"/>
      <c r="Q237" s="42"/>
      <c r="R237" s="81"/>
      <c r="S237" s="81"/>
      <c r="T237" s="81"/>
      <c r="U237" s="81"/>
      <c r="V237" s="81"/>
      <c r="W237" s="81"/>
      <c r="X237" s="81"/>
      <c r="Y237" s="81"/>
    </row>
    <row r="238" spans="1:25" ht="15" customHeight="1">
      <c r="A238" s="42"/>
      <c r="B238" s="42"/>
      <c r="C238" s="42"/>
      <c r="D238" s="52"/>
      <c r="E238" s="52"/>
      <c r="F238" s="52"/>
      <c r="G238" s="42"/>
      <c r="H238" s="42"/>
      <c r="I238" s="42"/>
      <c r="J238" s="42"/>
      <c r="K238" s="53"/>
      <c r="L238" s="54"/>
      <c r="M238" s="55"/>
      <c r="N238" s="42"/>
      <c r="O238" s="55"/>
      <c r="P238" s="56"/>
      <c r="Q238" s="42"/>
      <c r="R238" s="81"/>
      <c r="S238" s="81"/>
      <c r="T238" s="81"/>
      <c r="U238" s="81"/>
      <c r="V238" s="81"/>
      <c r="W238" s="81"/>
      <c r="X238" s="81"/>
      <c r="Y238" s="81"/>
    </row>
    <row r="239" spans="1:25" ht="15" customHeight="1">
      <c r="A239" s="42"/>
      <c r="B239" s="42"/>
      <c r="C239" s="42"/>
      <c r="D239" s="52"/>
      <c r="E239" s="52"/>
      <c r="F239" s="52"/>
      <c r="G239" s="42"/>
      <c r="H239" s="42"/>
      <c r="I239" s="42"/>
      <c r="J239" s="42"/>
      <c r="K239" s="53"/>
      <c r="L239" s="54"/>
      <c r="M239" s="55"/>
      <c r="N239" s="42"/>
      <c r="O239" s="55"/>
      <c r="P239" s="56"/>
      <c r="Q239" s="42"/>
      <c r="R239" s="81"/>
      <c r="S239" s="81"/>
      <c r="T239" s="81"/>
      <c r="U239" s="81"/>
      <c r="V239" s="81"/>
      <c r="W239" s="81"/>
      <c r="X239" s="81"/>
      <c r="Y239" s="81"/>
    </row>
    <row r="240" spans="1:25" ht="15" customHeight="1">
      <c r="A240" s="42"/>
      <c r="B240" s="42"/>
      <c r="C240" s="42"/>
      <c r="D240" s="52"/>
      <c r="E240" s="52"/>
      <c r="F240" s="52"/>
      <c r="G240" s="42"/>
      <c r="H240" s="42"/>
      <c r="I240" s="42"/>
      <c r="J240" s="42"/>
      <c r="K240" s="53"/>
      <c r="L240" s="54"/>
      <c r="M240" s="55"/>
      <c r="N240" s="42"/>
      <c r="O240" s="55"/>
      <c r="P240" s="56"/>
      <c r="Q240" s="42"/>
      <c r="R240" s="81"/>
      <c r="S240" s="81"/>
      <c r="T240" s="81"/>
      <c r="U240" s="81"/>
      <c r="V240" s="81"/>
      <c r="W240" s="81"/>
      <c r="X240" s="81"/>
      <c r="Y240" s="81"/>
    </row>
    <row r="241" spans="1:25" ht="15" customHeight="1">
      <c r="A241" s="42"/>
      <c r="B241" s="42"/>
      <c r="C241" s="42"/>
      <c r="D241" s="52"/>
      <c r="E241" s="52"/>
      <c r="F241" s="52"/>
      <c r="G241" s="42"/>
      <c r="H241" s="42"/>
      <c r="I241" s="42"/>
      <c r="J241" s="42"/>
      <c r="K241" s="53"/>
      <c r="L241" s="54"/>
      <c r="M241" s="55"/>
      <c r="N241" s="42"/>
      <c r="O241" s="55"/>
      <c r="P241" s="56"/>
      <c r="Q241" s="42"/>
      <c r="R241" s="81"/>
      <c r="S241" s="81"/>
      <c r="T241" s="81"/>
      <c r="U241" s="81"/>
      <c r="V241" s="81"/>
      <c r="W241" s="81"/>
      <c r="X241" s="81"/>
      <c r="Y241" s="81"/>
    </row>
    <row r="242" spans="1:25" ht="15" customHeight="1">
      <c r="A242" s="42"/>
      <c r="B242" s="42"/>
      <c r="C242" s="42"/>
      <c r="D242" s="52"/>
      <c r="E242" s="52"/>
      <c r="F242" s="52"/>
      <c r="G242" s="42"/>
      <c r="H242" s="42"/>
      <c r="I242" s="42"/>
      <c r="J242" s="42"/>
      <c r="K242" s="53"/>
      <c r="L242" s="54"/>
      <c r="M242" s="55"/>
      <c r="N242" s="42"/>
      <c r="O242" s="55"/>
      <c r="P242" s="56"/>
      <c r="Q242" s="42"/>
      <c r="R242" s="81"/>
      <c r="S242" s="81"/>
      <c r="T242" s="81"/>
      <c r="U242" s="81"/>
      <c r="V242" s="81"/>
      <c r="W242" s="81"/>
      <c r="X242" s="81"/>
      <c r="Y242" s="81"/>
    </row>
    <row r="243" spans="1:25" ht="15" customHeight="1">
      <c r="A243" s="42"/>
      <c r="B243" s="42"/>
      <c r="C243" s="42"/>
      <c r="D243" s="52"/>
      <c r="E243" s="52"/>
      <c r="F243" s="52"/>
      <c r="G243" s="42"/>
      <c r="H243" s="42"/>
      <c r="I243" s="42"/>
      <c r="J243" s="42"/>
      <c r="K243" s="53"/>
      <c r="L243" s="54"/>
      <c r="M243" s="55"/>
      <c r="N243" s="42"/>
      <c r="O243" s="55"/>
      <c r="P243" s="56"/>
      <c r="Q243" s="42"/>
      <c r="R243" s="81"/>
      <c r="S243" s="81"/>
      <c r="T243" s="81"/>
      <c r="U243" s="81"/>
      <c r="V243" s="81"/>
      <c r="W243" s="81"/>
      <c r="X243" s="81"/>
      <c r="Y243" s="81"/>
    </row>
    <row r="244" spans="1:25" ht="15" customHeight="1">
      <c r="A244" s="42"/>
      <c r="B244" s="42"/>
      <c r="C244" s="42"/>
      <c r="D244" s="52"/>
      <c r="E244" s="52"/>
      <c r="F244" s="52"/>
      <c r="G244" s="42"/>
      <c r="H244" s="42"/>
      <c r="I244" s="42"/>
      <c r="J244" s="42"/>
      <c r="K244" s="53"/>
      <c r="L244" s="54"/>
      <c r="M244" s="55"/>
      <c r="N244" s="42"/>
      <c r="O244" s="55"/>
      <c r="P244" s="56"/>
      <c r="Q244" s="42"/>
      <c r="R244" s="81"/>
      <c r="S244" s="81"/>
      <c r="T244" s="81"/>
      <c r="U244" s="81"/>
      <c r="V244" s="81"/>
      <c r="W244" s="81"/>
      <c r="X244" s="81"/>
      <c r="Y244" s="81"/>
    </row>
    <row r="245" spans="1:25" ht="15" customHeight="1">
      <c r="A245" s="42"/>
      <c r="B245" s="42"/>
      <c r="C245" s="42"/>
      <c r="D245" s="52"/>
      <c r="E245" s="52"/>
      <c r="F245" s="52"/>
      <c r="G245" s="42"/>
      <c r="H245" s="42"/>
      <c r="I245" s="42"/>
      <c r="J245" s="42"/>
      <c r="K245" s="53"/>
      <c r="L245" s="54"/>
      <c r="M245" s="55"/>
      <c r="N245" s="42"/>
      <c r="O245" s="55"/>
      <c r="P245" s="56"/>
      <c r="Q245" s="42"/>
      <c r="R245" s="81"/>
      <c r="S245" s="81"/>
      <c r="T245" s="81"/>
      <c r="U245" s="81"/>
      <c r="V245" s="81"/>
      <c r="W245" s="81"/>
      <c r="X245" s="81"/>
      <c r="Y245" s="81"/>
    </row>
    <row r="246" spans="1:25" ht="15" customHeight="1">
      <c r="A246" s="42"/>
      <c r="B246" s="42"/>
      <c r="C246" s="42"/>
      <c r="D246" s="52"/>
      <c r="E246" s="52"/>
      <c r="F246" s="52"/>
      <c r="G246" s="42"/>
      <c r="H246" s="42"/>
      <c r="I246" s="42"/>
      <c r="J246" s="42"/>
      <c r="K246" s="53"/>
      <c r="L246" s="54"/>
      <c r="M246" s="55"/>
      <c r="N246" s="42"/>
      <c r="O246" s="55"/>
      <c r="P246" s="56"/>
      <c r="Q246" s="42"/>
      <c r="R246" s="81"/>
      <c r="S246" s="81"/>
      <c r="T246" s="81"/>
      <c r="U246" s="81"/>
      <c r="V246" s="81"/>
      <c r="W246" s="81"/>
      <c r="X246" s="81"/>
      <c r="Y246" s="81"/>
    </row>
    <row r="247" spans="1:25" ht="15" customHeight="1">
      <c r="A247" s="42"/>
      <c r="B247" s="42"/>
      <c r="C247" s="42"/>
      <c r="D247" s="52"/>
      <c r="E247" s="52"/>
      <c r="F247" s="52"/>
      <c r="G247" s="42"/>
      <c r="H247" s="42"/>
      <c r="I247" s="42"/>
      <c r="J247" s="42"/>
      <c r="K247" s="53"/>
      <c r="L247" s="54"/>
      <c r="M247" s="55"/>
      <c r="N247" s="42"/>
      <c r="O247" s="55"/>
      <c r="P247" s="56"/>
      <c r="Q247" s="42"/>
      <c r="R247" s="81"/>
      <c r="S247" s="81"/>
      <c r="T247" s="81"/>
      <c r="U247" s="81"/>
      <c r="V247" s="81"/>
      <c r="W247" s="81"/>
      <c r="X247" s="81"/>
      <c r="Y247" s="81"/>
    </row>
    <row r="248" spans="1:25" ht="15" customHeight="1">
      <c r="A248" s="42"/>
      <c r="B248" s="42"/>
      <c r="C248" s="42"/>
      <c r="D248" s="52"/>
      <c r="E248" s="52"/>
      <c r="F248" s="52"/>
      <c r="G248" s="42"/>
      <c r="H248" s="42"/>
      <c r="I248" s="42"/>
      <c r="J248" s="42"/>
      <c r="K248" s="53"/>
      <c r="L248" s="54"/>
      <c r="M248" s="55"/>
      <c r="N248" s="42"/>
      <c r="O248" s="55"/>
      <c r="P248" s="56"/>
      <c r="Q248" s="42"/>
      <c r="R248" s="81"/>
      <c r="S248" s="81"/>
      <c r="T248" s="81"/>
      <c r="U248" s="81"/>
      <c r="V248" s="81"/>
      <c r="W248" s="81"/>
      <c r="X248" s="81"/>
      <c r="Y248" s="81"/>
    </row>
    <row r="249" spans="1:25" ht="15" customHeight="1">
      <c r="A249" s="42"/>
      <c r="B249" s="42"/>
      <c r="C249" s="42"/>
      <c r="D249" s="52"/>
      <c r="E249" s="52"/>
      <c r="F249" s="52"/>
      <c r="G249" s="42"/>
      <c r="H249" s="42"/>
      <c r="I249" s="42"/>
      <c r="J249" s="42"/>
      <c r="K249" s="53"/>
      <c r="L249" s="54"/>
      <c r="M249" s="55"/>
      <c r="N249" s="42"/>
      <c r="O249" s="55"/>
      <c r="P249" s="56"/>
      <c r="Q249" s="42"/>
      <c r="R249" s="81"/>
      <c r="S249" s="81"/>
      <c r="T249" s="81"/>
      <c r="U249" s="81"/>
      <c r="V249" s="81"/>
      <c r="W249" s="81"/>
      <c r="X249" s="81"/>
      <c r="Y249" s="81"/>
    </row>
    <row r="250" spans="1:25" ht="15" customHeight="1">
      <c r="A250" s="42"/>
      <c r="B250" s="42"/>
      <c r="C250" s="42"/>
      <c r="D250" s="52"/>
      <c r="E250" s="52"/>
      <c r="F250" s="52"/>
      <c r="G250" s="42"/>
      <c r="H250" s="42"/>
      <c r="I250" s="42"/>
      <c r="J250" s="42"/>
      <c r="K250" s="53"/>
      <c r="L250" s="54"/>
      <c r="M250" s="55"/>
      <c r="N250" s="42"/>
      <c r="O250" s="55"/>
      <c r="P250" s="56"/>
      <c r="Q250" s="42"/>
      <c r="R250" s="81"/>
      <c r="S250" s="81"/>
      <c r="T250" s="81"/>
      <c r="U250" s="81"/>
      <c r="V250" s="81"/>
      <c r="W250" s="81"/>
      <c r="X250" s="81"/>
      <c r="Y250" s="81"/>
    </row>
    <row r="251" spans="1:25" ht="15" customHeight="1">
      <c r="A251" s="42"/>
      <c r="B251" s="42"/>
      <c r="C251" s="42"/>
      <c r="D251" s="52"/>
      <c r="E251" s="52"/>
      <c r="F251" s="52"/>
      <c r="G251" s="42"/>
      <c r="H251" s="42"/>
      <c r="I251" s="42"/>
      <c r="J251" s="42"/>
      <c r="K251" s="53"/>
      <c r="L251" s="54"/>
      <c r="M251" s="55"/>
      <c r="N251" s="42"/>
      <c r="O251" s="55"/>
      <c r="P251" s="56"/>
      <c r="Q251" s="42"/>
      <c r="R251" s="81"/>
      <c r="S251" s="81"/>
      <c r="T251" s="81"/>
      <c r="U251" s="81"/>
      <c r="V251" s="81"/>
      <c r="W251" s="81"/>
      <c r="X251" s="81"/>
      <c r="Y251" s="81"/>
    </row>
    <row r="252" spans="1:25" ht="15" customHeight="1">
      <c r="A252" s="42"/>
      <c r="B252" s="42"/>
      <c r="C252" s="42"/>
      <c r="D252" s="52"/>
      <c r="E252" s="52"/>
      <c r="F252" s="52"/>
      <c r="G252" s="42"/>
      <c r="H252" s="42"/>
      <c r="I252" s="42"/>
      <c r="J252" s="42"/>
      <c r="K252" s="53"/>
      <c r="L252" s="54"/>
      <c r="M252" s="55"/>
      <c r="N252" s="42"/>
      <c r="O252" s="55"/>
      <c r="P252" s="56"/>
      <c r="Q252" s="42"/>
      <c r="R252" s="81"/>
      <c r="S252" s="81"/>
      <c r="T252" s="81"/>
      <c r="U252" s="81"/>
      <c r="V252" s="81"/>
      <c r="W252" s="81"/>
      <c r="X252" s="81"/>
      <c r="Y252" s="81"/>
    </row>
  </sheetData>
  <sortState ref="A8:AG200">
    <sortCondition ref="B8:B200" customList="LOP价格,面料,拉链,辅料,厂供物料,吊牌及包装"/>
  </sortState>
  <phoneticPr fontId="4" type="noConversion"/>
  <conditionalFormatting sqref="N1:O8">
    <cfRule type="dataBar" priority="1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{3DCCBA5C-2CBE-4199-94C0-80F05A82340C}</x14:id>
        </ext>
      </extLst>
    </cfRule>
  </conditionalFormatting>
  <pageMargins left="0.23622047244094502" right="0.23622047244094502" top="0.27559055118110198" bottom="0.15748031496063" header="0.31496062992126" footer="0.31496062992126"/>
  <pageSetup paperSize="9" scale="85" orientation="landscape" cellComments="atEnd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CCBA5C-2CBE-4199-94C0-80F05A82340C}">
            <x14:dataBar minLength="0" maxLength="100" negativeBarColorSameAsPositive="1" axisPosition="none">
              <x14:cfvo type="min"/>
              <x14:cfvo type="max"/>
            </x14:dataBar>
          </x14:cfRule>
          <xm:sqref>N1:O8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D250"/>
  <sheetViews>
    <sheetView workbookViewId="0">
      <selection activeCell="M27" sqref="M27"/>
    </sheetView>
  </sheetViews>
  <sheetFormatPr defaultRowHeight="16.5"/>
  <cols>
    <col min="1" max="1" width="3.875" style="4" customWidth="1"/>
    <col min="2" max="2" width="8.125" style="4" customWidth="1"/>
    <col min="3" max="3" width="20.875" style="4" customWidth="1"/>
    <col min="4" max="4" width="11.5" style="57" customWidth="1"/>
    <col min="5" max="6" width="10.875" style="57" customWidth="1"/>
    <col min="7" max="7" width="15.625" style="4" customWidth="1"/>
    <col min="8" max="8" width="11.375" style="4" customWidth="1"/>
    <col min="9" max="9" width="11.875" style="4" customWidth="1"/>
    <col min="10" max="10" width="4" style="4" customWidth="1"/>
    <col min="11" max="11" width="9.375" style="4" customWidth="1"/>
    <col min="12" max="12" width="6.875" style="4" customWidth="1"/>
    <col min="13" max="13" width="10.625" style="4" customWidth="1"/>
    <col min="14" max="14" width="5.625" style="4" customWidth="1"/>
    <col min="15" max="15" width="11.625" style="4" customWidth="1"/>
    <col min="16" max="17" width="10.625" style="4" customWidth="1"/>
    <col min="18" max="18" width="13.5" style="105" customWidth="1"/>
    <col min="19" max="21" width="37.75" style="59" customWidth="1"/>
    <col min="22" max="30" width="13.5" style="59" customWidth="1"/>
    <col min="31" max="16384" width="9" style="4"/>
  </cols>
  <sheetData>
    <row r="1" spans="1:30" ht="15" customHeight="1">
      <c r="A1" s="1" t="s">
        <v>182</v>
      </c>
      <c r="B1" s="1"/>
      <c r="C1" s="84"/>
      <c r="D1" s="89" t="s">
        <v>174</v>
      </c>
      <c r="E1" s="90"/>
      <c r="F1" s="93" t="s">
        <v>180</v>
      </c>
      <c r="G1" s="86"/>
      <c r="H1" s="1"/>
      <c r="I1" s="2"/>
      <c r="J1" s="1"/>
      <c r="K1" s="1"/>
      <c r="L1" s="1"/>
      <c r="M1" s="2"/>
      <c r="N1" s="3" t="s">
        <v>147</v>
      </c>
      <c r="O1" s="3">
        <f>SUMIFS(O$8:O$200,B$8:B$200,N1)</f>
        <v>1.78</v>
      </c>
      <c r="P1" s="1"/>
      <c r="Q1" s="2"/>
      <c r="R1" s="97"/>
      <c r="S1" s="58"/>
      <c r="T1" s="58"/>
      <c r="U1" s="58"/>
      <c r="V1" s="58"/>
      <c r="W1" s="58"/>
      <c r="X1" s="58"/>
      <c r="Y1" s="58"/>
    </row>
    <row r="2" spans="1:30" s="15" customFormat="1" ht="15" customHeight="1">
      <c r="A2" s="5" t="s">
        <v>183</v>
      </c>
      <c r="B2" s="6"/>
      <c r="C2" s="13"/>
      <c r="D2" s="88" t="s">
        <v>175</v>
      </c>
      <c r="E2" s="83"/>
      <c r="F2" s="94"/>
      <c r="G2" s="87"/>
      <c r="H2" s="7" t="s">
        <v>184</v>
      </c>
      <c r="I2" s="8" t="s">
        <v>3</v>
      </c>
      <c r="J2" s="9"/>
      <c r="K2" s="10"/>
      <c r="L2" s="7" t="s">
        <v>185</v>
      </c>
      <c r="M2" s="8" t="s">
        <v>5</v>
      </c>
      <c r="N2" s="11" t="s">
        <v>167</v>
      </c>
      <c r="O2" s="12">
        <f>SUMIFS(O$8:O$200,B$8:B$200,N2)</f>
        <v>12</v>
      </c>
      <c r="P2" s="13" t="s">
        <v>186</v>
      </c>
      <c r="Q2" s="14" t="s">
        <v>7</v>
      </c>
      <c r="R2" s="98"/>
      <c r="S2" s="61" t="s">
        <v>187</v>
      </c>
      <c r="T2" s="62"/>
      <c r="U2" s="63"/>
      <c r="V2" s="64"/>
      <c r="W2" s="64"/>
      <c r="X2" s="64"/>
      <c r="Y2" s="64"/>
      <c r="Z2" s="65"/>
      <c r="AA2" s="65"/>
      <c r="AB2" s="65"/>
      <c r="AC2" s="65"/>
      <c r="AD2" s="65"/>
    </row>
    <row r="3" spans="1:30" s="15" customFormat="1" ht="15" customHeight="1">
      <c r="A3" s="5"/>
      <c r="B3" s="6"/>
      <c r="C3" s="13"/>
      <c r="D3" s="88" t="s">
        <v>176</v>
      </c>
      <c r="E3" s="83"/>
      <c r="F3" s="94"/>
      <c r="G3" s="87"/>
      <c r="H3" s="7" t="s">
        <v>188</v>
      </c>
      <c r="I3" s="8" t="s">
        <v>288</v>
      </c>
      <c r="J3" s="9"/>
      <c r="K3" s="10"/>
      <c r="L3" s="7" t="s">
        <v>189</v>
      </c>
      <c r="M3" s="8" t="s">
        <v>11</v>
      </c>
      <c r="N3" s="11" t="s">
        <v>80</v>
      </c>
      <c r="O3" s="12">
        <f>SUMIFS(O$8:O$200,B$8:B$200,N3)</f>
        <v>42.763361999999994</v>
      </c>
      <c r="P3" s="13" t="s">
        <v>190</v>
      </c>
      <c r="Q3" s="16" t="s">
        <v>13</v>
      </c>
      <c r="R3" s="98"/>
      <c r="S3" s="61" t="s">
        <v>191</v>
      </c>
      <c r="T3" s="66"/>
      <c r="U3" s="67"/>
      <c r="V3" s="64"/>
      <c r="W3" s="64"/>
      <c r="X3" s="64"/>
      <c r="Y3" s="64"/>
      <c r="Z3" s="65"/>
      <c r="AA3" s="65"/>
      <c r="AB3" s="65"/>
      <c r="AC3" s="65"/>
      <c r="AD3" s="65"/>
    </row>
    <row r="4" spans="1:30" s="18" customFormat="1" ht="15" customHeight="1">
      <c r="A4" s="5"/>
      <c r="B4" s="6"/>
      <c r="C4" s="13"/>
      <c r="D4" s="88" t="s">
        <v>177</v>
      </c>
      <c r="E4" s="83"/>
      <c r="F4" s="94"/>
      <c r="G4" s="87"/>
      <c r="H4" s="7" t="s">
        <v>192</v>
      </c>
      <c r="I4" s="8" t="s">
        <v>16</v>
      </c>
      <c r="J4" s="9"/>
      <c r="K4" s="10"/>
      <c r="L4" s="7" t="s">
        <v>193</v>
      </c>
      <c r="M4" s="8" t="s">
        <v>18</v>
      </c>
      <c r="N4" s="11" t="s">
        <v>131</v>
      </c>
      <c r="O4" s="12">
        <f>SUMIFS(O$8:O$200,B$8:B$200,N4)</f>
        <v>4.17</v>
      </c>
      <c r="P4" s="6" t="s">
        <v>194</v>
      </c>
      <c r="Q4" s="17"/>
      <c r="R4" s="99"/>
      <c r="S4" s="61" t="s">
        <v>195</v>
      </c>
      <c r="T4" s="62"/>
      <c r="U4" s="63"/>
      <c r="V4" s="69"/>
      <c r="W4" s="64"/>
      <c r="X4" s="64"/>
      <c r="Y4" s="64"/>
      <c r="Z4" s="70"/>
      <c r="AA4" s="70"/>
      <c r="AB4" s="70"/>
      <c r="AC4" s="70"/>
      <c r="AD4" s="70"/>
    </row>
    <row r="5" spans="1:30" s="18" customFormat="1" ht="15" customHeight="1">
      <c r="A5" s="5"/>
      <c r="B5" s="6"/>
      <c r="C5" s="13"/>
      <c r="D5" s="88" t="s">
        <v>178</v>
      </c>
      <c r="E5" s="83"/>
      <c r="F5" s="94"/>
      <c r="G5" s="87"/>
      <c r="H5" s="7" t="s">
        <v>196</v>
      </c>
      <c r="I5" s="19" t="s">
        <v>22</v>
      </c>
      <c r="J5" s="9"/>
      <c r="K5" s="10"/>
      <c r="L5" s="7" t="s">
        <v>197</v>
      </c>
      <c r="M5" s="19" t="s">
        <v>24</v>
      </c>
      <c r="N5" s="11" t="s">
        <v>48</v>
      </c>
      <c r="O5" s="12">
        <f>SUMIFS(O$8:O$200,B$8:B$200,N5)</f>
        <v>45.749509999999994</v>
      </c>
      <c r="P5" s="13" t="s">
        <v>198</v>
      </c>
      <c r="Q5" s="20">
        <v>20201109</v>
      </c>
      <c r="R5" s="100"/>
      <c r="S5" s="61"/>
      <c r="T5" s="62"/>
      <c r="U5" s="63"/>
      <c r="V5" s="64"/>
      <c r="W5" s="61"/>
      <c r="X5" s="64"/>
      <c r="Y5" s="64"/>
      <c r="Z5" s="70"/>
      <c r="AA5" s="70"/>
      <c r="AB5" s="70"/>
      <c r="AC5" s="70"/>
      <c r="AD5" s="70"/>
    </row>
    <row r="6" spans="1:30" s="18" customFormat="1" ht="15" customHeight="1" thickBot="1">
      <c r="A6" s="5"/>
      <c r="B6" s="21" t="s">
        <v>199</v>
      </c>
      <c r="C6" s="22"/>
      <c r="D6" s="91" t="s">
        <v>179</v>
      </c>
      <c r="E6" s="92"/>
      <c r="F6" s="95"/>
      <c r="G6" s="22"/>
      <c r="H6" s="22"/>
      <c r="I6" s="23"/>
      <c r="J6" s="24"/>
      <c r="K6" s="25" t="s">
        <v>200</v>
      </c>
      <c r="L6" s="25"/>
      <c r="M6" s="26"/>
      <c r="N6" s="27" t="s">
        <v>171</v>
      </c>
      <c r="O6" s="27">
        <f>SUM(O8:O200)</f>
        <v>161.46287199999998</v>
      </c>
      <c r="P6" s="25"/>
      <c r="Q6" s="26"/>
      <c r="R6" s="101"/>
      <c r="S6" s="73"/>
      <c r="T6" s="73"/>
      <c r="U6" s="73"/>
      <c r="V6" s="74"/>
      <c r="W6" s="74"/>
      <c r="X6" s="74"/>
      <c r="Y6" s="75"/>
      <c r="Z6" s="70"/>
      <c r="AA6" s="70"/>
      <c r="AB6" s="70"/>
      <c r="AC6" s="70"/>
      <c r="AD6" s="70"/>
    </row>
    <row r="7" spans="1:30" s="18" customFormat="1" ht="15" customHeight="1">
      <c r="A7" s="28" t="s">
        <v>29</v>
      </c>
      <c r="B7" s="29" t="s">
        <v>201</v>
      </c>
      <c r="C7" s="29" t="s">
        <v>202</v>
      </c>
      <c r="D7" s="85" t="s">
        <v>203</v>
      </c>
      <c r="E7" s="85" t="s">
        <v>204</v>
      </c>
      <c r="F7" s="85" t="s">
        <v>205</v>
      </c>
      <c r="G7" s="29" t="s">
        <v>35</v>
      </c>
      <c r="H7" s="29" t="s">
        <v>206</v>
      </c>
      <c r="I7" s="29" t="s">
        <v>207</v>
      </c>
      <c r="J7" s="29" t="s">
        <v>208</v>
      </c>
      <c r="K7" s="30" t="s">
        <v>209</v>
      </c>
      <c r="L7" s="30" t="s">
        <v>210</v>
      </c>
      <c r="M7" s="30" t="s">
        <v>211</v>
      </c>
      <c r="N7" s="31" t="s">
        <v>172</v>
      </c>
      <c r="O7" s="31" t="s">
        <v>42</v>
      </c>
      <c r="P7" s="30" t="s">
        <v>43</v>
      </c>
      <c r="Q7" s="32" t="s">
        <v>44</v>
      </c>
      <c r="R7" s="102"/>
      <c r="S7" s="76" t="s">
        <v>46</v>
      </c>
      <c r="T7" s="76" t="s">
        <v>47</v>
      </c>
      <c r="U7" s="77" t="s">
        <v>212</v>
      </c>
      <c r="V7" s="75"/>
      <c r="W7" s="78"/>
      <c r="X7" s="78"/>
      <c r="Y7" s="79"/>
      <c r="Z7" s="70"/>
      <c r="AA7" s="70"/>
      <c r="AB7" s="70"/>
      <c r="AC7" s="70"/>
      <c r="AD7" s="70"/>
    </row>
    <row r="8" spans="1:30" ht="15" customHeight="1">
      <c r="A8" s="20">
        <v>27</v>
      </c>
      <c r="B8" s="33" t="s">
        <v>170</v>
      </c>
      <c r="C8" s="34" t="s">
        <v>170</v>
      </c>
      <c r="D8" s="35"/>
      <c r="E8" s="36"/>
      <c r="F8" s="36"/>
      <c r="G8" s="20"/>
      <c r="H8" s="20"/>
      <c r="I8" s="20"/>
      <c r="J8" s="20"/>
      <c r="K8" s="37">
        <v>1</v>
      </c>
      <c r="L8" s="38">
        <v>0</v>
      </c>
      <c r="M8" s="39">
        <v>0</v>
      </c>
      <c r="N8" s="40" t="s">
        <v>173</v>
      </c>
      <c r="O8" s="40">
        <v>55</v>
      </c>
      <c r="P8" s="41">
        <v>0</v>
      </c>
      <c r="Q8" s="20"/>
      <c r="R8" s="103"/>
      <c r="S8" s="80"/>
      <c r="T8" s="80"/>
      <c r="U8" s="80"/>
      <c r="V8" s="81"/>
      <c r="W8" s="81"/>
      <c r="X8" s="81"/>
      <c r="Y8" s="81"/>
    </row>
    <row r="9" spans="1:30" ht="30" customHeight="1">
      <c r="A9" s="20">
        <v>1</v>
      </c>
      <c r="B9" s="33" t="s">
        <v>48</v>
      </c>
      <c r="C9" s="34" t="s">
        <v>213</v>
      </c>
      <c r="D9" s="43" t="s">
        <v>58</v>
      </c>
      <c r="E9" s="44" t="s">
        <v>51</v>
      </c>
      <c r="F9" s="36" t="s">
        <v>52</v>
      </c>
      <c r="G9" s="45"/>
      <c r="H9" s="45" t="s">
        <v>53</v>
      </c>
      <c r="I9" s="45" t="s">
        <v>54</v>
      </c>
      <c r="J9" s="45" t="s">
        <v>55</v>
      </c>
      <c r="K9" s="37">
        <v>1.77</v>
      </c>
      <c r="L9" s="38">
        <v>1.03</v>
      </c>
      <c r="M9" s="39">
        <v>11.6</v>
      </c>
      <c r="N9" s="20" t="s">
        <v>56</v>
      </c>
      <c r="O9" s="39">
        <f t="shared" ref="O9:O34" si="0">K9*L9*M9</f>
        <v>21.147960000000001</v>
      </c>
      <c r="P9" s="41">
        <v>0.245</v>
      </c>
      <c r="Q9" s="20" t="s">
        <v>57</v>
      </c>
      <c r="R9" s="103"/>
      <c r="S9" s="80" t="s">
        <v>214</v>
      </c>
      <c r="T9" s="80" t="s">
        <v>58</v>
      </c>
      <c r="U9" s="80" t="s">
        <v>215</v>
      </c>
      <c r="V9" s="81"/>
      <c r="W9" s="81"/>
      <c r="X9" s="81"/>
      <c r="Y9" s="81"/>
    </row>
    <row r="10" spans="1:30" ht="30" customHeight="1">
      <c r="A10" s="20">
        <v>2</v>
      </c>
      <c r="B10" s="33" t="s">
        <v>48</v>
      </c>
      <c r="C10" s="34" t="s">
        <v>216</v>
      </c>
      <c r="D10" s="43" t="s">
        <v>66</v>
      </c>
      <c r="E10" s="44" t="s">
        <v>51</v>
      </c>
      <c r="F10" s="36" t="s">
        <v>61</v>
      </c>
      <c r="G10" s="45"/>
      <c r="H10" s="45" t="s">
        <v>62</v>
      </c>
      <c r="I10" s="45" t="s">
        <v>63</v>
      </c>
      <c r="J10" s="45" t="s">
        <v>55</v>
      </c>
      <c r="K10" s="37">
        <v>1.48</v>
      </c>
      <c r="L10" s="38">
        <v>1.03</v>
      </c>
      <c r="M10" s="39">
        <v>8</v>
      </c>
      <c r="N10" s="20" t="s">
        <v>64</v>
      </c>
      <c r="O10" s="39">
        <f t="shared" si="0"/>
        <v>12.1952</v>
      </c>
      <c r="P10" s="41">
        <v>0.1641</v>
      </c>
      <c r="Q10" s="20" t="s">
        <v>65</v>
      </c>
      <c r="R10" s="103"/>
      <c r="S10" s="80" t="s">
        <v>217</v>
      </c>
      <c r="T10" s="80" t="s">
        <v>66</v>
      </c>
      <c r="U10" s="80" t="s">
        <v>217</v>
      </c>
      <c r="V10" s="81"/>
      <c r="W10" s="81"/>
      <c r="X10" s="81"/>
      <c r="Y10" s="81"/>
    </row>
    <row r="11" spans="1:30" ht="30" customHeight="1">
      <c r="A11" s="20">
        <v>3</v>
      </c>
      <c r="B11" s="33" t="s">
        <v>48</v>
      </c>
      <c r="C11" s="34" t="s">
        <v>218</v>
      </c>
      <c r="D11" s="43" t="s">
        <v>68</v>
      </c>
      <c r="E11" s="44" t="s">
        <v>69</v>
      </c>
      <c r="F11" s="36" t="s">
        <v>70</v>
      </c>
      <c r="G11" s="45"/>
      <c r="H11" s="45" t="s">
        <v>71</v>
      </c>
      <c r="I11" s="45" t="s">
        <v>72</v>
      </c>
      <c r="J11" s="45" t="s">
        <v>55</v>
      </c>
      <c r="K11" s="37">
        <v>1.55</v>
      </c>
      <c r="L11" s="38">
        <v>1.03</v>
      </c>
      <c r="M11" s="39">
        <v>5.4</v>
      </c>
      <c r="N11" s="20" t="s">
        <v>56</v>
      </c>
      <c r="O11" s="39">
        <f t="shared" si="0"/>
        <v>8.6211000000000002</v>
      </c>
      <c r="P11" s="41">
        <v>9.7699999999999995E-2</v>
      </c>
      <c r="Q11" s="20" t="s">
        <v>73</v>
      </c>
      <c r="R11" s="103"/>
      <c r="S11" s="80" t="s">
        <v>68</v>
      </c>
      <c r="T11" s="80" t="s">
        <v>68</v>
      </c>
      <c r="U11" s="80" t="s">
        <v>68</v>
      </c>
      <c r="V11" s="81"/>
      <c r="W11" s="81"/>
      <c r="X11" s="81"/>
      <c r="Y11" s="81"/>
    </row>
    <row r="12" spans="1:30" ht="30" customHeight="1">
      <c r="A12" s="20">
        <v>4</v>
      </c>
      <c r="B12" s="33" t="s">
        <v>48</v>
      </c>
      <c r="C12" s="34" t="s">
        <v>219</v>
      </c>
      <c r="D12" s="43" t="s">
        <v>75</v>
      </c>
      <c r="E12" s="44" t="s">
        <v>76</v>
      </c>
      <c r="F12" s="36" t="s">
        <v>77</v>
      </c>
      <c r="G12" s="45"/>
      <c r="H12" s="45" t="s">
        <v>71</v>
      </c>
      <c r="I12" s="45" t="s">
        <v>78</v>
      </c>
      <c r="J12" s="45" t="s">
        <v>55</v>
      </c>
      <c r="K12" s="37">
        <v>0.15</v>
      </c>
      <c r="L12" s="38">
        <v>1.03</v>
      </c>
      <c r="M12" s="39">
        <v>24.5</v>
      </c>
      <c r="N12" s="20" t="s">
        <v>56</v>
      </c>
      <c r="O12" s="39">
        <f t="shared" si="0"/>
        <v>3.78525</v>
      </c>
      <c r="P12" s="41">
        <v>4.4400000000000002E-2</v>
      </c>
      <c r="Q12" s="20" t="s">
        <v>79</v>
      </c>
      <c r="R12" s="103"/>
      <c r="S12" s="80" t="s">
        <v>75</v>
      </c>
      <c r="T12" s="80" t="s">
        <v>75</v>
      </c>
      <c r="U12" s="80" t="s">
        <v>75</v>
      </c>
      <c r="V12" s="81"/>
      <c r="W12" s="81"/>
      <c r="X12" s="81"/>
      <c r="Y12" s="81"/>
    </row>
    <row r="13" spans="1:30" ht="30" customHeight="1">
      <c r="A13" s="20">
        <v>15</v>
      </c>
      <c r="B13" s="33" t="s">
        <v>131</v>
      </c>
      <c r="C13" s="46" t="s">
        <v>232</v>
      </c>
      <c r="D13" s="43" t="s">
        <v>139</v>
      </c>
      <c r="E13" s="44"/>
      <c r="F13" s="36"/>
      <c r="G13" s="45" t="s">
        <v>124</v>
      </c>
      <c r="H13" s="45" t="s">
        <v>134</v>
      </c>
      <c r="I13" s="45" t="s">
        <v>135</v>
      </c>
      <c r="J13" s="45" t="s">
        <v>136</v>
      </c>
      <c r="K13" s="47">
        <v>1</v>
      </c>
      <c r="L13" s="48">
        <v>1</v>
      </c>
      <c r="M13" s="49">
        <v>3.39</v>
      </c>
      <c r="N13" s="45" t="s">
        <v>56</v>
      </c>
      <c r="O13" s="49">
        <f t="shared" si="0"/>
        <v>3.39</v>
      </c>
      <c r="P13" s="41">
        <v>3.9699999999999999E-2</v>
      </c>
      <c r="Q13" s="20" t="s">
        <v>127</v>
      </c>
      <c r="R13" s="103"/>
      <c r="S13" s="80" t="s">
        <v>138</v>
      </c>
      <c r="T13" s="80" t="s">
        <v>139</v>
      </c>
      <c r="U13" s="80" t="s">
        <v>233</v>
      </c>
      <c r="V13" s="81"/>
      <c r="W13" s="81"/>
      <c r="X13" s="81"/>
      <c r="Y13" s="81"/>
    </row>
    <row r="14" spans="1:30" ht="30" customHeight="1">
      <c r="A14" s="20">
        <v>16</v>
      </c>
      <c r="B14" s="33" t="s">
        <v>131</v>
      </c>
      <c r="C14" s="46" t="s">
        <v>234</v>
      </c>
      <c r="D14" s="43" t="s">
        <v>141</v>
      </c>
      <c r="E14" s="44"/>
      <c r="F14" s="36"/>
      <c r="G14" s="45" t="s">
        <v>142</v>
      </c>
      <c r="H14" s="45" t="s">
        <v>143</v>
      </c>
      <c r="I14" s="45" t="s">
        <v>144</v>
      </c>
      <c r="J14" s="45" t="s">
        <v>136</v>
      </c>
      <c r="K14" s="47">
        <v>2</v>
      </c>
      <c r="L14" s="48">
        <v>1</v>
      </c>
      <c r="M14" s="49">
        <v>0.39</v>
      </c>
      <c r="N14" s="45" t="s">
        <v>56</v>
      </c>
      <c r="O14" s="49">
        <f t="shared" si="0"/>
        <v>0.78</v>
      </c>
      <c r="P14" s="41">
        <v>9.1000000000000004E-3</v>
      </c>
      <c r="Q14" s="20" t="s">
        <v>137</v>
      </c>
      <c r="R14" s="103"/>
      <c r="S14" s="80" t="s">
        <v>145</v>
      </c>
      <c r="T14" s="80" t="s">
        <v>146</v>
      </c>
      <c r="U14" s="80" t="s">
        <v>235</v>
      </c>
      <c r="V14" s="81"/>
      <c r="W14" s="81"/>
      <c r="X14" s="81"/>
      <c r="Y14" s="81"/>
    </row>
    <row r="15" spans="1:30" ht="15" customHeight="1">
      <c r="A15" s="20">
        <v>5</v>
      </c>
      <c r="B15" s="33" t="s">
        <v>80</v>
      </c>
      <c r="C15" s="34" t="s">
        <v>220</v>
      </c>
      <c r="D15" s="35" t="s">
        <v>82</v>
      </c>
      <c r="E15" s="36"/>
      <c r="F15" s="36"/>
      <c r="G15" s="20" t="s">
        <v>83</v>
      </c>
      <c r="H15" s="20">
        <v>5000</v>
      </c>
      <c r="I15" s="20"/>
      <c r="J15" s="20" t="s">
        <v>55</v>
      </c>
      <c r="K15" s="37">
        <v>300</v>
      </c>
      <c r="L15" s="38">
        <v>1.03</v>
      </c>
      <c r="M15" s="39">
        <v>2.398E-3</v>
      </c>
      <c r="N15" s="20" t="s">
        <v>56</v>
      </c>
      <c r="O15" s="39">
        <f t="shared" si="0"/>
        <v>0.74098200000000003</v>
      </c>
      <c r="P15" s="41">
        <v>8.6999999999999994E-3</v>
      </c>
      <c r="Q15" s="20" t="s">
        <v>84</v>
      </c>
      <c r="R15" s="103"/>
      <c r="S15" s="80" t="s">
        <v>85</v>
      </c>
      <c r="T15" s="80" t="s">
        <v>85</v>
      </c>
      <c r="U15" s="80" t="s">
        <v>85</v>
      </c>
      <c r="V15" s="81"/>
      <c r="W15" s="81"/>
      <c r="X15" s="81"/>
      <c r="Y15" s="81"/>
    </row>
    <row r="16" spans="1:30" ht="15" customHeight="1">
      <c r="A16" s="20">
        <v>6</v>
      </c>
      <c r="B16" s="33" t="s">
        <v>80</v>
      </c>
      <c r="C16" s="34" t="s">
        <v>221</v>
      </c>
      <c r="D16" s="35" t="s">
        <v>87</v>
      </c>
      <c r="E16" s="36"/>
      <c r="F16" s="36"/>
      <c r="G16" s="20" t="s">
        <v>88</v>
      </c>
      <c r="H16" s="20" t="s">
        <v>89</v>
      </c>
      <c r="I16" s="20"/>
      <c r="J16" s="20" t="s">
        <v>90</v>
      </c>
      <c r="K16" s="37">
        <v>1</v>
      </c>
      <c r="L16" s="38">
        <v>1.01</v>
      </c>
      <c r="M16" s="39">
        <v>0.23</v>
      </c>
      <c r="N16" s="20" t="s">
        <v>56</v>
      </c>
      <c r="O16" s="39">
        <f t="shared" si="0"/>
        <v>0.23230000000000001</v>
      </c>
      <c r="P16" s="41">
        <v>2.7000000000000001E-3</v>
      </c>
      <c r="Q16" s="20" t="s">
        <v>91</v>
      </c>
      <c r="R16" s="103"/>
      <c r="S16" s="80" t="s">
        <v>92</v>
      </c>
      <c r="T16" s="80" t="s">
        <v>92</v>
      </c>
      <c r="U16" s="80" t="s">
        <v>92</v>
      </c>
      <c r="V16" s="81"/>
      <c r="W16" s="81"/>
      <c r="X16" s="81"/>
      <c r="Y16" s="81"/>
    </row>
    <row r="17" spans="1:25" ht="15" customHeight="1">
      <c r="A17" s="20">
        <v>7</v>
      </c>
      <c r="B17" s="33" t="s">
        <v>80</v>
      </c>
      <c r="C17" s="34" t="s">
        <v>222</v>
      </c>
      <c r="D17" s="35" t="s">
        <v>94</v>
      </c>
      <c r="E17" s="36"/>
      <c r="F17" s="36"/>
      <c r="G17" s="20" t="s">
        <v>88</v>
      </c>
      <c r="H17" s="20"/>
      <c r="I17" s="20"/>
      <c r="J17" s="20" t="s">
        <v>90</v>
      </c>
      <c r="K17" s="37">
        <v>1</v>
      </c>
      <c r="L17" s="38">
        <v>1.01</v>
      </c>
      <c r="M17" s="39">
        <v>0.04</v>
      </c>
      <c r="N17" s="20" t="s">
        <v>56</v>
      </c>
      <c r="O17" s="39">
        <f t="shared" si="0"/>
        <v>4.0399999999999998E-2</v>
      </c>
      <c r="P17" s="41">
        <v>5.0000000000000001E-4</v>
      </c>
      <c r="Q17" s="20" t="s">
        <v>91</v>
      </c>
      <c r="R17" s="103"/>
      <c r="S17" s="80" t="s">
        <v>95</v>
      </c>
      <c r="T17" s="80" t="s">
        <v>95</v>
      </c>
      <c r="U17" s="80" t="s">
        <v>95</v>
      </c>
      <c r="V17" s="81"/>
      <c r="W17" s="81"/>
      <c r="X17" s="81"/>
      <c r="Y17" s="81"/>
    </row>
    <row r="18" spans="1:25" ht="15" customHeight="1">
      <c r="A18" s="20">
        <v>8</v>
      </c>
      <c r="B18" s="33" t="s">
        <v>80</v>
      </c>
      <c r="C18" s="34" t="s">
        <v>223</v>
      </c>
      <c r="D18" s="35" t="s">
        <v>97</v>
      </c>
      <c r="E18" s="36"/>
      <c r="F18" s="36"/>
      <c r="G18" s="20" t="s">
        <v>98</v>
      </c>
      <c r="H18" s="20"/>
      <c r="I18" s="20"/>
      <c r="J18" s="20" t="s">
        <v>90</v>
      </c>
      <c r="K18" s="37">
        <v>1</v>
      </c>
      <c r="L18" s="38">
        <v>1.01</v>
      </c>
      <c r="M18" s="39">
        <v>6.5000000000000002E-2</v>
      </c>
      <c r="N18" s="20" t="s">
        <v>56</v>
      </c>
      <c r="O18" s="39">
        <f t="shared" si="0"/>
        <v>6.565E-2</v>
      </c>
      <c r="P18" s="41">
        <v>8.0000000000000004E-4</v>
      </c>
      <c r="Q18" s="20" t="s">
        <v>99</v>
      </c>
      <c r="R18" s="103"/>
      <c r="S18" s="80" t="s">
        <v>100</v>
      </c>
      <c r="T18" s="80" t="s">
        <v>100</v>
      </c>
      <c r="U18" s="80" t="s">
        <v>100</v>
      </c>
      <c r="V18" s="81"/>
      <c r="W18" s="81"/>
      <c r="X18" s="81"/>
      <c r="Y18" s="81"/>
    </row>
    <row r="19" spans="1:25" ht="15" customHeight="1">
      <c r="A19" s="20">
        <v>9</v>
      </c>
      <c r="B19" s="33" t="s">
        <v>80</v>
      </c>
      <c r="C19" s="34" t="s">
        <v>224</v>
      </c>
      <c r="D19" s="35" t="s">
        <v>102</v>
      </c>
      <c r="E19" s="36"/>
      <c r="F19" s="36"/>
      <c r="G19" s="20" t="s">
        <v>98</v>
      </c>
      <c r="H19" s="20"/>
      <c r="I19" s="20"/>
      <c r="J19" s="20" t="s">
        <v>90</v>
      </c>
      <c r="K19" s="37">
        <v>1</v>
      </c>
      <c r="L19" s="38">
        <v>1.01</v>
      </c>
      <c r="M19" s="39">
        <v>0.14000000000000001</v>
      </c>
      <c r="N19" s="20" t="s">
        <v>56</v>
      </c>
      <c r="O19" s="39">
        <f t="shared" si="0"/>
        <v>0.14140000000000003</v>
      </c>
      <c r="P19" s="41">
        <v>1.6000000000000001E-3</v>
      </c>
      <c r="Q19" s="20" t="s">
        <v>99</v>
      </c>
      <c r="R19" s="103"/>
      <c r="S19" s="80" t="s">
        <v>103</v>
      </c>
      <c r="T19" s="80" t="s">
        <v>103</v>
      </c>
      <c r="U19" s="80" t="s">
        <v>103</v>
      </c>
      <c r="V19" s="81"/>
      <c r="W19" s="81"/>
      <c r="X19" s="81"/>
      <c r="Y19" s="81"/>
    </row>
    <row r="20" spans="1:25" ht="15" customHeight="1">
      <c r="A20" s="20">
        <v>10</v>
      </c>
      <c r="B20" s="33" t="s">
        <v>80</v>
      </c>
      <c r="C20" s="34" t="s">
        <v>225</v>
      </c>
      <c r="D20" s="35" t="s">
        <v>105</v>
      </c>
      <c r="E20" s="36"/>
      <c r="F20" s="36"/>
      <c r="G20" s="20" t="s">
        <v>98</v>
      </c>
      <c r="H20" s="20" t="s">
        <v>106</v>
      </c>
      <c r="I20" s="20"/>
      <c r="J20" s="20" t="s">
        <v>90</v>
      </c>
      <c r="K20" s="37">
        <v>1</v>
      </c>
      <c r="L20" s="38">
        <v>1.01</v>
      </c>
      <c r="M20" s="39">
        <v>0.71</v>
      </c>
      <c r="N20" s="20" t="s">
        <v>56</v>
      </c>
      <c r="O20" s="39">
        <f t="shared" si="0"/>
        <v>0.71709999999999996</v>
      </c>
      <c r="P20" s="41">
        <v>8.3999999999999995E-3</v>
      </c>
      <c r="Q20" s="20" t="s">
        <v>107</v>
      </c>
      <c r="R20" s="103"/>
      <c r="S20" s="80" t="s">
        <v>108</v>
      </c>
      <c r="T20" s="80" t="s">
        <v>108</v>
      </c>
      <c r="U20" s="80" t="s">
        <v>108</v>
      </c>
      <c r="V20" s="81"/>
      <c r="W20" s="81"/>
      <c r="X20" s="81"/>
      <c r="Y20" s="81"/>
    </row>
    <row r="21" spans="1:25" ht="15" customHeight="1">
      <c r="A21" s="20">
        <v>11</v>
      </c>
      <c r="B21" s="33" t="s">
        <v>80</v>
      </c>
      <c r="C21" s="34" t="s">
        <v>226</v>
      </c>
      <c r="D21" s="35" t="s">
        <v>110</v>
      </c>
      <c r="E21" s="36"/>
      <c r="F21" s="36"/>
      <c r="G21" s="20"/>
      <c r="H21" s="20" t="s">
        <v>111</v>
      </c>
      <c r="I21" s="20"/>
      <c r="J21" s="20" t="s">
        <v>112</v>
      </c>
      <c r="K21" s="37">
        <v>0.13500000000000001</v>
      </c>
      <c r="L21" s="38">
        <v>1.01</v>
      </c>
      <c r="M21" s="39">
        <v>280</v>
      </c>
      <c r="N21" s="20" t="s">
        <v>56</v>
      </c>
      <c r="O21" s="39">
        <f t="shared" si="0"/>
        <v>38.177999999999997</v>
      </c>
      <c r="P21" s="41">
        <v>0.32529999999999998</v>
      </c>
      <c r="Q21" s="20" t="s">
        <v>113</v>
      </c>
      <c r="R21" s="103"/>
      <c r="S21" s="80" t="s">
        <v>114</v>
      </c>
      <c r="T21" s="80" t="s">
        <v>114</v>
      </c>
      <c r="U21" s="80" t="s">
        <v>114</v>
      </c>
      <c r="V21" s="81"/>
      <c r="W21" s="81"/>
      <c r="X21" s="81"/>
      <c r="Y21" s="81"/>
    </row>
    <row r="22" spans="1:25" ht="15" customHeight="1">
      <c r="A22" s="20">
        <v>12</v>
      </c>
      <c r="B22" s="33" t="s">
        <v>80</v>
      </c>
      <c r="C22" s="34" t="s">
        <v>227</v>
      </c>
      <c r="D22" s="35" t="s">
        <v>116</v>
      </c>
      <c r="E22" s="36"/>
      <c r="F22" s="36"/>
      <c r="G22" s="20" t="s">
        <v>117</v>
      </c>
      <c r="H22" s="20"/>
      <c r="I22" s="20"/>
      <c r="J22" s="20" t="s">
        <v>90</v>
      </c>
      <c r="K22" s="37">
        <v>1</v>
      </c>
      <c r="L22" s="38">
        <v>1.01</v>
      </c>
      <c r="M22" s="39">
        <v>3.7999999999999999E-2</v>
      </c>
      <c r="N22" s="20" t="s">
        <v>56</v>
      </c>
      <c r="O22" s="39">
        <f t="shared" si="0"/>
        <v>3.8379999999999997E-2</v>
      </c>
      <c r="P22" s="41">
        <v>5.0000000000000001E-4</v>
      </c>
      <c r="Q22" s="20" t="s">
        <v>99</v>
      </c>
      <c r="R22" s="103"/>
      <c r="S22" s="80" t="s">
        <v>118</v>
      </c>
      <c r="T22" s="80" t="s">
        <v>118</v>
      </c>
      <c r="U22" s="80" t="s">
        <v>118</v>
      </c>
      <c r="V22" s="81"/>
      <c r="W22" s="81"/>
      <c r="X22" s="81"/>
      <c r="Y22" s="81"/>
    </row>
    <row r="23" spans="1:25" ht="15" customHeight="1">
      <c r="A23" s="20">
        <v>13</v>
      </c>
      <c r="B23" s="33" t="s">
        <v>80</v>
      </c>
      <c r="C23" s="34" t="s">
        <v>228</v>
      </c>
      <c r="D23" s="35" t="s">
        <v>120</v>
      </c>
      <c r="E23" s="36"/>
      <c r="F23" s="36"/>
      <c r="G23" s="20" t="s">
        <v>117</v>
      </c>
      <c r="H23" s="20"/>
      <c r="I23" s="20"/>
      <c r="J23" s="20" t="s">
        <v>90</v>
      </c>
      <c r="K23" s="37">
        <v>1</v>
      </c>
      <c r="L23" s="38">
        <v>1.01</v>
      </c>
      <c r="M23" s="39">
        <v>9.5000000000000001E-2</v>
      </c>
      <c r="N23" s="20" t="s">
        <v>56</v>
      </c>
      <c r="O23" s="39">
        <f t="shared" si="0"/>
        <v>9.5950000000000008E-2</v>
      </c>
      <c r="P23" s="41">
        <v>1.1999999999999999E-3</v>
      </c>
      <c r="Q23" s="20" t="s">
        <v>99</v>
      </c>
      <c r="R23" s="103"/>
      <c r="S23" s="80" t="s">
        <v>121</v>
      </c>
      <c r="T23" s="80" t="s">
        <v>121</v>
      </c>
      <c r="U23" s="80" t="s">
        <v>121</v>
      </c>
      <c r="V23" s="81"/>
      <c r="W23" s="81"/>
      <c r="X23" s="81"/>
      <c r="Y23" s="81"/>
    </row>
    <row r="24" spans="1:25" ht="15" customHeight="1">
      <c r="A24" s="20">
        <v>14</v>
      </c>
      <c r="B24" s="33" t="s">
        <v>80</v>
      </c>
      <c r="C24" s="34" t="s">
        <v>229</v>
      </c>
      <c r="D24" s="35" t="s">
        <v>230</v>
      </c>
      <c r="E24" s="36"/>
      <c r="F24" s="36"/>
      <c r="G24" s="20" t="s">
        <v>124</v>
      </c>
      <c r="H24" s="20" t="s">
        <v>125</v>
      </c>
      <c r="I24" s="20"/>
      <c r="J24" s="20" t="s">
        <v>126</v>
      </c>
      <c r="K24" s="37">
        <v>4</v>
      </c>
      <c r="L24" s="38">
        <v>1.03</v>
      </c>
      <c r="M24" s="39">
        <v>0.61</v>
      </c>
      <c r="N24" s="20" t="s">
        <v>56</v>
      </c>
      <c r="O24" s="39">
        <f t="shared" si="0"/>
        <v>2.5131999999999999</v>
      </c>
      <c r="P24" s="41">
        <v>2.9399999999999999E-2</v>
      </c>
      <c r="Q24" s="20" t="s">
        <v>127</v>
      </c>
      <c r="R24" s="103"/>
      <c r="S24" s="80" t="s">
        <v>129</v>
      </c>
      <c r="T24" s="80" t="s">
        <v>130</v>
      </c>
      <c r="U24" s="80" t="s">
        <v>231</v>
      </c>
      <c r="V24" s="81"/>
      <c r="W24" s="81"/>
      <c r="X24" s="81"/>
      <c r="Y24" s="81"/>
    </row>
    <row r="25" spans="1:25" ht="15" customHeight="1">
      <c r="A25" s="20">
        <v>25</v>
      </c>
      <c r="B25" s="33" t="s">
        <v>167</v>
      </c>
      <c r="C25" s="34" t="s">
        <v>244</v>
      </c>
      <c r="D25" s="35"/>
      <c r="E25" s="36"/>
      <c r="F25" s="36"/>
      <c r="G25" s="20"/>
      <c r="H25" s="20"/>
      <c r="I25" s="20"/>
      <c r="J25" s="20"/>
      <c r="K25" s="37">
        <v>1</v>
      </c>
      <c r="L25" s="38">
        <v>1</v>
      </c>
      <c r="M25" s="39">
        <v>12</v>
      </c>
      <c r="N25" s="20"/>
      <c r="O25" s="39">
        <f t="shared" si="0"/>
        <v>12</v>
      </c>
      <c r="P25" s="50">
        <v>0</v>
      </c>
      <c r="Q25" s="45"/>
      <c r="R25" s="103"/>
      <c r="S25" s="82"/>
      <c r="T25" s="80"/>
      <c r="U25" s="80"/>
      <c r="V25" s="81"/>
      <c r="W25" s="81"/>
      <c r="X25" s="81"/>
      <c r="Y25" s="81"/>
    </row>
    <row r="26" spans="1:25" ht="15" customHeight="1">
      <c r="A26" s="20">
        <v>26</v>
      </c>
      <c r="B26" s="33" t="s">
        <v>167</v>
      </c>
      <c r="C26" s="34" t="s">
        <v>245</v>
      </c>
      <c r="D26" s="35"/>
      <c r="E26" s="36"/>
      <c r="F26" s="36"/>
      <c r="G26" s="20"/>
      <c r="H26" s="20"/>
      <c r="I26" s="20"/>
      <c r="J26" s="20"/>
      <c r="K26" s="37">
        <v>0.35</v>
      </c>
      <c r="L26" s="38">
        <v>1.03</v>
      </c>
      <c r="M26" s="39">
        <v>0</v>
      </c>
      <c r="N26" s="20"/>
      <c r="O26" s="39">
        <f t="shared" si="0"/>
        <v>0</v>
      </c>
      <c r="P26" s="50">
        <v>0</v>
      </c>
      <c r="Q26" s="45"/>
      <c r="R26" s="103"/>
      <c r="S26" s="82"/>
      <c r="T26" s="80"/>
      <c r="U26" s="80"/>
      <c r="V26" s="81"/>
      <c r="W26" s="81"/>
      <c r="X26" s="81"/>
      <c r="Y26" s="81"/>
    </row>
    <row r="27" spans="1:25" ht="15" customHeight="1">
      <c r="A27" s="20">
        <v>17</v>
      </c>
      <c r="B27" s="33" t="s">
        <v>147</v>
      </c>
      <c r="C27" s="34" t="s">
        <v>236</v>
      </c>
      <c r="D27" s="35" t="s">
        <v>149</v>
      </c>
      <c r="E27" s="36"/>
      <c r="F27" s="36"/>
      <c r="G27" s="20"/>
      <c r="H27" s="20"/>
      <c r="I27" s="20"/>
      <c r="J27" s="20" t="s">
        <v>90</v>
      </c>
      <c r="K27" s="37">
        <v>2</v>
      </c>
      <c r="L27" s="38">
        <v>1</v>
      </c>
      <c r="M27" s="39">
        <v>0.1</v>
      </c>
      <c r="N27" s="20" t="s">
        <v>56</v>
      </c>
      <c r="O27" s="39">
        <f t="shared" si="0"/>
        <v>0.2</v>
      </c>
      <c r="P27" s="41">
        <v>2.3E-3</v>
      </c>
      <c r="Q27" s="20" t="s">
        <v>150</v>
      </c>
      <c r="R27" s="103"/>
      <c r="S27" s="80"/>
      <c r="T27" s="80"/>
      <c r="U27" s="80"/>
      <c r="V27" s="81"/>
      <c r="W27" s="81"/>
      <c r="X27" s="81"/>
      <c r="Y27" s="81"/>
    </row>
    <row r="28" spans="1:25" ht="15" customHeight="1">
      <c r="A28" s="20">
        <v>20</v>
      </c>
      <c r="B28" s="33" t="s">
        <v>147</v>
      </c>
      <c r="C28" s="34" t="s">
        <v>239</v>
      </c>
      <c r="D28" s="35" t="s">
        <v>158</v>
      </c>
      <c r="E28" s="36"/>
      <c r="F28" s="36"/>
      <c r="G28" s="20"/>
      <c r="H28" s="20"/>
      <c r="I28" s="20"/>
      <c r="J28" s="20" t="s">
        <v>153</v>
      </c>
      <c r="K28" s="37">
        <v>0.125</v>
      </c>
      <c r="L28" s="38">
        <v>1</v>
      </c>
      <c r="M28" s="39">
        <v>12</v>
      </c>
      <c r="N28" s="20" t="s">
        <v>64</v>
      </c>
      <c r="O28" s="39">
        <f t="shared" si="0"/>
        <v>1.5</v>
      </c>
      <c r="P28" s="41">
        <v>1.7600000000000001E-2</v>
      </c>
      <c r="Q28" s="20" t="s">
        <v>154</v>
      </c>
      <c r="R28" s="103"/>
      <c r="S28" s="80"/>
      <c r="T28" s="80"/>
      <c r="U28" s="80"/>
      <c r="V28" s="81"/>
      <c r="W28" s="81"/>
      <c r="X28" s="81"/>
      <c r="Y28" s="81"/>
    </row>
    <row r="29" spans="1:25" ht="15" customHeight="1">
      <c r="A29" s="20">
        <v>21</v>
      </c>
      <c r="B29" s="33" t="s">
        <v>147</v>
      </c>
      <c r="C29" s="34" t="s">
        <v>240</v>
      </c>
      <c r="D29" s="35" t="s">
        <v>160</v>
      </c>
      <c r="E29" s="36"/>
      <c r="F29" s="36"/>
      <c r="G29" s="20"/>
      <c r="H29" s="20"/>
      <c r="I29" s="20"/>
      <c r="J29" s="20" t="s">
        <v>153</v>
      </c>
      <c r="K29" s="37">
        <v>1</v>
      </c>
      <c r="L29" s="38">
        <v>1</v>
      </c>
      <c r="M29" s="39">
        <v>0.01</v>
      </c>
      <c r="N29" s="20" t="s">
        <v>64</v>
      </c>
      <c r="O29" s="39">
        <f t="shared" si="0"/>
        <v>0.01</v>
      </c>
      <c r="P29" s="41">
        <v>1E-4</v>
      </c>
      <c r="Q29" s="20" t="s">
        <v>154</v>
      </c>
      <c r="R29" s="103"/>
      <c r="S29" s="80"/>
      <c r="T29" s="80"/>
      <c r="U29" s="80"/>
      <c r="V29" s="81"/>
      <c r="W29" s="81"/>
      <c r="X29" s="81"/>
      <c r="Y29" s="81"/>
    </row>
    <row r="30" spans="1:25" ht="15" customHeight="1">
      <c r="A30" s="20">
        <v>22</v>
      </c>
      <c r="B30" s="33" t="s">
        <v>147</v>
      </c>
      <c r="C30" s="34" t="s">
        <v>241</v>
      </c>
      <c r="D30" s="35" t="s">
        <v>162</v>
      </c>
      <c r="E30" s="36"/>
      <c r="F30" s="36"/>
      <c r="G30" s="20"/>
      <c r="H30" s="20"/>
      <c r="I30" s="20"/>
      <c r="J30" s="20" t="s">
        <v>153</v>
      </c>
      <c r="K30" s="37">
        <v>1</v>
      </c>
      <c r="L30" s="38">
        <v>1</v>
      </c>
      <c r="M30" s="39">
        <v>0.02</v>
      </c>
      <c r="N30" s="20" t="s">
        <v>64</v>
      </c>
      <c r="O30" s="39">
        <f t="shared" si="0"/>
        <v>0.02</v>
      </c>
      <c r="P30" s="41">
        <v>2.0000000000000001E-4</v>
      </c>
      <c r="Q30" s="20" t="s">
        <v>154</v>
      </c>
      <c r="R30" s="103"/>
      <c r="S30" s="80"/>
      <c r="T30" s="80"/>
      <c r="U30" s="80"/>
      <c r="V30" s="81"/>
      <c r="W30" s="81"/>
      <c r="X30" s="81"/>
      <c r="Y30" s="81"/>
    </row>
    <row r="31" spans="1:25" ht="15" customHeight="1">
      <c r="A31" s="20">
        <v>24</v>
      </c>
      <c r="B31" s="33" t="s">
        <v>147</v>
      </c>
      <c r="C31" s="34" t="s">
        <v>243</v>
      </c>
      <c r="D31" s="35" t="s">
        <v>166</v>
      </c>
      <c r="E31" s="36"/>
      <c r="F31" s="36"/>
      <c r="G31" s="20"/>
      <c r="H31" s="20"/>
      <c r="I31" s="20"/>
      <c r="J31" s="20" t="s">
        <v>153</v>
      </c>
      <c r="K31" s="37">
        <v>1</v>
      </c>
      <c r="L31" s="38">
        <v>1</v>
      </c>
      <c r="M31" s="39">
        <v>0.01</v>
      </c>
      <c r="N31" s="20" t="s">
        <v>64</v>
      </c>
      <c r="O31" s="39">
        <f t="shared" si="0"/>
        <v>0.01</v>
      </c>
      <c r="P31" s="41">
        <v>1E-4</v>
      </c>
      <c r="Q31" s="20" t="s">
        <v>154</v>
      </c>
      <c r="R31" s="103"/>
      <c r="S31" s="80"/>
      <c r="T31" s="80"/>
      <c r="U31" s="80"/>
      <c r="V31" s="81"/>
      <c r="W31" s="81"/>
      <c r="X31" s="81"/>
      <c r="Y31" s="81"/>
    </row>
    <row r="32" spans="1:25" ht="15" customHeight="1">
      <c r="A32" s="20">
        <v>18</v>
      </c>
      <c r="B32" s="33" t="s">
        <v>147</v>
      </c>
      <c r="C32" s="34" t="s">
        <v>237</v>
      </c>
      <c r="D32" s="35" t="s">
        <v>152</v>
      </c>
      <c r="E32" s="36"/>
      <c r="F32" s="36"/>
      <c r="G32" s="20"/>
      <c r="H32" s="20"/>
      <c r="I32" s="20"/>
      <c r="J32" s="20" t="s">
        <v>153</v>
      </c>
      <c r="K32" s="37">
        <v>1</v>
      </c>
      <c r="L32" s="38">
        <v>1</v>
      </c>
      <c r="M32" s="39">
        <v>0</v>
      </c>
      <c r="N32" s="20" t="s">
        <v>64</v>
      </c>
      <c r="O32" s="39">
        <f t="shared" si="0"/>
        <v>0</v>
      </c>
      <c r="P32" s="41">
        <v>0</v>
      </c>
      <c r="Q32" s="20" t="s">
        <v>154</v>
      </c>
      <c r="R32" s="103"/>
      <c r="S32" s="80"/>
      <c r="T32" s="80"/>
      <c r="U32" s="80"/>
      <c r="V32" s="81"/>
      <c r="W32" s="81"/>
      <c r="X32" s="81"/>
      <c r="Y32" s="81"/>
    </row>
    <row r="33" spans="1:25" ht="15" customHeight="1">
      <c r="A33" s="20">
        <v>19</v>
      </c>
      <c r="B33" s="33" t="s">
        <v>147</v>
      </c>
      <c r="C33" s="20" t="s">
        <v>238</v>
      </c>
      <c r="D33" s="35" t="s">
        <v>156</v>
      </c>
      <c r="E33" s="36"/>
      <c r="F33" s="36"/>
      <c r="G33" s="20"/>
      <c r="H33" s="20"/>
      <c r="I33" s="20"/>
      <c r="J33" s="20" t="s">
        <v>153</v>
      </c>
      <c r="K33" s="37">
        <v>1</v>
      </c>
      <c r="L33" s="38">
        <v>1</v>
      </c>
      <c r="M33" s="39">
        <v>0.03</v>
      </c>
      <c r="N33" s="20" t="s">
        <v>64</v>
      </c>
      <c r="O33" s="39">
        <f t="shared" si="0"/>
        <v>0.03</v>
      </c>
      <c r="P33" s="41">
        <v>4.0000000000000002E-4</v>
      </c>
      <c r="Q33" s="20" t="s">
        <v>154</v>
      </c>
      <c r="R33" s="103"/>
      <c r="S33" s="80"/>
      <c r="T33" s="80"/>
      <c r="U33" s="80"/>
      <c r="V33" s="81"/>
      <c r="W33" s="81"/>
      <c r="X33" s="81"/>
      <c r="Y33" s="81"/>
    </row>
    <row r="34" spans="1:25" ht="15" customHeight="1">
      <c r="A34" s="20">
        <v>23</v>
      </c>
      <c r="B34" s="20" t="s">
        <v>147</v>
      </c>
      <c r="C34" s="51" t="s">
        <v>242</v>
      </c>
      <c r="D34" s="36" t="s">
        <v>164</v>
      </c>
      <c r="E34" s="36"/>
      <c r="F34" s="36"/>
      <c r="G34" s="20"/>
      <c r="H34" s="20"/>
      <c r="I34" s="20"/>
      <c r="J34" s="20" t="s">
        <v>153</v>
      </c>
      <c r="K34" s="37">
        <v>1</v>
      </c>
      <c r="L34" s="38">
        <v>1</v>
      </c>
      <c r="M34" s="39">
        <v>0.01</v>
      </c>
      <c r="N34" s="20" t="s">
        <v>64</v>
      </c>
      <c r="O34" s="39">
        <f t="shared" si="0"/>
        <v>0.01</v>
      </c>
      <c r="P34" s="41">
        <v>1E-4</v>
      </c>
      <c r="Q34" s="20" t="s">
        <v>154</v>
      </c>
      <c r="R34" s="103"/>
      <c r="S34" s="80"/>
      <c r="T34" s="80"/>
      <c r="U34" s="80"/>
      <c r="V34" s="81"/>
      <c r="W34" s="81"/>
      <c r="X34" s="81"/>
      <c r="Y34" s="81"/>
    </row>
    <row r="35" spans="1:25" ht="15" customHeight="1">
      <c r="A35" s="42"/>
      <c r="B35" s="42"/>
      <c r="C35" s="42"/>
      <c r="D35" s="52"/>
      <c r="E35" s="52"/>
      <c r="F35" s="52"/>
      <c r="G35" s="42"/>
      <c r="H35" s="42"/>
      <c r="I35" s="42"/>
      <c r="J35" s="42"/>
      <c r="K35" s="53"/>
      <c r="L35" s="54"/>
      <c r="M35" s="55"/>
      <c r="N35" s="42"/>
      <c r="O35" s="55"/>
      <c r="P35" s="56"/>
      <c r="Q35" s="42"/>
      <c r="R35" s="104"/>
      <c r="S35" s="81"/>
      <c r="T35" s="81"/>
      <c r="U35" s="81"/>
      <c r="V35" s="81"/>
      <c r="W35" s="81"/>
      <c r="X35" s="81"/>
      <c r="Y35" s="81"/>
    </row>
    <row r="36" spans="1:25" ht="15" customHeight="1">
      <c r="A36" s="42"/>
      <c r="B36" s="42"/>
      <c r="C36" s="42"/>
      <c r="D36" s="52"/>
      <c r="E36" s="52"/>
      <c r="F36" s="52"/>
      <c r="G36" s="42"/>
      <c r="H36" s="42"/>
      <c r="I36" s="42"/>
      <c r="J36" s="42"/>
      <c r="K36" s="53"/>
      <c r="L36" s="54"/>
      <c r="M36" s="55"/>
      <c r="N36" s="42"/>
      <c r="O36" s="55"/>
      <c r="P36" s="56"/>
      <c r="Q36" s="42"/>
      <c r="R36" s="104"/>
      <c r="S36" s="81"/>
      <c r="T36" s="81"/>
      <c r="U36" s="81"/>
      <c r="V36" s="81"/>
      <c r="W36" s="81"/>
      <c r="X36" s="81"/>
      <c r="Y36" s="81"/>
    </row>
    <row r="37" spans="1:25" ht="15" customHeight="1">
      <c r="A37" s="42"/>
      <c r="B37" s="42"/>
      <c r="C37" s="42"/>
      <c r="D37" s="52"/>
      <c r="E37" s="52"/>
      <c r="F37" s="52"/>
      <c r="G37" s="42"/>
      <c r="H37" s="42"/>
      <c r="I37" s="42"/>
      <c r="J37" s="42"/>
      <c r="K37" s="53"/>
      <c r="L37" s="54"/>
      <c r="M37" s="55"/>
      <c r="N37" s="42"/>
      <c r="O37" s="55"/>
      <c r="P37" s="56"/>
      <c r="Q37" s="42"/>
      <c r="R37" s="104"/>
      <c r="S37" s="81"/>
      <c r="T37" s="81"/>
      <c r="U37" s="81"/>
      <c r="V37" s="81"/>
      <c r="W37" s="81"/>
      <c r="X37" s="81"/>
      <c r="Y37" s="81"/>
    </row>
    <row r="38" spans="1:25" ht="15" customHeight="1">
      <c r="A38" s="42"/>
      <c r="B38" s="42"/>
      <c r="C38" s="42"/>
      <c r="D38" s="52"/>
      <c r="E38" s="52"/>
      <c r="F38" s="52"/>
      <c r="G38" s="42"/>
      <c r="H38" s="42"/>
      <c r="I38" s="42"/>
      <c r="J38" s="42"/>
      <c r="K38" s="53"/>
      <c r="L38" s="54"/>
      <c r="M38" s="55"/>
      <c r="N38" s="42"/>
      <c r="O38" s="55"/>
      <c r="P38" s="56"/>
      <c r="Q38" s="42"/>
      <c r="R38" s="104"/>
      <c r="S38" s="81"/>
      <c r="T38" s="81"/>
      <c r="U38" s="81"/>
      <c r="V38" s="81"/>
      <c r="W38" s="81"/>
      <c r="X38" s="81"/>
      <c r="Y38" s="81"/>
    </row>
    <row r="39" spans="1:25" ht="15" customHeight="1">
      <c r="A39" s="42"/>
      <c r="B39" s="42"/>
      <c r="C39" s="42"/>
      <c r="D39" s="52"/>
      <c r="E39" s="52"/>
      <c r="F39" s="52"/>
      <c r="G39" s="42"/>
      <c r="H39" s="42"/>
      <c r="I39" s="42"/>
      <c r="J39" s="42"/>
      <c r="K39" s="53"/>
      <c r="L39" s="54"/>
      <c r="M39" s="55"/>
      <c r="N39" s="42"/>
      <c r="O39" s="55"/>
      <c r="P39" s="56"/>
      <c r="Q39" s="42"/>
      <c r="R39" s="104"/>
      <c r="S39" s="81"/>
      <c r="T39" s="81"/>
      <c r="U39" s="81"/>
      <c r="V39" s="81"/>
      <c r="W39" s="81"/>
      <c r="X39" s="81"/>
      <c r="Y39" s="81"/>
    </row>
    <row r="40" spans="1:25" ht="15" customHeight="1">
      <c r="A40" s="42"/>
      <c r="B40" s="42"/>
      <c r="C40" s="42"/>
      <c r="D40" s="52"/>
      <c r="E40" s="52"/>
      <c r="F40" s="52"/>
      <c r="G40" s="42"/>
      <c r="H40" s="42"/>
      <c r="I40" s="42"/>
      <c r="J40" s="42"/>
      <c r="K40" s="53"/>
      <c r="L40" s="54"/>
      <c r="M40" s="55"/>
      <c r="N40" s="42"/>
      <c r="O40" s="55"/>
      <c r="P40" s="56"/>
      <c r="Q40" s="42"/>
      <c r="R40" s="104"/>
      <c r="S40" s="81"/>
      <c r="T40" s="81"/>
      <c r="U40" s="81"/>
      <c r="V40" s="81"/>
      <c r="W40" s="81"/>
      <c r="X40" s="81"/>
      <c r="Y40" s="81"/>
    </row>
    <row r="41" spans="1:25" ht="15" customHeight="1">
      <c r="A41" s="42"/>
      <c r="B41" s="42"/>
      <c r="C41" s="42"/>
      <c r="D41" s="52"/>
      <c r="E41" s="52"/>
      <c r="F41" s="52"/>
      <c r="G41" s="42"/>
      <c r="H41" s="42"/>
      <c r="I41" s="42"/>
      <c r="J41" s="42"/>
      <c r="K41" s="53"/>
      <c r="L41" s="54"/>
      <c r="M41" s="55"/>
      <c r="N41" s="42"/>
      <c r="O41" s="55"/>
      <c r="P41" s="56"/>
      <c r="Q41" s="42"/>
      <c r="R41" s="104"/>
      <c r="S41" s="81"/>
      <c r="T41" s="81"/>
      <c r="U41" s="81"/>
      <c r="V41" s="81"/>
      <c r="W41" s="81"/>
      <c r="X41" s="81"/>
      <c r="Y41" s="81"/>
    </row>
    <row r="42" spans="1:25" ht="15" customHeight="1">
      <c r="A42" s="42"/>
      <c r="B42" s="42"/>
      <c r="C42" s="42"/>
      <c r="D42" s="52"/>
      <c r="E42" s="52"/>
      <c r="F42" s="52"/>
      <c r="G42" s="42"/>
      <c r="H42" s="42"/>
      <c r="I42" s="42"/>
      <c r="J42" s="42"/>
      <c r="K42" s="53"/>
      <c r="L42" s="54"/>
      <c r="M42" s="55"/>
      <c r="N42" s="42"/>
      <c r="O42" s="55"/>
      <c r="P42" s="56"/>
      <c r="Q42" s="42"/>
      <c r="R42" s="104"/>
      <c r="S42" s="81"/>
      <c r="T42" s="81"/>
      <c r="U42" s="81"/>
      <c r="V42" s="81"/>
      <c r="W42" s="81"/>
      <c r="X42" s="81"/>
      <c r="Y42" s="81"/>
    </row>
    <row r="43" spans="1:25" ht="15" customHeight="1">
      <c r="A43" s="42"/>
      <c r="B43" s="42"/>
      <c r="C43" s="42"/>
      <c r="D43" s="52"/>
      <c r="E43" s="52"/>
      <c r="F43" s="52"/>
      <c r="G43" s="42"/>
      <c r="H43" s="42"/>
      <c r="I43" s="42"/>
      <c r="J43" s="42"/>
      <c r="K43" s="53"/>
      <c r="L43" s="54"/>
      <c r="M43" s="55"/>
      <c r="N43" s="42"/>
      <c r="O43" s="55"/>
      <c r="P43" s="56"/>
      <c r="Q43" s="42"/>
      <c r="R43" s="104"/>
      <c r="S43" s="81"/>
      <c r="T43" s="81"/>
      <c r="U43" s="81"/>
      <c r="V43" s="81"/>
      <c r="W43" s="81"/>
      <c r="X43" s="81"/>
      <c r="Y43" s="81"/>
    </row>
    <row r="44" spans="1:25" ht="15" customHeight="1">
      <c r="A44" s="42"/>
      <c r="B44" s="42"/>
      <c r="C44" s="42"/>
      <c r="D44" s="52"/>
      <c r="E44" s="52"/>
      <c r="F44" s="52"/>
      <c r="G44" s="42"/>
      <c r="H44" s="42"/>
      <c r="I44" s="42"/>
      <c r="J44" s="42"/>
      <c r="K44" s="53"/>
      <c r="L44" s="54"/>
      <c r="M44" s="55"/>
      <c r="N44" s="42"/>
      <c r="O44" s="55"/>
      <c r="P44" s="56"/>
      <c r="Q44" s="42"/>
      <c r="R44" s="104"/>
      <c r="S44" s="81"/>
      <c r="T44" s="81"/>
      <c r="U44" s="81"/>
      <c r="V44" s="81"/>
      <c r="W44" s="81"/>
      <c r="X44" s="81"/>
      <c r="Y44" s="81"/>
    </row>
    <row r="45" spans="1:25" ht="15" customHeight="1">
      <c r="A45" s="42"/>
      <c r="B45" s="42"/>
      <c r="C45" s="42"/>
      <c r="D45" s="52"/>
      <c r="E45" s="52"/>
      <c r="F45" s="52"/>
      <c r="G45" s="42"/>
      <c r="H45" s="42"/>
      <c r="I45" s="42"/>
      <c r="J45" s="42"/>
      <c r="K45" s="53"/>
      <c r="L45" s="54"/>
      <c r="M45" s="55"/>
      <c r="N45" s="42"/>
      <c r="O45" s="55"/>
      <c r="P45" s="56"/>
      <c r="Q45" s="42"/>
      <c r="R45" s="104"/>
      <c r="S45" s="81"/>
      <c r="T45" s="81"/>
      <c r="U45" s="81"/>
      <c r="V45" s="81"/>
      <c r="W45" s="81"/>
      <c r="X45" s="81"/>
      <c r="Y45" s="81"/>
    </row>
    <row r="46" spans="1:25" ht="15" customHeight="1">
      <c r="A46" s="42"/>
      <c r="B46" s="42"/>
      <c r="C46" s="42"/>
      <c r="D46" s="52"/>
      <c r="E46" s="52"/>
      <c r="F46" s="52"/>
      <c r="G46" s="42"/>
      <c r="H46" s="42"/>
      <c r="I46" s="42"/>
      <c r="J46" s="42"/>
      <c r="K46" s="53"/>
      <c r="L46" s="54"/>
      <c r="M46" s="55"/>
      <c r="N46" s="42"/>
      <c r="O46" s="55"/>
      <c r="P46" s="56"/>
      <c r="Q46" s="42"/>
      <c r="R46" s="104"/>
      <c r="S46" s="81"/>
      <c r="T46" s="81"/>
      <c r="U46" s="81"/>
      <c r="V46" s="81"/>
      <c r="W46" s="81"/>
      <c r="X46" s="81"/>
      <c r="Y46" s="81"/>
    </row>
    <row r="47" spans="1:25" ht="15" customHeight="1">
      <c r="A47" s="42"/>
      <c r="B47" s="42"/>
      <c r="C47" s="42"/>
      <c r="D47" s="52"/>
      <c r="E47" s="52"/>
      <c r="F47" s="52"/>
      <c r="G47" s="42"/>
      <c r="H47" s="42"/>
      <c r="I47" s="42"/>
      <c r="J47" s="42"/>
      <c r="K47" s="53"/>
      <c r="L47" s="54"/>
      <c r="M47" s="55"/>
      <c r="N47" s="42"/>
      <c r="O47" s="55"/>
      <c r="P47" s="56"/>
      <c r="Q47" s="42"/>
      <c r="R47" s="104"/>
      <c r="S47" s="81"/>
      <c r="T47" s="81"/>
      <c r="U47" s="81"/>
      <c r="V47" s="81"/>
      <c r="W47" s="81"/>
      <c r="X47" s="81"/>
      <c r="Y47" s="81"/>
    </row>
    <row r="48" spans="1:25" ht="15" customHeight="1">
      <c r="A48" s="42"/>
      <c r="B48" s="42"/>
      <c r="C48" s="42"/>
      <c r="D48" s="52"/>
      <c r="E48" s="52"/>
      <c r="F48" s="52"/>
      <c r="G48" s="42"/>
      <c r="H48" s="42"/>
      <c r="I48" s="42"/>
      <c r="J48" s="42"/>
      <c r="K48" s="53"/>
      <c r="L48" s="54"/>
      <c r="M48" s="55"/>
      <c r="N48" s="42"/>
      <c r="O48" s="55"/>
      <c r="P48" s="56"/>
      <c r="Q48" s="42"/>
      <c r="R48" s="104"/>
      <c r="S48" s="81"/>
      <c r="T48" s="81"/>
      <c r="U48" s="81"/>
      <c r="V48" s="81"/>
      <c r="W48" s="81"/>
      <c r="X48" s="81"/>
      <c r="Y48" s="81"/>
    </row>
    <row r="49" spans="1:25" ht="15" customHeight="1">
      <c r="A49" s="42"/>
      <c r="B49" s="42"/>
      <c r="C49" s="42"/>
      <c r="D49" s="52"/>
      <c r="E49" s="52"/>
      <c r="F49" s="52"/>
      <c r="G49" s="42"/>
      <c r="H49" s="42"/>
      <c r="I49" s="42"/>
      <c r="J49" s="42"/>
      <c r="K49" s="53"/>
      <c r="L49" s="54"/>
      <c r="M49" s="55"/>
      <c r="N49" s="42"/>
      <c r="O49" s="55"/>
      <c r="P49" s="56"/>
      <c r="Q49" s="42"/>
      <c r="R49" s="104"/>
      <c r="S49" s="81"/>
      <c r="T49" s="81"/>
      <c r="U49" s="81"/>
      <c r="V49" s="81"/>
      <c r="W49" s="81"/>
      <c r="X49" s="81"/>
      <c r="Y49" s="81"/>
    </row>
    <row r="50" spans="1:25" ht="15" customHeight="1">
      <c r="A50" s="42"/>
      <c r="B50" s="42"/>
      <c r="C50" s="42"/>
      <c r="D50" s="52"/>
      <c r="E50" s="52"/>
      <c r="F50" s="52"/>
      <c r="G50" s="42"/>
      <c r="H50" s="42"/>
      <c r="I50" s="42"/>
      <c r="J50" s="42"/>
      <c r="K50" s="53"/>
      <c r="L50" s="54"/>
      <c r="M50" s="55"/>
      <c r="N50" s="42"/>
      <c r="O50" s="55"/>
      <c r="P50" s="56"/>
      <c r="Q50" s="42"/>
      <c r="R50" s="104"/>
      <c r="S50" s="81"/>
      <c r="T50" s="81"/>
      <c r="U50" s="81"/>
      <c r="V50" s="81"/>
      <c r="W50" s="81"/>
      <c r="X50" s="81"/>
      <c r="Y50" s="81"/>
    </row>
    <row r="51" spans="1:25" ht="15" customHeight="1">
      <c r="A51" s="42"/>
      <c r="B51" s="42"/>
      <c r="C51" s="42"/>
      <c r="D51" s="52"/>
      <c r="E51" s="52"/>
      <c r="F51" s="52"/>
      <c r="G51" s="42"/>
      <c r="H51" s="42"/>
      <c r="I51" s="42"/>
      <c r="J51" s="42"/>
      <c r="K51" s="53"/>
      <c r="L51" s="54"/>
      <c r="M51" s="55"/>
      <c r="N51" s="42"/>
      <c r="O51" s="55"/>
      <c r="P51" s="56"/>
      <c r="Q51" s="42"/>
      <c r="R51" s="104"/>
      <c r="S51" s="81"/>
      <c r="T51" s="81"/>
      <c r="U51" s="81"/>
      <c r="V51" s="81"/>
      <c r="W51" s="81"/>
      <c r="X51" s="81"/>
      <c r="Y51" s="81"/>
    </row>
    <row r="52" spans="1:25" ht="15" customHeight="1">
      <c r="A52" s="42"/>
      <c r="B52" s="42"/>
      <c r="C52" s="42"/>
      <c r="D52" s="52"/>
      <c r="E52" s="52"/>
      <c r="F52" s="52"/>
      <c r="G52" s="42"/>
      <c r="H52" s="42"/>
      <c r="I52" s="42"/>
      <c r="J52" s="42"/>
      <c r="K52" s="53"/>
      <c r="L52" s="54"/>
      <c r="M52" s="55"/>
      <c r="N52" s="42"/>
      <c r="O52" s="55"/>
      <c r="P52" s="56"/>
      <c r="Q52" s="42"/>
      <c r="R52" s="104"/>
      <c r="S52" s="81"/>
      <c r="T52" s="81"/>
      <c r="U52" s="81"/>
      <c r="V52" s="81"/>
      <c r="W52" s="81"/>
      <c r="X52" s="81"/>
      <c r="Y52" s="81"/>
    </row>
    <row r="53" spans="1:25" ht="15" customHeight="1">
      <c r="A53" s="42"/>
      <c r="B53" s="42"/>
      <c r="C53" s="42"/>
      <c r="D53" s="52"/>
      <c r="E53" s="52"/>
      <c r="F53" s="52"/>
      <c r="G53" s="42"/>
      <c r="H53" s="42"/>
      <c r="I53" s="42"/>
      <c r="J53" s="42"/>
      <c r="K53" s="53"/>
      <c r="L53" s="54"/>
      <c r="M53" s="55"/>
      <c r="N53" s="42"/>
      <c r="O53" s="55"/>
      <c r="P53" s="56"/>
      <c r="Q53" s="42"/>
      <c r="R53" s="104"/>
      <c r="S53" s="81"/>
      <c r="T53" s="81"/>
      <c r="U53" s="81"/>
      <c r="V53" s="81"/>
      <c r="W53" s="81"/>
      <c r="X53" s="81"/>
      <c r="Y53" s="81"/>
    </row>
    <row r="54" spans="1:25" ht="15" customHeight="1">
      <c r="A54" s="42"/>
      <c r="B54" s="42"/>
      <c r="C54" s="42"/>
      <c r="D54" s="52"/>
      <c r="E54" s="52"/>
      <c r="F54" s="52"/>
      <c r="G54" s="42"/>
      <c r="H54" s="42"/>
      <c r="I54" s="42"/>
      <c r="J54" s="42"/>
      <c r="K54" s="53"/>
      <c r="L54" s="54"/>
      <c r="M54" s="55"/>
      <c r="N54" s="42"/>
      <c r="O54" s="55"/>
      <c r="P54" s="56"/>
      <c r="Q54" s="42"/>
      <c r="R54" s="104"/>
      <c r="S54" s="81"/>
      <c r="T54" s="81"/>
      <c r="U54" s="81"/>
      <c r="V54" s="81"/>
      <c r="W54" s="81"/>
      <c r="X54" s="81"/>
      <c r="Y54" s="81"/>
    </row>
    <row r="55" spans="1:25" ht="15" customHeight="1">
      <c r="A55" s="42"/>
      <c r="B55" s="42"/>
      <c r="C55" s="42"/>
      <c r="D55" s="52"/>
      <c r="E55" s="52"/>
      <c r="F55" s="52"/>
      <c r="G55" s="42"/>
      <c r="H55" s="42"/>
      <c r="I55" s="42"/>
      <c r="J55" s="42"/>
      <c r="K55" s="53"/>
      <c r="L55" s="54"/>
      <c r="M55" s="55"/>
      <c r="N55" s="42"/>
      <c r="O55" s="55"/>
      <c r="P55" s="56"/>
      <c r="Q55" s="42"/>
      <c r="R55" s="104"/>
      <c r="S55" s="81"/>
      <c r="T55" s="81"/>
      <c r="U55" s="81"/>
      <c r="V55" s="81"/>
      <c r="W55" s="81"/>
      <c r="X55" s="81"/>
      <c r="Y55" s="81"/>
    </row>
    <row r="56" spans="1:25" ht="15" customHeight="1">
      <c r="A56" s="42"/>
      <c r="B56" s="42"/>
      <c r="C56" s="42"/>
      <c r="D56" s="52"/>
      <c r="E56" s="52"/>
      <c r="F56" s="52"/>
      <c r="G56" s="42"/>
      <c r="H56" s="42"/>
      <c r="I56" s="42"/>
      <c r="J56" s="42"/>
      <c r="K56" s="53"/>
      <c r="L56" s="54"/>
      <c r="M56" s="55"/>
      <c r="N56" s="42"/>
      <c r="O56" s="55"/>
      <c r="P56" s="56"/>
      <c r="Q56" s="42"/>
      <c r="R56" s="104"/>
      <c r="S56" s="81"/>
      <c r="T56" s="81"/>
      <c r="U56" s="81"/>
      <c r="V56" s="81"/>
      <c r="W56" s="81"/>
      <c r="X56" s="81"/>
      <c r="Y56" s="81"/>
    </row>
    <row r="57" spans="1:25" ht="15" customHeight="1">
      <c r="A57" s="42"/>
      <c r="B57" s="42"/>
      <c r="C57" s="42"/>
      <c r="D57" s="52"/>
      <c r="E57" s="52"/>
      <c r="F57" s="52"/>
      <c r="G57" s="42"/>
      <c r="H57" s="42"/>
      <c r="I57" s="42"/>
      <c r="J57" s="42"/>
      <c r="K57" s="53"/>
      <c r="L57" s="54"/>
      <c r="M57" s="55"/>
      <c r="N57" s="42"/>
      <c r="O57" s="55"/>
      <c r="P57" s="56"/>
      <c r="Q57" s="42"/>
      <c r="R57" s="104"/>
      <c r="S57" s="81"/>
      <c r="T57" s="81"/>
      <c r="U57" s="81"/>
      <c r="V57" s="81"/>
      <c r="W57" s="81"/>
      <c r="X57" s="81"/>
      <c r="Y57" s="81"/>
    </row>
    <row r="58" spans="1:25" ht="15" customHeight="1">
      <c r="A58" s="42"/>
      <c r="B58" s="42"/>
      <c r="C58" s="42"/>
      <c r="D58" s="52"/>
      <c r="E58" s="52"/>
      <c r="F58" s="52"/>
      <c r="G58" s="42"/>
      <c r="H58" s="42"/>
      <c r="I58" s="42"/>
      <c r="J58" s="42"/>
      <c r="K58" s="53"/>
      <c r="L58" s="54"/>
      <c r="M58" s="55"/>
      <c r="N58" s="42"/>
      <c r="O58" s="55"/>
      <c r="P58" s="56"/>
      <c r="Q58" s="42"/>
      <c r="R58" s="104"/>
      <c r="S58" s="81"/>
      <c r="T58" s="81"/>
      <c r="U58" s="81"/>
      <c r="V58" s="81"/>
      <c r="W58" s="81"/>
      <c r="X58" s="81"/>
      <c r="Y58" s="81"/>
    </row>
    <row r="59" spans="1:25" ht="15" customHeight="1">
      <c r="A59" s="42"/>
      <c r="B59" s="42"/>
      <c r="C59" s="42"/>
      <c r="D59" s="52"/>
      <c r="E59" s="52"/>
      <c r="F59" s="52"/>
      <c r="G59" s="42"/>
      <c r="H59" s="42"/>
      <c r="I59" s="42"/>
      <c r="J59" s="42"/>
      <c r="K59" s="53"/>
      <c r="L59" s="54"/>
      <c r="M59" s="55"/>
      <c r="N59" s="42"/>
      <c r="O59" s="55"/>
      <c r="P59" s="56"/>
      <c r="Q59" s="42"/>
      <c r="R59" s="104"/>
      <c r="S59" s="81"/>
      <c r="T59" s="81"/>
      <c r="U59" s="81"/>
      <c r="V59" s="81"/>
      <c r="W59" s="81"/>
      <c r="X59" s="81"/>
      <c r="Y59" s="81"/>
    </row>
    <row r="60" spans="1:25" ht="15" customHeight="1">
      <c r="A60" s="42"/>
      <c r="B60" s="42"/>
      <c r="C60" s="42"/>
      <c r="D60" s="52"/>
      <c r="E60" s="52"/>
      <c r="F60" s="52"/>
      <c r="G60" s="42"/>
      <c r="H60" s="42"/>
      <c r="I60" s="42"/>
      <c r="J60" s="42"/>
      <c r="K60" s="53"/>
      <c r="L60" s="54"/>
      <c r="M60" s="55"/>
      <c r="N60" s="42"/>
      <c r="O60" s="55"/>
      <c r="P60" s="56"/>
      <c r="Q60" s="42"/>
      <c r="R60" s="104"/>
      <c r="S60" s="81"/>
      <c r="T60" s="81"/>
      <c r="U60" s="81"/>
      <c r="V60" s="81"/>
      <c r="W60" s="81"/>
      <c r="X60" s="81"/>
      <c r="Y60" s="81"/>
    </row>
    <row r="61" spans="1:25" ht="15" customHeight="1">
      <c r="A61" s="42"/>
      <c r="B61" s="42"/>
      <c r="C61" s="42"/>
      <c r="D61" s="52"/>
      <c r="E61" s="52"/>
      <c r="F61" s="52"/>
      <c r="G61" s="42"/>
      <c r="H61" s="42"/>
      <c r="I61" s="42"/>
      <c r="J61" s="42"/>
      <c r="K61" s="53"/>
      <c r="L61" s="54"/>
      <c r="M61" s="55"/>
      <c r="N61" s="42"/>
      <c r="O61" s="55"/>
      <c r="P61" s="56"/>
      <c r="Q61" s="42"/>
      <c r="R61" s="104"/>
      <c r="S61" s="81"/>
      <c r="T61" s="81"/>
      <c r="U61" s="81"/>
      <c r="V61" s="81"/>
      <c r="W61" s="81"/>
      <c r="X61" s="81"/>
      <c r="Y61" s="81"/>
    </row>
    <row r="62" spans="1:25" ht="15" customHeight="1">
      <c r="A62" s="42"/>
      <c r="B62" s="42"/>
      <c r="C62" s="42"/>
      <c r="D62" s="52"/>
      <c r="E62" s="52"/>
      <c r="F62" s="52"/>
      <c r="G62" s="42"/>
      <c r="H62" s="42"/>
      <c r="I62" s="42"/>
      <c r="J62" s="42"/>
      <c r="K62" s="53"/>
      <c r="L62" s="54"/>
      <c r="M62" s="55"/>
      <c r="N62" s="42"/>
      <c r="O62" s="55"/>
      <c r="P62" s="56"/>
      <c r="Q62" s="42"/>
      <c r="R62" s="104"/>
      <c r="S62" s="81"/>
      <c r="T62" s="81"/>
      <c r="U62" s="81"/>
      <c r="V62" s="81"/>
      <c r="W62" s="81"/>
      <c r="X62" s="81"/>
      <c r="Y62" s="81"/>
    </row>
    <row r="63" spans="1:25" ht="15" customHeight="1">
      <c r="A63" s="42"/>
      <c r="B63" s="42"/>
      <c r="C63" s="42"/>
      <c r="D63" s="52"/>
      <c r="E63" s="52"/>
      <c r="F63" s="52"/>
      <c r="G63" s="42"/>
      <c r="H63" s="42"/>
      <c r="I63" s="42"/>
      <c r="J63" s="42"/>
      <c r="K63" s="53"/>
      <c r="L63" s="54"/>
      <c r="M63" s="55"/>
      <c r="N63" s="42"/>
      <c r="O63" s="55"/>
      <c r="P63" s="56"/>
      <c r="Q63" s="42"/>
      <c r="R63" s="104"/>
      <c r="S63" s="81"/>
      <c r="T63" s="81"/>
      <c r="U63" s="81"/>
      <c r="V63" s="81"/>
      <c r="W63" s="81"/>
      <c r="X63" s="81"/>
      <c r="Y63" s="81"/>
    </row>
    <row r="64" spans="1:25" ht="15" customHeight="1">
      <c r="A64" s="42"/>
      <c r="B64" s="42"/>
      <c r="C64" s="42"/>
      <c r="D64" s="52"/>
      <c r="E64" s="52"/>
      <c r="F64" s="52"/>
      <c r="G64" s="42"/>
      <c r="H64" s="42"/>
      <c r="I64" s="42"/>
      <c r="J64" s="42"/>
      <c r="K64" s="53"/>
      <c r="L64" s="54"/>
      <c r="M64" s="55"/>
      <c r="N64" s="42"/>
      <c r="O64" s="55"/>
      <c r="P64" s="56"/>
      <c r="Q64" s="42"/>
      <c r="R64" s="104"/>
      <c r="S64" s="81"/>
      <c r="T64" s="81"/>
      <c r="U64" s="81"/>
      <c r="V64" s="81"/>
      <c r="W64" s="81"/>
      <c r="X64" s="81"/>
      <c r="Y64" s="81"/>
    </row>
    <row r="65" spans="1:25" ht="15" customHeight="1">
      <c r="A65" s="42"/>
      <c r="B65" s="42"/>
      <c r="C65" s="42"/>
      <c r="D65" s="52"/>
      <c r="E65" s="52"/>
      <c r="F65" s="52"/>
      <c r="G65" s="42"/>
      <c r="H65" s="42"/>
      <c r="I65" s="42"/>
      <c r="J65" s="42"/>
      <c r="K65" s="53"/>
      <c r="L65" s="54"/>
      <c r="M65" s="55"/>
      <c r="N65" s="42"/>
      <c r="O65" s="55"/>
      <c r="P65" s="56"/>
      <c r="Q65" s="42"/>
      <c r="R65" s="104"/>
      <c r="S65" s="81"/>
      <c r="T65" s="81"/>
      <c r="U65" s="81"/>
      <c r="V65" s="81"/>
      <c r="W65" s="81"/>
      <c r="X65" s="81"/>
      <c r="Y65" s="81"/>
    </row>
    <row r="66" spans="1:25" ht="15" customHeight="1">
      <c r="A66" s="42"/>
      <c r="B66" s="42"/>
      <c r="C66" s="42"/>
      <c r="D66" s="52"/>
      <c r="E66" s="52"/>
      <c r="F66" s="52"/>
      <c r="G66" s="42"/>
      <c r="H66" s="42"/>
      <c r="I66" s="42"/>
      <c r="J66" s="42"/>
      <c r="K66" s="53"/>
      <c r="L66" s="54"/>
      <c r="M66" s="55"/>
      <c r="N66" s="42"/>
      <c r="O66" s="55"/>
      <c r="P66" s="56"/>
      <c r="Q66" s="42"/>
      <c r="R66" s="104"/>
      <c r="S66" s="81"/>
      <c r="T66" s="81"/>
      <c r="U66" s="81"/>
      <c r="V66" s="81"/>
      <c r="W66" s="81"/>
      <c r="X66" s="81"/>
      <c r="Y66" s="81"/>
    </row>
    <row r="67" spans="1:25" ht="15" customHeight="1">
      <c r="A67" s="42"/>
      <c r="B67" s="42"/>
      <c r="C67" s="42"/>
      <c r="D67" s="52"/>
      <c r="E67" s="52"/>
      <c r="F67" s="52"/>
      <c r="G67" s="42"/>
      <c r="H67" s="42"/>
      <c r="I67" s="42"/>
      <c r="J67" s="42"/>
      <c r="K67" s="53"/>
      <c r="L67" s="54"/>
      <c r="M67" s="55"/>
      <c r="N67" s="42"/>
      <c r="O67" s="55"/>
      <c r="P67" s="56"/>
      <c r="Q67" s="42"/>
      <c r="R67" s="104"/>
      <c r="S67" s="81"/>
      <c r="T67" s="81"/>
      <c r="U67" s="81"/>
      <c r="V67" s="81"/>
      <c r="W67" s="81"/>
      <c r="X67" s="81"/>
      <c r="Y67" s="81"/>
    </row>
    <row r="68" spans="1:25" ht="15" customHeight="1">
      <c r="A68" s="42"/>
      <c r="B68" s="42"/>
      <c r="C68" s="42"/>
      <c r="D68" s="52"/>
      <c r="E68" s="52"/>
      <c r="F68" s="52"/>
      <c r="G68" s="42"/>
      <c r="H68" s="42"/>
      <c r="I68" s="42"/>
      <c r="J68" s="42"/>
      <c r="K68" s="53"/>
      <c r="L68" s="54"/>
      <c r="M68" s="55"/>
      <c r="N68" s="42"/>
      <c r="O68" s="55"/>
      <c r="P68" s="56"/>
      <c r="Q68" s="42"/>
      <c r="R68" s="104"/>
      <c r="S68" s="81"/>
      <c r="T68" s="81"/>
      <c r="U68" s="81"/>
      <c r="V68" s="81"/>
      <c r="W68" s="81"/>
      <c r="X68" s="81"/>
      <c r="Y68" s="81"/>
    </row>
    <row r="69" spans="1:25" ht="15" customHeight="1">
      <c r="A69" s="42"/>
      <c r="B69" s="42"/>
      <c r="C69" s="42"/>
      <c r="D69" s="52"/>
      <c r="E69" s="52"/>
      <c r="F69" s="52"/>
      <c r="G69" s="42"/>
      <c r="H69" s="42"/>
      <c r="I69" s="42"/>
      <c r="J69" s="42"/>
      <c r="K69" s="53"/>
      <c r="L69" s="54"/>
      <c r="M69" s="55"/>
      <c r="N69" s="42"/>
      <c r="O69" s="55"/>
      <c r="P69" s="56"/>
      <c r="Q69" s="42"/>
      <c r="R69" s="104"/>
      <c r="S69" s="81"/>
      <c r="T69" s="81"/>
      <c r="U69" s="81"/>
      <c r="V69" s="81"/>
      <c r="W69" s="81"/>
      <c r="X69" s="81"/>
      <c r="Y69" s="81"/>
    </row>
    <row r="70" spans="1:25" ht="15" customHeight="1">
      <c r="A70" s="42"/>
      <c r="B70" s="42"/>
      <c r="C70" s="42"/>
      <c r="D70" s="52"/>
      <c r="E70" s="52"/>
      <c r="F70" s="52"/>
      <c r="G70" s="42"/>
      <c r="H70" s="42"/>
      <c r="I70" s="42"/>
      <c r="J70" s="42"/>
      <c r="K70" s="53"/>
      <c r="L70" s="54"/>
      <c r="M70" s="55"/>
      <c r="N70" s="42"/>
      <c r="O70" s="55"/>
      <c r="P70" s="56"/>
      <c r="Q70" s="42"/>
      <c r="R70" s="104"/>
      <c r="S70" s="81"/>
      <c r="T70" s="81"/>
      <c r="U70" s="81"/>
      <c r="V70" s="81"/>
      <c r="W70" s="81"/>
      <c r="X70" s="81"/>
      <c r="Y70" s="81"/>
    </row>
    <row r="71" spans="1:25" ht="15" customHeight="1">
      <c r="A71" s="42"/>
      <c r="B71" s="42"/>
      <c r="C71" s="42"/>
      <c r="D71" s="52"/>
      <c r="E71" s="52"/>
      <c r="F71" s="52"/>
      <c r="G71" s="42"/>
      <c r="H71" s="42"/>
      <c r="I71" s="42"/>
      <c r="J71" s="42"/>
      <c r="K71" s="53"/>
      <c r="L71" s="54"/>
      <c r="M71" s="55"/>
      <c r="N71" s="42"/>
      <c r="O71" s="55"/>
      <c r="P71" s="56"/>
      <c r="Q71" s="42"/>
      <c r="R71" s="104"/>
      <c r="S71" s="81"/>
      <c r="T71" s="81"/>
      <c r="U71" s="81"/>
      <c r="V71" s="81"/>
      <c r="W71" s="81"/>
      <c r="X71" s="81"/>
      <c r="Y71" s="81"/>
    </row>
    <row r="72" spans="1:25" ht="15" customHeight="1">
      <c r="A72" s="42"/>
      <c r="B72" s="42"/>
      <c r="C72" s="42"/>
      <c r="D72" s="52"/>
      <c r="E72" s="52"/>
      <c r="F72" s="52"/>
      <c r="G72" s="42"/>
      <c r="H72" s="42"/>
      <c r="I72" s="42"/>
      <c r="J72" s="42"/>
      <c r="K72" s="53"/>
      <c r="L72" s="54"/>
      <c r="M72" s="55"/>
      <c r="N72" s="42"/>
      <c r="O72" s="55"/>
      <c r="P72" s="56"/>
      <c r="Q72" s="42"/>
      <c r="R72" s="104"/>
      <c r="S72" s="81"/>
      <c r="T72" s="81"/>
      <c r="U72" s="81"/>
      <c r="V72" s="81"/>
      <c r="W72" s="81"/>
      <c r="X72" s="81"/>
      <c r="Y72" s="81"/>
    </row>
    <row r="73" spans="1:25" ht="15" customHeight="1">
      <c r="A73" s="42"/>
      <c r="B73" s="42"/>
      <c r="C73" s="42"/>
      <c r="D73" s="52"/>
      <c r="E73" s="52"/>
      <c r="F73" s="52"/>
      <c r="G73" s="42"/>
      <c r="H73" s="42"/>
      <c r="I73" s="42"/>
      <c r="J73" s="42"/>
      <c r="K73" s="53"/>
      <c r="L73" s="54"/>
      <c r="M73" s="55"/>
      <c r="N73" s="42"/>
      <c r="O73" s="55"/>
      <c r="P73" s="56"/>
      <c r="Q73" s="42"/>
      <c r="R73" s="104"/>
      <c r="S73" s="81"/>
      <c r="T73" s="81"/>
      <c r="U73" s="81"/>
      <c r="V73" s="81"/>
      <c r="W73" s="81"/>
      <c r="X73" s="81"/>
      <c r="Y73" s="81"/>
    </row>
    <row r="74" spans="1:25" ht="15" customHeight="1">
      <c r="A74" s="42"/>
      <c r="B74" s="42"/>
      <c r="C74" s="42"/>
      <c r="D74" s="52"/>
      <c r="E74" s="52"/>
      <c r="F74" s="52"/>
      <c r="G74" s="42"/>
      <c r="H74" s="42"/>
      <c r="I74" s="42"/>
      <c r="J74" s="42"/>
      <c r="K74" s="53"/>
      <c r="L74" s="54"/>
      <c r="M74" s="55"/>
      <c r="N74" s="42"/>
      <c r="O74" s="55"/>
      <c r="P74" s="56"/>
      <c r="Q74" s="42"/>
      <c r="R74" s="104"/>
      <c r="S74" s="81"/>
      <c r="T74" s="81"/>
      <c r="U74" s="81"/>
      <c r="V74" s="81"/>
      <c r="W74" s="81"/>
      <c r="X74" s="81"/>
      <c r="Y74" s="81"/>
    </row>
    <row r="75" spans="1:25" ht="15" customHeight="1">
      <c r="A75" s="42"/>
      <c r="B75" s="42"/>
      <c r="C75" s="42"/>
      <c r="D75" s="52"/>
      <c r="E75" s="52"/>
      <c r="F75" s="52"/>
      <c r="G75" s="42"/>
      <c r="H75" s="42"/>
      <c r="I75" s="42"/>
      <c r="J75" s="42"/>
      <c r="K75" s="53"/>
      <c r="L75" s="54"/>
      <c r="M75" s="55"/>
      <c r="N75" s="42"/>
      <c r="O75" s="55"/>
      <c r="P75" s="56"/>
      <c r="Q75" s="42"/>
      <c r="R75" s="104"/>
      <c r="S75" s="81"/>
      <c r="T75" s="81"/>
      <c r="U75" s="81"/>
      <c r="V75" s="81"/>
      <c r="W75" s="81"/>
      <c r="X75" s="81"/>
      <c r="Y75" s="81"/>
    </row>
    <row r="76" spans="1:25" ht="15" customHeight="1">
      <c r="A76" s="42"/>
      <c r="B76" s="42"/>
      <c r="C76" s="42"/>
      <c r="D76" s="52"/>
      <c r="E76" s="52"/>
      <c r="F76" s="52"/>
      <c r="G76" s="42"/>
      <c r="H76" s="42"/>
      <c r="I76" s="42"/>
      <c r="J76" s="42"/>
      <c r="K76" s="53"/>
      <c r="L76" s="54"/>
      <c r="M76" s="55"/>
      <c r="N76" s="42"/>
      <c r="O76" s="55"/>
      <c r="P76" s="56"/>
      <c r="Q76" s="42"/>
      <c r="R76" s="104"/>
      <c r="S76" s="81"/>
      <c r="T76" s="81"/>
      <c r="U76" s="81"/>
      <c r="V76" s="81"/>
      <c r="W76" s="81"/>
      <c r="X76" s="81"/>
      <c r="Y76" s="81"/>
    </row>
    <row r="77" spans="1:25" ht="15" customHeight="1">
      <c r="A77" s="42"/>
      <c r="B77" s="42"/>
      <c r="C77" s="42"/>
      <c r="D77" s="52"/>
      <c r="E77" s="52"/>
      <c r="F77" s="52"/>
      <c r="G77" s="42"/>
      <c r="H77" s="42"/>
      <c r="I77" s="42"/>
      <c r="J77" s="42"/>
      <c r="K77" s="53"/>
      <c r="L77" s="54"/>
      <c r="M77" s="55"/>
      <c r="N77" s="42"/>
      <c r="O77" s="55"/>
      <c r="P77" s="56"/>
      <c r="Q77" s="42"/>
      <c r="R77" s="104"/>
      <c r="S77" s="81"/>
      <c r="T77" s="81"/>
      <c r="U77" s="81"/>
      <c r="V77" s="81"/>
      <c r="W77" s="81"/>
      <c r="X77" s="81"/>
      <c r="Y77" s="81"/>
    </row>
    <row r="78" spans="1:25" ht="15" customHeight="1">
      <c r="A78" s="42"/>
      <c r="B78" s="42"/>
      <c r="C78" s="42"/>
      <c r="D78" s="52"/>
      <c r="E78" s="52"/>
      <c r="F78" s="52"/>
      <c r="G78" s="42"/>
      <c r="H78" s="42"/>
      <c r="I78" s="42"/>
      <c r="J78" s="42"/>
      <c r="K78" s="53"/>
      <c r="L78" s="54"/>
      <c r="M78" s="55"/>
      <c r="N78" s="42"/>
      <c r="O78" s="55"/>
      <c r="P78" s="56"/>
      <c r="Q78" s="42"/>
      <c r="R78" s="104"/>
      <c r="S78" s="81"/>
      <c r="T78" s="81"/>
      <c r="U78" s="81"/>
      <c r="V78" s="81"/>
      <c r="W78" s="81"/>
      <c r="X78" s="81"/>
      <c r="Y78" s="81"/>
    </row>
    <row r="79" spans="1:25" ht="15" customHeight="1">
      <c r="A79" s="42"/>
      <c r="B79" s="42"/>
      <c r="C79" s="42"/>
      <c r="D79" s="52"/>
      <c r="E79" s="52"/>
      <c r="F79" s="52"/>
      <c r="G79" s="42"/>
      <c r="H79" s="42"/>
      <c r="I79" s="42"/>
      <c r="J79" s="42"/>
      <c r="K79" s="53"/>
      <c r="L79" s="54"/>
      <c r="M79" s="55"/>
      <c r="N79" s="42"/>
      <c r="O79" s="55"/>
      <c r="P79" s="56"/>
      <c r="Q79" s="42"/>
      <c r="R79" s="104"/>
      <c r="S79" s="81"/>
      <c r="T79" s="81"/>
      <c r="U79" s="81"/>
      <c r="V79" s="81"/>
      <c r="W79" s="81"/>
      <c r="X79" s="81"/>
      <c r="Y79" s="81"/>
    </row>
    <row r="80" spans="1:25" ht="15" customHeight="1">
      <c r="A80" s="42"/>
      <c r="B80" s="42"/>
      <c r="C80" s="42"/>
      <c r="D80" s="52"/>
      <c r="E80" s="52"/>
      <c r="F80" s="52"/>
      <c r="G80" s="42"/>
      <c r="H80" s="42"/>
      <c r="I80" s="42"/>
      <c r="J80" s="42"/>
      <c r="K80" s="53"/>
      <c r="L80" s="54"/>
      <c r="M80" s="55"/>
      <c r="N80" s="42"/>
      <c r="O80" s="55"/>
      <c r="P80" s="56"/>
      <c r="Q80" s="42"/>
      <c r="R80" s="104"/>
      <c r="S80" s="81"/>
      <c r="T80" s="81"/>
      <c r="U80" s="81"/>
      <c r="V80" s="81"/>
      <c r="W80" s="81"/>
      <c r="X80" s="81"/>
      <c r="Y80" s="81"/>
    </row>
    <row r="81" spans="1:25" ht="15" customHeight="1">
      <c r="A81" s="42"/>
      <c r="B81" s="42"/>
      <c r="C81" s="42"/>
      <c r="D81" s="52"/>
      <c r="E81" s="52"/>
      <c r="F81" s="52"/>
      <c r="G81" s="42"/>
      <c r="H81" s="42"/>
      <c r="I81" s="42"/>
      <c r="J81" s="42"/>
      <c r="K81" s="53"/>
      <c r="L81" s="54"/>
      <c r="M81" s="55"/>
      <c r="N81" s="42"/>
      <c r="O81" s="55"/>
      <c r="P81" s="56"/>
      <c r="Q81" s="42"/>
      <c r="R81" s="104"/>
      <c r="S81" s="81"/>
      <c r="T81" s="81"/>
      <c r="U81" s="81"/>
      <c r="V81" s="81"/>
      <c r="W81" s="81"/>
      <c r="X81" s="81"/>
      <c r="Y81" s="81"/>
    </row>
    <row r="82" spans="1:25" ht="15" customHeight="1">
      <c r="A82" s="42"/>
      <c r="B82" s="42"/>
      <c r="C82" s="42"/>
      <c r="D82" s="52"/>
      <c r="E82" s="52"/>
      <c r="F82" s="52"/>
      <c r="G82" s="42"/>
      <c r="H82" s="42"/>
      <c r="I82" s="42"/>
      <c r="J82" s="42"/>
      <c r="K82" s="53"/>
      <c r="L82" s="54"/>
      <c r="M82" s="55"/>
      <c r="N82" s="42"/>
      <c r="O82" s="55"/>
      <c r="P82" s="56"/>
      <c r="Q82" s="42"/>
      <c r="R82" s="104"/>
      <c r="S82" s="81"/>
      <c r="T82" s="81"/>
      <c r="U82" s="81"/>
      <c r="V82" s="81"/>
      <c r="W82" s="81"/>
      <c r="X82" s="81"/>
      <c r="Y82" s="81"/>
    </row>
    <row r="83" spans="1:25" ht="15" customHeight="1">
      <c r="A83" s="42"/>
      <c r="B83" s="42"/>
      <c r="C83" s="42"/>
      <c r="D83" s="52"/>
      <c r="E83" s="52"/>
      <c r="F83" s="52"/>
      <c r="G83" s="42"/>
      <c r="H83" s="42"/>
      <c r="I83" s="42"/>
      <c r="J83" s="42"/>
      <c r="K83" s="53"/>
      <c r="L83" s="54"/>
      <c r="M83" s="55"/>
      <c r="N83" s="42"/>
      <c r="O83" s="55"/>
      <c r="P83" s="56"/>
      <c r="Q83" s="42"/>
      <c r="R83" s="104"/>
      <c r="S83" s="81"/>
      <c r="T83" s="81"/>
      <c r="U83" s="81"/>
      <c r="V83" s="81"/>
      <c r="W83" s="81"/>
      <c r="X83" s="81"/>
      <c r="Y83" s="81"/>
    </row>
    <row r="84" spans="1:25" ht="15" customHeight="1">
      <c r="A84" s="42"/>
      <c r="B84" s="42"/>
      <c r="C84" s="42"/>
      <c r="D84" s="52"/>
      <c r="E84" s="52"/>
      <c r="F84" s="52"/>
      <c r="G84" s="42"/>
      <c r="H84" s="42"/>
      <c r="I84" s="42"/>
      <c r="J84" s="42"/>
      <c r="K84" s="53"/>
      <c r="L84" s="54"/>
      <c r="M84" s="55"/>
      <c r="N84" s="42"/>
      <c r="O84" s="55"/>
      <c r="P84" s="56"/>
      <c r="Q84" s="42"/>
      <c r="R84" s="104"/>
      <c r="S84" s="81"/>
      <c r="T84" s="81"/>
      <c r="U84" s="81"/>
      <c r="V84" s="81"/>
      <c r="W84" s="81"/>
      <c r="X84" s="81"/>
      <c r="Y84" s="81"/>
    </row>
    <row r="85" spans="1:25" ht="15" customHeight="1">
      <c r="A85" s="42"/>
      <c r="B85" s="42"/>
      <c r="C85" s="42"/>
      <c r="D85" s="52"/>
      <c r="E85" s="52"/>
      <c r="F85" s="52"/>
      <c r="G85" s="42"/>
      <c r="H85" s="42"/>
      <c r="I85" s="42"/>
      <c r="J85" s="42"/>
      <c r="K85" s="53"/>
      <c r="L85" s="54"/>
      <c r="M85" s="55"/>
      <c r="N85" s="42"/>
      <c r="O85" s="55"/>
      <c r="P85" s="56"/>
      <c r="Q85" s="42"/>
      <c r="R85" s="104"/>
      <c r="S85" s="81"/>
      <c r="T85" s="81"/>
      <c r="U85" s="81"/>
      <c r="V85" s="81"/>
      <c r="W85" s="81"/>
      <c r="X85" s="81"/>
      <c r="Y85" s="81"/>
    </row>
    <row r="86" spans="1:25" ht="15" customHeight="1">
      <c r="A86" s="42"/>
      <c r="B86" s="42"/>
      <c r="C86" s="42"/>
      <c r="D86" s="52"/>
      <c r="E86" s="52"/>
      <c r="F86" s="52"/>
      <c r="G86" s="42"/>
      <c r="H86" s="42"/>
      <c r="I86" s="42"/>
      <c r="J86" s="42"/>
      <c r="K86" s="53"/>
      <c r="L86" s="54"/>
      <c r="M86" s="55"/>
      <c r="N86" s="42"/>
      <c r="O86" s="55"/>
      <c r="P86" s="56"/>
      <c r="Q86" s="42"/>
      <c r="R86" s="104"/>
      <c r="S86" s="81"/>
      <c r="T86" s="81"/>
      <c r="U86" s="81"/>
      <c r="V86" s="81"/>
      <c r="W86" s="81"/>
      <c r="X86" s="81"/>
      <c r="Y86" s="81"/>
    </row>
    <row r="87" spans="1:25" ht="15" customHeight="1">
      <c r="A87" s="42"/>
      <c r="B87" s="42"/>
      <c r="C87" s="42"/>
      <c r="D87" s="52"/>
      <c r="E87" s="52"/>
      <c r="F87" s="52"/>
      <c r="G87" s="42"/>
      <c r="H87" s="42"/>
      <c r="I87" s="42"/>
      <c r="J87" s="42"/>
      <c r="K87" s="53"/>
      <c r="L87" s="54"/>
      <c r="M87" s="55"/>
      <c r="N87" s="42"/>
      <c r="O87" s="55"/>
      <c r="P87" s="56"/>
      <c r="Q87" s="42"/>
      <c r="R87" s="104"/>
      <c r="S87" s="81"/>
      <c r="T87" s="81"/>
      <c r="U87" s="81"/>
      <c r="V87" s="81"/>
      <c r="W87" s="81"/>
      <c r="X87" s="81"/>
      <c r="Y87" s="81"/>
    </row>
    <row r="88" spans="1:25" ht="15" customHeight="1">
      <c r="A88" s="42"/>
      <c r="B88" s="42"/>
      <c r="C88" s="42"/>
      <c r="D88" s="52"/>
      <c r="E88" s="52"/>
      <c r="F88" s="52"/>
      <c r="G88" s="42"/>
      <c r="H88" s="42"/>
      <c r="I88" s="42"/>
      <c r="J88" s="42"/>
      <c r="K88" s="53"/>
      <c r="L88" s="54"/>
      <c r="M88" s="55"/>
      <c r="N88" s="42"/>
      <c r="O88" s="55"/>
      <c r="P88" s="56"/>
      <c r="Q88" s="42"/>
      <c r="R88" s="104"/>
      <c r="S88" s="81"/>
      <c r="T88" s="81"/>
      <c r="U88" s="81"/>
      <c r="V88" s="81"/>
      <c r="W88" s="81"/>
      <c r="X88" s="81"/>
      <c r="Y88" s="81"/>
    </row>
    <row r="89" spans="1:25" ht="15" customHeight="1">
      <c r="A89" s="42"/>
      <c r="B89" s="42"/>
      <c r="C89" s="42"/>
      <c r="D89" s="52"/>
      <c r="E89" s="52"/>
      <c r="F89" s="52"/>
      <c r="G89" s="42"/>
      <c r="H89" s="42"/>
      <c r="I89" s="42"/>
      <c r="J89" s="42"/>
      <c r="K89" s="53"/>
      <c r="L89" s="54"/>
      <c r="M89" s="55"/>
      <c r="N89" s="42"/>
      <c r="O89" s="55"/>
      <c r="P89" s="56"/>
      <c r="Q89" s="42"/>
      <c r="R89" s="104"/>
      <c r="S89" s="81"/>
      <c r="T89" s="81"/>
      <c r="U89" s="81"/>
      <c r="V89" s="81"/>
      <c r="W89" s="81"/>
      <c r="X89" s="81"/>
      <c r="Y89" s="81"/>
    </row>
    <row r="90" spans="1:25" ht="15" customHeight="1">
      <c r="A90" s="42"/>
      <c r="B90" s="42"/>
      <c r="C90" s="42"/>
      <c r="D90" s="52"/>
      <c r="E90" s="52"/>
      <c r="F90" s="52"/>
      <c r="G90" s="42"/>
      <c r="H90" s="42"/>
      <c r="I90" s="42"/>
      <c r="J90" s="42"/>
      <c r="K90" s="53"/>
      <c r="L90" s="54"/>
      <c r="M90" s="55"/>
      <c r="N90" s="42"/>
      <c r="O90" s="55"/>
      <c r="P90" s="56"/>
      <c r="Q90" s="42"/>
      <c r="R90" s="104"/>
      <c r="S90" s="81"/>
      <c r="T90" s="81"/>
      <c r="U90" s="81"/>
      <c r="V90" s="81"/>
      <c r="W90" s="81"/>
      <c r="X90" s="81"/>
      <c r="Y90" s="81"/>
    </row>
    <row r="91" spans="1:25" ht="15" customHeight="1">
      <c r="A91" s="42"/>
      <c r="B91" s="42"/>
      <c r="C91" s="42"/>
      <c r="D91" s="52"/>
      <c r="E91" s="52"/>
      <c r="F91" s="52"/>
      <c r="G91" s="42"/>
      <c r="H91" s="42"/>
      <c r="I91" s="42"/>
      <c r="J91" s="42"/>
      <c r="K91" s="53"/>
      <c r="L91" s="54"/>
      <c r="M91" s="55"/>
      <c r="N91" s="42"/>
      <c r="O91" s="55"/>
      <c r="P91" s="56"/>
      <c r="Q91" s="42"/>
      <c r="R91" s="104"/>
      <c r="S91" s="81"/>
      <c r="T91" s="81"/>
      <c r="U91" s="81"/>
      <c r="V91" s="81"/>
      <c r="W91" s="81"/>
      <c r="X91" s="81"/>
      <c r="Y91" s="81"/>
    </row>
    <row r="92" spans="1:25" ht="15" customHeight="1">
      <c r="A92" s="42"/>
      <c r="B92" s="42"/>
      <c r="C92" s="42"/>
      <c r="D92" s="52"/>
      <c r="E92" s="52"/>
      <c r="F92" s="52"/>
      <c r="G92" s="42"/>
      <c r="H92" s="42"/>
      <c r="I92" s="42"/>
      <c r="J92" s="42"/>
      <c r="K92" s="53"/>
      <c r="L92" s="54"/>
      <c r="M92" s="55"/>
      <c r="N92" s="42"/>
      <c r="O92" s="55"/>
      <c r="P92" s="56"/>
      <c r="Q92" s="42"/>
      <c r="R92" s="104"/>
      <c r="S92" s="81"/>
      <c r="T92" s="81"/>
      <c r="U92" s="81"/>
      <c r="V92" s="81"/>
      <c r="W92" s="81"/>
      <c r="X92" s="81"/>
      <c r="Y92" s="81"/>
    </row>
    <row r="93" spans="1:25" ht="15" customHeight="1">
      <c r="A93" s="42"/>
      <c r="B93" s="42"/>
      <c r="C93" s="42"/>
      <c r="D93" s="52"/>
      <c r="E93" s="52"/>
      <c r="F93" s="52"/>
      <c r="G93" s="42"/>
      <c r="H93" s="42"/>
      <c r="I93" s="42"/>
      <c r="J93" s="42"/>
      <c r="K93" s="53"/>
      <c r="L93" s="54"/>
      <c r="M93" s="55"/>
      <c r="N93" s="42"/>
      <c r="O93" s="55"/>
      <c r="P93" s="56"/>
      <c r="Q93" s="42"/>
      <c r="R93" s="104"/>
      <c r="S93" s="81"/>
      <c r="T93" s="81"/>
      <c r="U93" s="81"/>
      <c r="V93" s="81"/>
      <c r="W93" s="81"/>
      <c r="X93" s="81"/>
      <c r="Y93" s="81"/>
    </row>
    <row r="94" spans="1:25" ht="15" customHeight="1">
      <c r="A94" s="42"/>
      <c r="B94" s="42"/>
      <c r="C94" s="42"/>
      <c r="D94" s="52"/>
      <c r="E94" s="52"/>
      <c r="F94" s="52"/>
      <c r="G94" s="42"/>
      <c r="H94" s="42"/>
      <c r="I94" s="42"/>
      <c r="J94" s="42"/>
      <c r="K94" s="53"/>
      <c r="L94" s="54"/>
      <c r="M94" s="55"/>
      <c r="N94" s="42"/>
      <c r="O94" s="55"/>
      <c r="P94" s="56"/>
      <c r="Q94" s="42"/>
      <c r="R94" s="104"/>
      <c r="S94" s="81"/>
      <c r="T94" s="81"/>
      <c r="U94" s="81"/>
      <c r="V94" s="81"/>
      <c r="W94" s="81"/>
      <c r="X94" s="81"/>
      <c r="Y94" s="81"/>
    </row>
    <row r="95" spans="1:25" ht="15" customHeight="1">
      <c r="A95" s="42"/>
      <c r="B95" s="42"/>
      <c r="C95" s="42"/>
      <c r="D95" s="52"/>
      <c r="E95" s="52"/>
      <c r="F95" s="52"/>
      <c r="G95" s="42"/>
      <c r="H95" s="42"/>
      <c r="I95" s="42"/>
      <c r="J95" s="42"/>
      <c r="K95" s="53"/>
      <c r="L95" s="54"/>
      <c r="M95" s="55"/>
      <c r="N95" s="42"/>
      <c r="O95" s="55"/>
      <c r="P95" s="56"/>
      <c r="Q95" s="42"/>
      <c r="R95" s="104"/>
      <c r="S95" s="81"/>
      <c r="T95" s="81"/>
      <c r="U95" s="81"/>
      <c r="V95" s="81"/>
      <c r="W95" s="81"/>
      <c r="X95" s="81"/>
      <c r="Y95" s="81"/>
    </row>
    <row r="96" spans="1:25" ht="15" customHeight="1">
      <c r="A96" s="42"/>
      <c r="B96" s="42"/>
      <c r="C96" s="42"/>
      <c r="D96" s="52"/>
      <c r="E96" s="52"/>
      <c r="F96" s="52"/>
      <c r="G96" s="42"/>
      <c r="H96" s="42"/>
      <c r="I96" s="42"/>
      <c r="J96" s="42"/>
      <c r="K96" s="53"/>
      <c r="L96" s="54"/>
      <c r="M96" s="55"/>
      <c r="N96" s="42"/>
      <c r="O96" s="55"/>
      <c r="P96" s="56"/>
      <c r="Q96" s="42"/>
      <c r="R96" s="104"/>
      <c r="S96" s="81"/>
      <c r="T96" s="81"/>
      <c r="U96" s="81"/>
      <c r="V96" s="81"/>
      <c r="W96" s="81"/>
      <c r="X96" s="81"/>
      <c r="Y96" s="81"/>
    </row>
    <row r="97" spans="1:25" ht="15" customHeight="1">
      <c r="A97" s="42"/>
      <c r="B97" s="42"/>
      <c r="C97" s="42"/>
      <c r="D97" s="52"/>
      <c r="E97" s="52"/>
      <c r="F97" s="52"/>
      <c r="G97" s="42"/>
      <c r="H97" s="42"/>
      <c r="I97" s="42"/>
      <c r="J97" s="42"/>
      <c r="K97" s="53"/>
      <c r="L97" s="54"/>
      <c r="M97" s="55"/>
      <c r="N97" s="42"/>
      <c r="O97" s="55"/>
      <c r="P97" s="56"/>
      <c r="Q97" s="42"/>
      <c r="R97" s="104"/>
      <c r="S97" s="81"/>
      <c r="T97" s="81"/>
      <c r="U97" s="81"/>
      <c r="V97" s="81"/>
      <c r="W97" s="81"/>
      <c r="X97" s="81"/>
      <c r="Y97" s="81"/>
    </row>
    <row r="98" spans="1:25" ht="15" customHeight="1">
      <c r="A98" s="42"/>
      <c r="B98" s="42"/>
      <c r="C98" s="42"/>
      <c r="D98" s="52"/>
      <c r="E98" s="52"/>
      <c r="F98" s="52"/>
      <c r="G98" s="42"/>
      <c r="H98" s="42"/>
      <c r="I98" s="42"/>
      <c r="J98" s="42"/>
      <c r="K98" s="53"/>
      <c r="L98" s="54"/>
      <c r="M98" s="55"/>
      <c r="N98" s="42"/>
      <c r="O98" s="55"/>
      <c r="P98" s="56"/>
      <c r="Q98" s="42"/>
      <c r="R98" s="104"/>
      <c r="S98" s="81"/>
      <c r="T98" s="81"/>
      <c r="U98" s="81"/>
      <c r="V98" s="81"/>
      <c r="W98" s="81"/>
      <c r="X98" s="81"/>
      <c r="Y98" s="81"/>
    </row>
    <row r="99" spans="1:25" ht="15" customHeight="1">
      <c r="A99" s="42"/>
      <c r="B99" s="42"/>
      <c r="C99" s="42"/>
      <c r="D99" s="52"/>
      <c r="E99" s="52"/>
      <c r="F99" s="52"/>
      <c r="G99" s="42"/>
      <c r="H99" s="42"/>
      <c r="I99" s="42"/>
      <c r="J99" s="42"/>
      <c r="K99" s="53"/>
      <c r="L99" s="54"/>
      <c r="M99" s="55"/>
      <c r="N99" s="42"/>
      <c r="O99" s="55"/>
      <c r="P99" s="56"/>
      <c r="Q99" s="42"/>
      <c r="R99" s="104"/>
      <c r="S99" s="81"/>
      <c r="T99" s="81"/>
      <c r="U99" s="81"/>
      <c r="V99" s="81"/>
      <c r="W99" s="81"/>
      <c r="X99" s="81"/>
      <c r="Y99" s="81"/>
    </row>
    <row r="100" spans="1:25" ht="15" customHeight="1">
      <c r="A100" s="42"/>
      <c r="B100" s="42"/>
      <c r="C100" s="42"/>
      <c r="D100" s="52"/>
      <c r="E100" s="52"/>
      <c r="F100" s="52"/>
      <c r="G100" s="42"/>
      <c r="H100" s="42"/>
      <c r="I100" s="42"/>
      <c r="J100" s="42"/>
      <c r="K100" s="53"/>
      <c r="L100" s="54"/>
      <c r="M100" s="55"/>
      <c r="N100" s="42"/>
      <c r="O100" s="55"/>
      <c r="P100" s="56"/>
      <c r="Q100" s="42"/>
      <c r="R100" s="104"/>
      <c r="S100" s="81"/>
      <c r="T100" s="81"/>
      <c r="U100" s="81"/>
      <c r="V100" s="81"/>
      <c r="W100" s="81"/>
      <c r="X100" s="81"/>
      <c r="Y100" s="81"/>
    </row>
    <row r="101" spans="1:25" ht="15" customHeight="1">
      <c r="A101" s="42"/>
      <c r="B101" s="42"/>
      <c r="C101" s="42"/>
      <c r="D101" s="52"/>
      <c r="E101" s="52"/>
      <c r="F101" s="52"/>
      <c r="G101" s="42"/>
      <c r="H101" s="42"/>
      <c r="I101" s="42"/>
      <c r="J101" s="42"/>
      <c r="K101" s="53"/>
      <c r="L101" s="54"/>
      <c r="M101" s="55"/>
      <c r="N101" s="42"/>
      <c r="O101" s="55"/>
      <c r="P101" s="56"/>
      <c r="Q101" s="42"/>
      <c r="R101" s="104"/>
      <c r="S101" s="81"/>
      <c r="T101" s="81"/>
      <c r="U101" s="81"/>
      <c r="V101" s="81"/>
      <c r="W101" s="81"/>
      <c r="X101" s="81"/>
      <c r="Y101" s="81"/>
    </row>
    <row r="102" spans="1:25" ht="15" customHeight="1">
      <c r="A102" s="42"/>
      <c r="B102" s="42"/>
      <c r="C102" s="42"/>
      <c r="D102" s="52"/>
      <c r="E102" s="52"/>
      <c r="F102" s="52"/>
      <c r="G102" s="42"/>
      <c r="H102" s="42"/>
      <c r="I102" s="42"/>
      <c r="J102" s="42"/>
      <c r="K102" s="53"/>
      <c r="L102" s="54"/>
      <c r="M102" s="55"/>
      <c r="N102" s="42"/>
      <c r="O102" s="55"/>
      <c r="P102" s="56"/>
      <c r="Q102" s="42"/>
      <c r="R102" s="104"/>
      <c r="S102" s="81"/>
      <c r="T102" s="81"/>
      <c r="U102" s="81"/>
      <c r="V102" s="81"/>
      <c r="W102" s="81"/>
      <c r="X102" s="81"/>
      <c r="Y102" s="81"/>
    </row>
    <row r="103" spans="1:25" ht="15" customHeight="1">
      <c r="A103" s="42"/>
      <c r="B103" s="42"/>
      <c r="C103" s="42"/>
      <c r="D103" s="52"/>
      <c r="E103" s="52"/>
      <c r="F103" s="52"/>
      <c r="G103" s="42"/>
      <c r="H103" s="42"/>
      <c r="I103" s="42"/>
      <c r="J103" s="42"/>
      <c r="K103" s="53"/>
      <c r="L103" s="54"/>
      <c r="M103" s="55"/>
      <c r="N103" s="42"/>
      <c r="O103" s="55"/>
      <c r="P103" s="56"/>
      <c r="Q103" s="42"/>
      <c r="R103" s="104"/>
      <c r="S103" s="81"/>
      <c r="T103" s="81"/>
      <c r="U103" s="81"/>
      <c r="V103" s="81"/>
      <c r="W103" s="81"/>
      <c r="X103" s="81"/>
      <c r="Y103" s="81"/>
    </row>
    <row r="104" spans="1:25" ht="15" customHeight="1">
      <c r="A104" s="42"/>
      <c r="B104" s="42"/>
      <c r="C104" s="42"/>
      <c r="D104" s="52"/>
      <c r="E104" s="52"/>
      <c r="F104" s="52"/>
      <c r="G104" s="42"/>
      <c r="H104" s="42"/>
      <c r="I104" s="42"/>
      <c r="J104" s="42"/>
      <c r="K104" s="53"/>
      <c r="L104" s="54"/>
      <c r="M104" s="55"/>
      <c r="N104" s="42"/>
      <c r="O104" s="55"/>
      <c r="P104" s="56"/>
      <c r="Q104" s="42"/>
      <c r="R104" s="104"/>
      <c r="S104" s="81"/>
      <c r="T104" s="81"/>
      <c r="U104" s="81"/>
      <c r="V104" s="81"/>
      <c r="W104" s="81"/>
      <c r="X104" s="81"/>
      <c r="Y104" s="81"/>
    </row>
    <row r="105" spans="1:25" ht="15" customHeight="1">
      <c r="A105" s="42"/>
      <c r="B105" s="42"/>
      <c r="C105" s="42"/>
      <c r="D105" s="52"/>
      <c r="E105" s="52"/>
      <c r="F105" s="52"/>
      <c r="G105" s="42"/>
      <c r="H105" s="42"/>
      <c r="I105" s="42"/>
      <c r="J105" s="42"/>
      <c r="K105" s="53"/>
      <c r="L105" s="54"/>
      <c r="M105" s="55"/>
      <c r="N105" s="42"/>
      <c r="O105" s="55"/>
      <c r="P105" s="56"/>
      <c r="Q105" s="42"/>
      <c r="R105" s="104"/>
      <c r="S105" s="81"/>
      <c r="T105" s="81"/>
      <c r="U105" s="81"/>
      <c r="V105" s="81"/>
      <c r="W105" s="81"/>
      <c r="X105" s="81"/>
      <c r="Y105" s="81"/>
    </row>
    <row r="106" spans="1:25" ht="15" customHeight="1">
      <c r="A106" s="42"/>
      <c r="B106" s="42"/>
      <c r="C106" s="42"/>
      <c r="D106" s="52"/>
      <c r="E106" s="52"/>
      <c r="F106" s="52"/>
      <c r="G106" s="42"/>
      <c r="H106" s="42"/>
      <c r="I106" s="42"/>
      <c r="J106" s="42"/>
      <c r="K106" s="53"/>
      <c r="L106" s="54"/>
      <c r="M106" s="55"/>
      <c r="N106" s="42"/>
      <c r="O106" s="55"/>
      <c r="P106" s="56"/>
      <c r="Q106" s="42"/>
      <c r="R106" s="104"/>
      <c r="S106" s="81"/>
      <c r="T106" s="81"/>
      <c r="U106" s="81"/>
      <c r="V106" s="81"/>
      <c r="W106" s="81"/>
      <c r="X106" s="81"/>
      <c r="Y106" s="81"/>
    </row>
    <row r="107" spans="1:25" ht="15" customHeight="1">
      <c r="A107" s="42"/>
      <c r="B107" s="42"/>
      <c r="C107" s="42"/>
      <c r="D107" s="52"/>
      <c r="E107" s="52"/>
      <c r="F107" s="52"/>
      <c r="G107" s="42"/>
      <c r="H107" s="42"/>
      <c r="I107" s="42"/>
      <c r="J107" s="42"/>
      <c r="K107" s="53"/>
      <c r="L107" s="54"/>
      <c r="M107" s="55"/>
      <c r="N107" s="42"/>
      <c r="O107" s="55"/>
      <c r="P107" s="56"/>
      <c r="Q107" s="42"/>
      <c r="R107" s="104"/>
      <c r="S107" s="81"/>
      <c r="T107" s="81"/>
      <c r="U107" s="81"/>
      <c r="V107" s="81"/>
      <c r="W107" s="81"/>
      <c r="X107" s="81"/>
      <c r="Y107" s="81"/>
    </row>
    <row r="108" spans="1:25" ht="15" customHeight="1">
      <c r="A108" s="42"/>
      <c r="B108" s="42"/>
      <c r="C108" s="42"/>
      <c r="D108" s="52"/>
      <c r="E108" s="52"/>
      <c r="F108" s="52"/>
      <c r="G108" s="42"/>
      <c r="H108" s="42"/>
      <c r="I108" s="42"/>
      <c r="J108" s="42"/>
      <c r="K108" s="53"/>
      <c r="L108" s="54"/>
      <c r="M108" s="55"/>
      <c r="N108" s="42"/>
      <c r="O108" s="55"/>
      <c r="P108" s="56"/>
      <c r="Q108" s="42"/>
      <c r="R108" s="104"/>
      <c r="S108" s="81"/>
      <c r="T108" s="81"/>
      <c r="U108" s="81"/>
      <c r="V108" s="81"/>
      <c r="W108" s="81"/>
      <c r="X108" s="81"/>
      <c r="Y108" s="81"/>
    </row>
    <row r="109" spans="1:25" ht="15" customHeight="1">
      <c r="A109" s="42"/>
      <c r="B109" s="42"/>
      <c r="C109" s="42"/>
      <c r="D109" s="52"/>
      <c r="E109" s="52"/>
      <c r="F109" s="52"/>
      <c r="G109" s="42"/>
      <c r="H109" s="42"/>
      <c r="I109" s="42"/>
      <c r="J109" s="42"/>
      <c r="K109" s="53"/>
      <c r="L109" s="54"/>
      <c r="M109" s="55"/>
      <c r="N109" s="42"/>
      <c r="O109" s="55"/>
      <c r="P109" s="56"/>
      <c r="Q109" s="42"/>
      <c r="R109" s="104"/>
      <c r="S109" s="81"/>
      <c r="T109" s="81"/>
      <c r="U109" s="81"/>
      <c r="V109" s="81"/>
      <c r="W109" s="81"/>
      <c r="X109" s="81"/>
      <c r="Y109" s="81"/>
    </row>
    <row r="110" spans="1:25" ht="15" customHeight="1">
      <c r="A110" s="42"/>
      <c r="B110" s="42"/>
      <c r="C110" s="42"/>
      <c r="D110" s="52"/>
      <c r="E110" s="52"/>
      <c r="F110" s="52"/>
      <c r="G110" s="42"/>
      <c r="H110" s="42"/>
      <c r="I110" s="42"/>
      <c r="J110" s="42"/>
      <c r="K110" s="53"/>
      <c r="L110" s="54"/>
      <c r="M110" s="55"/>
      <c r="N110" s="42"/>
      <c r="O110" s="55"/>
      <c r="P110" s="56"/>
      <c r="Q110" s="42"/>
      <c r="R110" s="104"/>
      <c r="S110" s="81"/>
      <c r="T110" s="81"/>
      <c r="U110" s="81"/>
      <c r="V110" s="81"/>
      <c r="W110" s="81"/>
      <c r="X110" s="81"/>
      <c r="Y110" s="81"/>
    </row>
    <row r="111" spans="1:25" ht="15" customHeight="1">
      <c r="A111" s="42"/>
      <c r="B111" s="42"/>
      <c r="C111" s="42"/>
      <c r="D111" s="52"/>
      <c r="E111" s="52"/>
      <c r="F111" s="52"/>
      <c r="G111" s="42"/>
      <c r="H111" s="42"/>
      <c r="I111" s="42"/>
      <c r="J111" s="42"/>
      <c r="K111" s="53"/>
      <c r="L111" s="54"/>
      <c r="M111" s="55"/>
      <c r="N111" s="42"/>
      <c r="O111" s="55"/>
      <c r="P111" s="56"/>
      <c r="Q111" s="42"/>
      <c r="R111" s="104"/>
      <c r="S111" s="81"/>
      <c r="T111" s="81"/>
      <c r="U111" s="81"/>
      <c r="V111" s="81"/>
      <c r="W111" s="81"/>
      <c r="X111" s="81"/>
      <c r="Y111" s="81"/>
    </row>
    <row r="112" spans="1:25" ht="15" customHeight="1">
      <c r="A112" s="42"/>
      <c r="B112" s="42"/>
      <c r="C112" s="42"/>
      <c r="D112" s="52"/>
      <c r="E112" s="52"/>
      <c r="F112" s="52"/>
      <c r="G112" s="42"/>
      <c r="H112" s="42"/>
      <c r="I112" s="42"/>
      <c r="J112" s="42"/>
      <c r="K112" s="53"/>
      <c r="L112" s="54"/>
      <c r="M112" s="55"/>
      <c r="N112" s="42"/>
      <c r="O112" s="55"/>
      <c r="P112" s="56"/>
      <c r="Q112" s="42"/>
      <c r="R112" s="104"/>
      <c r="S112" s="81"/>
      <c r="T112" s="81"/>
      <c r="U112" s="81"/>
      <c r="V112" s="81"/>
      <c r="W112" s="81"/>
      <c r="X112" s="81"/>
      <c r="Y112" s="81"/>
    </row>
    <row r="113" spans="1:25" ht="15" customHeight="1">
      <c r="A113" s="42"/>
      <c r="B113" s="42"/>
      <c r="C113" s="42"/>
      <c r="D113" s="52"/>
      <c r="E113" s="52"/>
      <c r="F113" s="52"/>
      <c r="G113" s="42"/>
      <c r="H113" s="42"/>
      <c r="I113" s="42"/>
      <c r="J113" s="42"/>
      <c r="K113" s="53"/>
      <c r="L113" s="54"/>
      <c r="M113" s="55"/>
      <c r="N113" s="42"/>
      <c r="O113" s="55"/>
      <c r="P113" s="56"/>
      <c r="Q113" s="42"/>
      <c r="R113" s="104"/>
      <c r="S113" s="81"/>
      <c r="T113" s="81"/>
      <c r="U113" s="81"/>
      <c r="V113" s="81"/>
      <c r="W113" s="81"/>
      <c r="X113" s="81"/>
      <c r="Y113" s="81"/>
    </row>
    <row r="114" spans="1:25" ht="15" customHeight="1">
      <c r="A114" s="42"/>
      <c r="B114" s="42"/>
      <c r="C114" s="42"/>
      <c r="D114" s="52"/>
      <c r="E114" s="52"/>
      <c r="F114" s="52"/>
      <c r="G114" s="42"/>
      <c r="H114" s="42"/>
      <c r="I114" s="42"/>
      <c r="J114" s="42"/>
      <c r="K114" s="53"/>
      <c r="L114" s="54"/>
      <c r="M114" s="55"/>
      <c r="N114" s="42"/>
      <c r="O114" s="55"/>
      <c r="P114" s="56"/>
      <c r="Q114" s="42"/>
      <c r="R114" s="104"/>
      <c r="S114" s="81"/>
      <c r="T114" s="81"/>
      <c r="U114" s="81"/>
      <c r="V114" s="81"/>
      <c r="W114" s="81"/>
      <c r="X114" s="81"/>
      <c r="Y114" s="81"/>
    </row>
    <row r="115" spans="1:25" ht="15" customHeight="1">
      <c r="A115" s="42"/>
      <c r="B115" s="42"/>
      <c r="C115" s="42"/>
      <c r="D115" s="52"/>
      <c r="E115" s="52"/>
      <c r="F115" s="52"/>
      <c r="G115" s="42"/>
      <c r="H115" s="42"/>
      <c r="I115" s="42"/>
      <c r="J115" s="42"/>
      <c r="K115" s="53"/>
      <c r="L115" s="54"/>
      <c r="M115" s="55"/>
      <c r="N115" s="42"/>
      <c r="O115" s="55"/>
      <c r="P115" s="56"/>
      <c r="Q115" s="42"/>
      <c r="R115" s="104"/>
      <c r="S115" s="81"/>
      <c r="T115" s="81"/>
      <c r="U115" s="81"/>
      <c r="V115" s="81"/>
      <c r="W115" s="81"/>
      <c r="X115" s="81"/>
      <c r="Y115" s="81"/>
    </row>
    <row r="116" spans="1:25" ht="15" customHeight="1">
      <c r="A116" s="42"/>
      <c r="B116" s="42"/>
      <c r="C116" s="42"/>
      <c r="D116" s="52"/>
      <c r="E116" s="52"/>
      <c r="F116" s="52"/>
      <c r="G116" s="42"/>
      <c r="H116" s="42"/>
      <c r="I116" s="42"/>
      <c r="J116" s="42"/>
      <c r="K116" s="53"/>
      <c r="L116" s="54"/>
      <c r="M116" s="55"/>
      <c r="N116" s="42"/>
      <c r="O116" s="55"/>
      <c r="P116" s="56"/>
      <c r="Q116" s="42"/>
      <c r="R116" s="104"/>
      <c r="S116" s="81"/>
      <c r="T116" s="81"/>
      <c r="U116" s="81"/>
      <c r="V116" s="81"/>
      <c r="W116" s="81"/>
      <c r="X116" s="81"/>
      <c r="Y116" s="81"/>
    </row>
    <row r="117" spans="1:25" ht="15" customHeight="1">
      <c r="A117" s="42"/>
      <c r="B117" s="42"/>
      <c r="C117" s="42"/>
      <c r="D117" s="52"/>
      <c r="E117" s="52"/>
      <c r="F117" s="52"/>
      <c r="G117" s="42"/>
      <c r="H117" s="42"/>
      <c r="I117" s="42"/>
      <c r="J117" s="42"/>
      <c r="K117" s="53"/>
      <c r="L117" s="54"/>
      <c r="M117" s="55"/>
      <c r="N117" s="42"/>
      <c r="O117" s="55"/>
      <c r="P117" s="56"/>
      <c r="Q117" s="42"/>
      <c r="R117" s="104"/>
      <c r="S117" s="81"/>
      <c r="T117" s="81"/>
      <c r="U117" s="81"/>
      <c r="V117" s="81"/>
      <c r="W117" s="81"/>
      <c r="X117" s="81"/>
      <c r="Y117" s="81"/>
    </row>
    <row r="118" spans="1:25" ht="15" customHeight="1">
      <c r="A118" s="42"/>
      <c r="B118" s="42"/>
      <c r="C118" s="42"/>
      <c r="D118" s="52"/>
      <c r="E118" s="52"/>
      <c r="F118" s="52"/>
      <c r="G118" s="42"/>
      <c r="H118" s="42"/>
      <c r="I118" s="42"/>
      <c r="J118" s="42"/>
      <c r="K118" s="53"/>
      <c r="L118" s="54"/>
      <c r="M118" s="55"/>
      <c r="N118" s="42"/>
      <c r="O118" s="55"/>
      <c r="P118" s="56"/>
      <c r="Q118" s="42"/>
      <c r="R118" s="104"/>
      <c r="S118" s="81"/>
      <c r="T118" s="81"/>
      <c r="U118" s="81"/>
      <c r="V118" s="81"/>
      <c r="W118" s="81"/>
      <c r="X118" s="81"/>
      <c r="Y118" s="81"/>
    </row>
    <row r="119" spans="1:25" ht="15" customHeight="1">
      <c r="A119" s="42"/>
      <c r="B119" s="42"/>
      <c r="C119" s="42"/>
      <c r="D119" s="52"/>
      <c r="E119" s="52"/>
      <c r="F119" s="52"/>
      <c r="G119" s="42"/>
      <c r="H119" s="42"/>
      <c r="I119" s="42"/>
      <c r="J119" s="42"/>
      <c r="K119" s="53"/>
      <c r="L119" s="54"/>
      <c r="M119" s="55"/>
      <c r="N119" s="42"/>
      <c r="O119" s="55"/>
      <c r="P119" s="56"/>
      <c r="Q119" s="42"/>
      <c r="R119" s="104"/>
      <c r="S119" s="81"/>
      <c r="T119" s="81"/>
      <c r="U119" s="81"/>
      <c r="V119" s="81"/>
      <c r="W119" s="81"/>
      <c r="X119" s="81"/>
      <c r="Y119" s="81"/>
    </row>
    <row r="120" spans="1:25" ht="15" customHeight="1">
      <c r="A120" s="42"/>
      <c r="B120" s="42"/>
      <c r="C120" s="42"/>
      <c r="D120" s="52"/>
      <c r="E120" s="52"/>
      <c r="F120" s="52"/>
      <c r="G120" s="42"/>
      <c r="H120" s="42"/>
      <c r="I120" s="42"/>
      <c r="J120" s="42"/>
      <c r="K120" s="53"/>
      <c r="L120" s="54"/>
      <c r="M120" s="55"/>
      <c r="N120" s="42"/>
      <c r="O120" s="55"/>
      <c r="P120" s="56"/>
      <c r="Q120" s="42"/>
      <c r="R120" s="104"/>
      <c r="S120" s="81"/>
      <c r="T120" s="81"/>
      <c r="U120" s="81"/>
      <c r="V120" s="81"/>
      <c r="W120" s="81"/>
      <c r="X120" s="81"/>
      <c r="Y120" s="81"/>
    </row>
    <row r="121" spans="1:25" ht="15" customHeight="1">
      <c r="A121" s="42"/>
      <c r="B121" s="42"/>
      <c r="C121" s="42"/>
      <c r="D121" s="52"/>
      <c r="E121" s="52"/>
      <c r="F121" s="52"/>
      <c r="G121" s="42"/>
      <c r="H121" s="42"/>
      <c r="I121" s="42"/>
      <c r="J121" s="42"/>
      <c r="K121" s="53"/>
      <c r="L121" s="54"/>
      <c r="M121" s="55"/>
      <c r="N121" s="42"/>
      <c r="O121" s="55"/>
      <c r="P121" s="56"/>
      <c r="Q121" s="42"/>
      <c r="R121" s="104"/>
      <c r="S121" s="81"/>
      <c r="T121" s="81"/>
      <c r="U121" s="81"/>
      <c r="V121" s="81"/>
      <c r="W121" s="81"/>
      <c r="X121" s="81"/>
      <c r="Y121" s="81"/>
    </row>
    <row r="122" spans="1:25" ht="15" customHeight="1">
      <c r="A122" s="42"/>
      <c r="B122" s="42"/>
      <c r="C122" s="42"/>
      <c r="D122" s="52"/>
      <c r="E122" s="52"/>
      <c r="F122" s="52"/>
      <c r="G122" s="42"/>
      <c r="H122" s="42"/>
      <c r="I122" s="42"/>
      <c r="J122" s="42"/>
      <c r="K122" s="53"/>
      <c r="L122" s="54"/>
      <c r="M122" s="55"/>
      <c r="N122" s="42"/>
      <c r="O122" s="55"/>
      <c r="P122" s="56"/>
      <c r="Q122" s="42"/>
      <c r="R122" s="104"/>
      <c r="S122" s="81"/>
      <c r="T122" s="81"/>
      <c r="U122" s="81"/>
      <c r="V122" s="81"/>
      <c r="W122" s="81"/>
      <c r="X122" s="81"/>
      <c r="Y122" s="81"/>
    </row>
    <row r="123" spans="1:25" ht="15" customHeight="1">
      <c r="A123" s="42"/>
      <c r="B123" s="42"/>
      <c r="C123" s="42"/>
      <c r="D123" s="52"/>
      <c r="E123" s="52"/>
      <c r="F123" s="52"/>
      <c r="G123" s="42"/>
      <c r="H123" s="42"/>
      <c r="I123" s="42"/>
      <c r="J123" s="42"/>
      <c r="K123" s="53"/>
      <c r="L123" s="54"/>
      <c r="M123" s="55"/>
      <c r="N123" s="42"/>
      <c r="O123" s="55"/>
      <c r="P123" s="56"/>
      <c r="Q123" s="42"/>
      <c r="R123" s="104"/>
      <c r="S123" s="81"/>
      <c r="T123" s="81"/>
      <c r="U123" s="81"/>
      <c r="V123" s="81"/>
      <c r="W123" s="81"/>
      <c r="X123" s="81"/>
      <c r="Y123" s="81"/>
    </row>
    <row r="124" spans="1:25" ht="15" customHeight="1">
      <c r="A124" s="42"/>
      <c r="B124" s="42"/>
      <c r="C124" s="42"/>
      <c r="D124" s="52"/>
      <c r="E124" s="52"/>
      <c r="F124" s="52"/>
      <c r="G124" s="42"/>
      <c r="H124" s="42"/>
      <c r="I124" s="42"/>
      <c r="J124" s="42"/>
      <c r="K124" s="53"/>
      <c r="L124" s="54"/>
      <c r="M124" s="55"/>
      <c r="N124" s="42"/>
      <c r="O124" s="55"/>
      <c r="P124" s="56"/>
      <c r="Q124" s="42"/>
      <c r="R124" s="104"/>
      <c r="S124" s="81"/>
      <c r="T124" s="81"/>
      <c r="U124" s="81"/>
      <c r="V124" s="81"/>
      <c r="W124" s="81"/>
      <c r="X124" s="81"/>
      <c r="Y124" s="81"/>
    </row>
    <row r="125" spans="1:25" ht="15" customHeight="1">
      <c r="A125" s="42"/>
      <c r="B125" s="42"/>
      <c r="C125" s="42"/>
      <c r="D125" s="52"/>
      <c r="E125" s="52"/>
      <c r="F125" s="52"/>
      <c r="G125" s="42"/>
      <c r="H125" s="42"/>
      <c r="I125" s="42"/>
      <c r="J125" s="42"/>
      <c r="K125" s="53"/>
      <c r="L125" s="54"/>
      <c r="M125" s="55"/>
      <c r="N125" s="42"/>
      <c r="O125" s="55"/>
      <c r="P125" s="56"/>
      <c r="Q125" s="42"/>
      <c r="R125" s="104"/>
      <c r="S125" s="81"/>
      <c r="T125" s="81"/>
      <c r="U125" s="81"/>
      <c r="V125" s="81"/>
      <c r="W125" s="81"/>
      <c r="X125" s="81"/>
      <c r="Y125" s="81"/>
    </row>
    <row r="126" spans="1:25" ht="15" customHeight="1">
      <c r="A126" s="42"/>
      <c r="B126" s="42"/>
      <c r="C126" s="42"/>
      <c r="D126" s="52"/>
      <c r="E126" s="52"/>
      <c r="F126" s="52"/>
      <c r="G126" s="42"/>
      <c r="H126" s="42"/>
      <c r="I126" s="42"/>
      <c r="J126" s="42"/>
      <c r="K126" s="53"/>
      <c r="L126" s="54"/>
      <c r="M126" s="55"/>
      <c r="N126" s="42"/>
      <c r="O126" s="55"/>
      <c r="P126" s="56"/>
      <c r="Q126" s="42"/>
      <c r="R126" s="104"/>
      <c r="S126" s="81"/>
      <c r="T126" s="81"/>
      <c r="U126" s="81"/>
      <c r="V126" s="81"/>
      <c r="W126" s="81"/>
      <c r="X126" s="81"/>
      <c r="Y126" s="81"/>
    </row>
    <row r="127" spans="1:25" ht="15" customHeight="1">
      <c r="A127" s="42"/>
      <c r="B127" s="42"/>
      <c r="C127" s="42"/>
      <c r="D127" s="52"/>
      <c r="E127" s="52"/>
      <c r="F127" s="52"/>
      <c r="G127" s="42"/>
      <c r="H127" s="42"/>
      <c r="I127" s="42"/>
      <c r="J127" s="42"/>
      <c r="K127" s="53"/>
      <c r="L127" s="54"/>
      <c r="M127" s="55"/>
      <c r="N127" s="42"/>
      <c r="O127" s="55"/>
      <c r="P127" s="56"/>
      <c r="Q127" s="42"/>
      <c r="R127" s="104"/>
      <c r="S127" s="81"/>
      <c r="T127" s="81"/>
      <c r="U127" s="81"/>
      <c r="V127" s="81"/>
      <c r="W127" s="81"/>
      <c r="X127" s="81"/>
      <c r="Y127" s="81"/>
    </row>
    <row r="128" spans="1:25" ht="15" customHeight="1">
      <c r="A128" s="42"/>
      <c r="B128" s="42"/>
      <c r="C128" s="42"/>
      <c r="D128" s="52"/>
      <c r="E128" s="52"/>
      <c r="F128" s="52"/>
      <c r="G128" s="42"/>
      <c r="H128" s="42"/>
      <c r="I128" s="42"/>
      <c r="J128" s="42"/>
      <c r="K128" s="53"/>
      <c r="L128" s="54"/>
      <c r="M128" s="55"/>
      <c r="N128" s="42"/>
      <c r="O128" s="55"/>
      <c r="P128" s="56"/>
      <c r="Q128" s="42"/>
      <c r="R128" s="104"/>
      <c r="S128" s="81"/>
      <c r="T128" s="81"/>
      <c r="U128" s="81"/>
      <c r="V128" s="81"/>
      <c r="W128" s="81"/>
      <c r="X128" s="81"/>
      <c r="Y128" s="81"/>
    </row>
    <row r="129" spans="1:25" ht="15" customHeight="1">
      <c r="A129" s="42"/>
      <c r="B129" s="42"/>
      <c r="C129" s="42"/>
      <c r="D129" s="52"/>
      <c r="E129" s="52"/>
      <c r="F129" s="52"/>
      <c r="G129" s="42"/>
      <c r="H129" s="42"/>
      <c r="I129" s="42"/>
      <c r="J129" s="42"/>
      <c r="K129" s="53"/>
      <c r="L129" s="54"/>
      <c r="M129" s="55"/>
      <c r="N129" s="42"/>
      <c r="O129" s="55"/>
      <c r="P129" s="56"/>
      <c r="Q129" s="42"/>
      <c r="R129" s="104"/>
      <c r="S129" s="81"/>
      <c r="T129" s="81"/>
      <c r="U129" s="81"/>
      <c r="V129" s="81"/>
      <c r="W129" s="81"/>
      <c r="X129" s="81"/>
      <c r="Y129" s="81"/>
    </row>
    <row r="130" spans="1:25" ht="15" customHeight="1">
      <c r="A130" s="42"/>
      <c r="B130" s="42"/>
      <c r="C130" s="42"/>
      <c r="D130" s="52"/>
      <c r="E130" s="52"/>
      <c r="F130" s="52"/>
      <c r="G130" s="42"/>
      <c r="H130" s="42"/>
      <c r="I130" s="42"/>
      <c r="J130" s="42"/>
      <c r="K130" s="53"/>
      <c r="L130" s="54"/>
      <c r="M130" s="55"/>
      <c r="N130" s="42"/>
      <c r="O130" s="55"/>
      <c r="P130" s="56"/>
      <c r="Q130" s="42"/>
      <c r="R130" s="104"/>
      <c r="S130" s="81"/>
      <c r="T130" s="81"/>
      <c r="U130" s="81"/>
      <c r="V130" s="81"/>
      <c r="W130" s="81"/>
      <c r="X130" s="81"/>
      <c r="Y130" s="81"/>
    </row>
    <row r="131" spans="1:25" ht="15" customHeight="1">
      <c r="A131" s="42"/>
      <c r="B131" s="42"/>
      <c r="C131" s="42"/>
      <c r="D131" s="52"/>
      <c r="E131" s="52"/>
      <c r="F131" s="52"/>
      <c r="G131" s="42"/>
      <c r="H131" s="42"/>
      <c r="I131" s="42"/>
      <c r="J131" s="42"/>
      <c r="K131" s="53"/>
      <c r="L131" s="54"/>
      <c r="M131" s="55"/>
      <c r="N131" s="42"/>
      <c r="O131" s="55"/>
      <c r="P131" s="56"/>
      <c r="Q131" s="42"/>
      <c r="R131" s="104"/>
      <c r="S131" s="81"/>
      <c r="T131" s="81"/>
      <c r="U131" s="81"/>
      <c r="V131" s="81"/>
      <c r="W131" s="81"/>
      <c r="X131" s="81"/>
      <c r="Y131" s="81"/>
    </row>
    <row r="132" spans="1:25" ht="15" customHeight="1">
      <c r="A132" s="42"/>
      <c r="B132" s="42"/>
      <c r="C132" s="42"/>
      <c r="D132" s="52"/>
      <c r="E132" s="52"/>
      <c r="F132" s="52"/>
      <c r="G132" s="42"/>
      <c r="H132" s="42"/>
      <c r="I132" s="42"/>
      <c r="J132" s="42"/>
      <c r="K132" s="53"/>
      <c r="L132" s="54"/>
      <c r="M132" s="55"/>
      <c r="N132" s="42"/>
      <c r="O132" s="55"/>
      <c r="P132" s="56"/>
      <c r="Q132" s="42"/>
      <c r="R132" s="104"/>
      <c r="S132" s="81"/>
      <c r="T132" s="81"/>
      <c r="U132" s="81"/>
      <c r="V132" s="81"/>
      <c r="W132" s="81"/>
      <c r="X132" s="81"/>
      <c r="Y132" s="81"/>
    </row>
    <row r="133" spans="1:25" ht="15" customHeight="1">
      <c r="A133" s="42"/>
      <c r="B133" s="42"/>
      <c r="C133" s="42"/>
      <c r="D133" s="52"/>
      <c r="E133" s="52"/>
      <c r="F133" s="52"/>
      <c r="G133" s="42"/>
      <c r="H133" s="42"/>
      <c r="I133" s="42"/>
      <c r="J133" s="42"/>
      <c r="K133" s="53"/>
      <c r="L133" s="54"/>
      <c r="M133" s="55"/>
      <c r="N133" s="42"/>
      <c r="O133" s="55"/>
      <c r="P133" s="56"/>
      <c r="Q133" s="42"/>
      <c r="R133" s="104"/>
      <c r="S133" s="81"/>
      <c r="T133" s="81"/>
      <c r="U133" s="81"/>
      <c r="V133" s="81"/>
      <c r="W133" s="81"/>
      <c r="X133" s="81"/>
      <c r="Y133" s="81"/>
    </row>
    <row r="134" spans="1:25" ht="15" customHeight="1">
      <c r="A134" s="42"/>
      <c r="B134" s="42"/>
      <c r="C134" s="42"/>
      <c r="D134" s="52"/>
      <c r="E134" s="52"/>
      <c r="F134" s="52"/>
      <c r="G134" s="42"/>
      <c r="H134" s="42"/>
      <c r="I134" s="42"/>
      <c r="J134" s="42"/>
      <c r="K134" s="53"/>
      <c r="L134" s="54"/>
      <c r="M134" s="55"/>
      <c r="N134" s="42"/>
      <c r="O134" s="55"/>
      <c r="P134" s="56"/>
      <c r="Q134" s="42"/>
      <c r="R134" s="104"/>
      <c r="S134" s="81"/>
      <c r="T134" s="81"/>
      <c r="U134" s="81"/>
      <c r="V134" s="81"/>
      <c r="W134" s="81"/>
      <c r="X134" s="81"/>
      <c r="Y134" s="81"/>
    </row>
    <row r="135" spans="1:25" ht="15" customHeight="1">
      <c r="A135" s="42"/>
      <c r="B135" s="42"/>
      <c r="C135" s="42"/>
      <c r="D135" s="52"/>
      <c r="E135" s="52"/>
      <c r="F135" s="52"/>
      <c r="G135" s="42"/>
      <c r="H135" s="42"/>
      <c r="I135" s="42"/>
      <c r="J135" s="42"/>
      <c r="K135" s="53"/>
      <c r="L135" s="54"/>
      <c r="M135" s="55"/>
      <c r="N135" s="42"/>
      <c r="O135" s="55"/>
      <c r="P135" s="56"/>
      <c r="Q135" s="42"/>
      <c r="R135" s="104"/>
      <c r="S135" s="81"/>
      <c r="T135" s="81"/>
      <c r="U135" s="81"/>
      <c r="V135" s="81"/>
      <c r="W135" s="81"/>
      <c r="X135" s="81"/>
      <c r="Y135" s="81"/>
    </row>
    <row r="136" spans="1:25" ht="15" customHeight="1">
      <c r="A136" s="42"/>
      <c r="B136" s="42"/>
      <c r="C136" s="42"/>
      <c r="D136" s="52"/>
      <c r="E136" s="52"/>
      <c r="F136" s="52"/>
      <c r="G136" s="42"/>
      <c r="H136" s="42"/>
      <c r="I136" s="42"/>
      <c r="J136" s="42"/>
      <c r="K136" s="53"/>
      <c r="L136" s="54"/>
      <c r="M136" s="55"/>
      <c r="N136" s="42"/>
      <c r="O136" s="55"/>
      <c r="P136" s="56"/>
      <c r="Q136" s="42"/>
      <c r="R136" s="104"/>
      <c r="S136" s="81"/>
      <c r="T136" s="81"/>
      <c r="U136" s="81"/>
      <c r="V136" s="81"/>
      <c r="W136" s="81"/>
      <c r="X136" s="81"/>
      <c r="Y136" s="81"/>
    </row>
    <row r="137" spans="1:25" ht="15" customHeight="1">
      <c r="A137" s="42"/>
      <c r="B137" s="42"/>
      <c r="C137" s="42"/>
      <c r="D137" s="52"/>
      <c r="E137" s="52"/>
      <c r="F137" s="52"/>
      <c r="G137" s="42"/>
      <c r="H137" s="42"/>
      <c r="I137" s="42"/>
      <c r="J137" s="42"/>
      <c r="K137" s="53"/>
      <c r="L137" s="54"/>
      <c r="M137" s="55"/>
      <c r="N137" s="42"/>
      <c r="O137" s="55"/>
      <c r="P137" s="56"/>
      <c r="Q137" s="42"/>
      <c r="R137" s="104"/>
      <c r="S137" s="81"/>
      <c r="T137" s="81"/>
      <c r="U137" s="81"/>
      <c r="V137" s="81"/>
      <c r="W137" s="81"/>
      <c r="X137" s="81"/>
      <c r="Y137" s="81"/>
    </row>
    <row r="138" spans="1:25" ht="15" customHeight="1">
      <c r="A138" s="42"/>
      <c r="B138" s="42"/>
      <c r="C138" s="42"/>
      <c r="D138" s="52"/>
      <c r="E138" s="52"/>
      <c r="F138" s="52"/>
      <c r="G138" s="42"/>
      <c r="H138" s="42"/>
      <c r="I138" s="42"/>
      <c r="J138" s="42"/>
      <c r="K138" s="53"/>
      <c r="L138" s="54"/>
      <c r="M138" s="55"/>
      <c r="N138" s="42"/>
      <c r="O138" s="55"/>
      <c r="P138" s="56"/>
      <c r="Q138" s="42"/>
      <c r="R138" s="104"/>
      <c r="S138" s="81"/>
      <c r="T138" s="81"/>
      <c r="U138" s="81"/>
      <c r="V138" s="81"/>
      <c r="W138" s="81"/>
      <c r="X138" s="81"/>
      <c r="Y138" s="81"/>
    </row>
    <row r="139" spans="1:25" ht="15" customHeight="1">
      <c r="A139" s="42"/>
      <c r="B139" s="42"/>
      <c r="C139" s="42"/>
      <c r="D139" s="52"/>
      <c r="E139" s="52"/>
      <c r="F139" s="52"/>
      <c r="G139" s="42"/>
      <c r="H139" s="42"/>
      <c r="I139" s="42"/>
      <c r="J139" s="42"/>
      <c r="K139" s="53"/>
      <c r="L139" s="54"/>
      <c r="M139" s="55"/>
      <c r="N139" s="42"/>
      <c r="O139" s="55"/>
      <c r="P139" s="56"/>
      <c r="Q139" s="42"/>
      <c r="R139" s="104"/>
      <c r="S139" s="81"/>
      <c r="T139" s="81"/>
      <c r="U139" s="81"/>
      <c r="V139" s="81"/>
      <c r="W139" s="81"/>
      <c r="X139" s="81"/>
      <c r="Y139" s="81"/>
    </row>
    <row r="140" spans="1:25" ht="15" customHeight="1">
      <c r="A140" s="42"/>
      <c r="B140" s="42"/>
      <c r="C140" s="42"/>
      <c r="D140" s="52"/>
      <c r="E140" s="52"/>
      <c r="F140" s="52"/>
      <c r="G140" s="42"/>
      <c r="H140" s="42"/>
      <c r="I140" s="42"/>
      <c r="J140" s="42"/>
      <c r="K140" s="53"/>
      <c r="L140" s="54"/>
      <c r="M140" s="55"/>
      <c r="N140" s="42"/>
      <c r="O140" s="55"/>
      <c r="P140" s="56"/>
      <c r="Q140" s="42"/>
      <c r="R140" s="104"/>
      <c r="S140" s="81"/>
      <c r="T140" s="81"/>
      <c r="U140" s="81"/>
      <c r="V140" s="81"/>
      <c r="W140" s="81"/>
      <c r="X140" s="81"/>
      <c r="Y140" s="81"/>
    </row>
    <row r="141" spans="1:25" ht="15" customHeight="1">
      <c r="A141" s="42"/>
      <c r="B141" s="42"/>
      <c r="C141" s="42"/>
      <c r="D141" s="52"/>
      <c r="E141" s="52"/>
      <c r="F141" s="52"/>
      <c r="G141" s="42"/>
      <c r="H141" s="42"/>
      <c r="I141" s="42"/>
      <c r="J141" s="42"/>
      <c r="K141" s="53"/>
      <c r="L141" s="54"/>
      <c r="M141" s="55"/>
      <c r="N141" s="42"/>
      <c r="O141" s="55"/>
      <c r="P141" s="56"/>
      <c r="Q141" s="42"/>
      <c r="R141" s="104"/>
      <c r="S141" s="81"/>
      <c r="T141" s="81"/>
      <c r="U141" s="81"/>
      <c r="V141" s="81"/>
      <c r="W141" s="81"/>
      <c r="X141" s="81"/>
      <c r="Y141" s="81"/>
    </row>
    <row r="142" spans="1:25" ht="15" customHeight="1">
      <c r="A142" s="42"/>
      <c r="B142" s="42"/>
      <c r="C142" s="42"/>
      <c r="D142" s="52"/>
      <c r="E142" s="52"/>
      <c r="F142" s="52"/>
      <c r="G142" s="42"/>
      <c r="H142" s="42"/>
      <c r="I142" s="42"/>
      <c r="J142" s="42"/>
      <c r="K142" s="53"/>
      <c r="L142" s="54"/>
      <c r="M142" s="55"/>
      <c r="N142" s="42"/>
      <c r="O142" s="55"/>
      <c r="P142" s="56"/>
      <c r="Q142" s="42"/>
      <c r="R142" s="104"/>
      <c r="S142" s="81"/>
      <c r="T142" s="81"/>
      <c r="U142" s="81"/>
      <c r="V142" s="81"/>
      <c r="W142" s="81"/>
      <c r="X142" s="81"/>
      <c r="Y142" s="81"/>
    </row>
    <row r="143" spans="1:25" ht="15" customHeight="1">
      <c r="A143" s="42"/>
      <c r="B143" s="42"/>
      <c r="C143" s="42"/>
      <c r="D143" s="52"/>
      <c r="E143" s="52"/>
      <c r="F143" s="52"/>
      <c r="G143" s="42"/>
      <c r="H143" s="42"/>
      <c r="I143" s="42"/>
      <c r="J143" s="42"/>
      <c r="K143" s="53"/>
      <c r="L143" s="54"/>
      <c r="M143" s="55"/>
      <c r="N143" s="42"/>
      <c r="O143" s="55"/>
      <c r="P143" s="56"/>
      <c r="Q143" s="42"/>
      <c r="R143" s="104"/>
      <c r="S143" s="81"/>
      <c r="T143" s="81"/>
      <c r="U143" s="81"/>
      <c r="V143" s="81"/>
      <c r="W143" s="81"/>
      <c r="X143" s="81"/>
      <c r="Y143" s="81"/>
    </row>
    <row r="144" spans="1:25" ht="15" customHeight="1">
      <c r="A144" s="42"/>
      <c r="B144" s="42"/>
      <c r="C144" s="42"/>
      <c r="D144" s="52"/>
      <c r="E144" s="52"/>
      <c r="F144" s="52"/>
      <c r="G144" s="42"/>
      <c r="H144" s="42"/>
      <c r="I144" s="42"/>
      <c r="J144" s="42"/>
      <c r="K144" s="53"/>
      <c r="L144" s="54"/>
      <c r="M144" s="55"/>
      <c r="N144" s="42"/>
      <c r="O144" s="55"/>
      <c r="P144" s="56"/>
      <c r="Q144" s="42"/>
      <c r="R144" s="104"/>
      <c r="S144" s="81"/>
      <c r="T144" s="81"/>
      <c r="U144" s="81"/>
      <c r="V144" s="81"/>
      <c r="W144" s="81"/>
      <c r="X144" s="81"/>
      <c r="Y144" s="81"/>
    </row>
    <row r="145" spans="1:25" ht="15" customHeight="1">
      <c r="A145" s="42"/>
      <c r="B145" s="42"/>
      <c r="C145" s="42"/>
      <c r="D145" s="52"/>
      <c r="E145" s="52"/>
      <c r="F145" s="52"/>
      <c r="G145" s="42"/>
      <c r="H145" s="42"/>
      <c r="I145" s="42"/>
      <c r="J145" s="42"/>
      <c r="K145" s="53"/>
      <c r="L145" s="54"/>
      <c r="M145" s="55"/>
      <c r="N145" s="42"/>
      <c r="O145" s="55"/>
      <c r="P145" s="56"/>
      <c r="Q145" s="42"/>
      <c r="R145" s="104"/>
      <c r="S145" s="81"/>
      <c r="T145" s="81"/>
      <c r="U145" s="81"/>
      <c r="V145" s="81"/>
      <c r="W145" s="81"/>
      <c r="X145" s="81"/>
      <c r="Y145" s="81"/>
    </row>
    <row r="146" spans="1:25" ht="15" customHeight="1">
      <c r="A146" s="42"/>
      <c r="B146" s="42"/>
      <c r="C146" s="42"/>
      <c r="D146" s="52"/>
      <c r="E146" s="52"/>
      <c r="F146" s="52"/>
      <c r="G146" s="42"/>
      <c r="H146" s="42"/>
      <c r="I146" s="42"/>
      <c r="J146" s="42"/>
      <c r="K146" s="53"/>
      <c r="L146" s="54"/>
      <c r="M146" s="55"/>
      <c r="N146" s="42"/>
      <c r="O146" s="55"/>
      <c r="P146" s="56"/>
      <c r="Q146" s="42"/>
      <c r="R146" s="104"/>
      <c r="S146" s="81"/>
      <c r="T146" s="81"/>
      <c r="U146" s="81"/>
      <c r="V146" s="81"/>
      <c r="W146" s="81"/>
      <c r="X146" s="81"/>
      <c r="Y146" s="81"/>
    </row>
    <row r="147" spans="1:25" ht="15" customHeight="1">
      <c r="A147" s="42"/>
      <c r="B147" s="42"/>
      <c r="C147" s="42"/>
      <c r="D147" s="52"/>
      <c r="E147" s="52"/>
      <c r="F147" s="52"/>
      <c r="G147" s="42"/>
      <c r="H147" s="42"/>
      <c r="I147" s="42"/>
      <c r="J147" s="42"/>
      <c r="K147" s="53"/>
      <c r="L147" s="54"/>
      <c r="M147" s="55"/>
      <c r="N147" s="42"/>
      <c r="O147" s="55"/>
      <c r="P147" s="56"/>
      <c r="Q147" s="42"/>
      <c r="R147" s="104"/>
      <c r="S147" s="81"/>
      <c r="T147" s="81"/>
      <c r="U147" s="81"/>
      <c r="V147" s="81"/>
      <c r="W147" s="81"/>
      <c r="X147" s="81"/>
      <c r="Y147" s="81"/>
    </row>
    <row r="148" spans="1:25" ht="15" customHeight="1">
      <c r="A148" s="42"/>
      <c r="B148" s="42"/>
      <c r="C148" s="42"/>
      <c r="D148" s="52"/>
      <c r="E148" s="52"/>
      <c r="F148" s="52"/>
      <c r="G148" s="42"/>
      <c r="H148" s="42"/>
      <c r="I148" s="42"/>
      <c r="J148" s="42"/>
      <c r="K148" s="53"/>
      <c r="L148" s="54"/>
      <c r="M148" s="55"/>
      <c r="N148" s="42"/>
      <c r="O148" s="55"/>
      <c r="P148" s="56"/>
      <c r="Q148" s="42"/>
      <c r="R148" s="104"/>
      <c r="S148" s="81"/>
      <c r="T148" s="81"/>
      <c r="U148" s="81"/>
      <c r="V148" s="81"/>
      <c r="W148" s="81"/>
      <c r="X148" s="81"/>
      <c r="Y148" s="81"/>
    </row>
    <row r="149" spans="1:25" ht="15" customHeight="1">
      <c r="A149" s="42"/>
      <c r="B149" s="42"/>
      <c r="C149" s="42"/>
      <c r="D149" s="52"/>
      <c r="E149" s="52"/>
      <c r="F149" s="52"/>
      <c r="G149" s="42"/>
      <c r="H149" s="42"/>
      <c r="I149" s="42"/>
      <c r="J149" s="42"/>
      <c r="K149" s="53"/>
      <c r="L149" s="54"/>
      <c r="M149" s="55"/>
      <c r="N149" s="42"/>
      <c r="O149" s="55"/>
      <c r="P149" s="56"/>
      <c r="Q149" s="42"/>
      <c r="R149" s="104"/>
      <c r="S149" s="81"/>
      <c r="T149" s="81"/>
      <c r="U149" s="81"/>
      <c r="V149" s="81"/>
      <c r="W149" s="81"/>
      <c r="X149" s="81"/>
      <c r="Y149" s="81"/>
    </row>
    <row r="150" spans="1:25" ht="15" customHeight="1">
      <c r="A150" s="42"/>
      <c r="B150" s="42"/>
      <c r="C150" s="42"/>
      <c r="D150" s="52"/>
      <c r="E150" s="52"/>
      <c r="F150" s="52"/>
      <c r="G150" s="42"/>
      <c r="H150" s="42"/>
      <c r="I150" s="42"/>
      <c r="J150" s="42"/>
      <c r="K150" s="53"/>
      <c r="L150" s="54"/>
      <c r="M150" s="55"/>
      <c r="N150" s="42"/>
      <c r="O150" s="55"/>
      <c r="P150" s="56"/>
      <c r="Q150" s="42"/>
      <c r="R150" s="104"/>
      <c r="S150" s="81"/>
      <c r="T150" s="81"/>
      <c r="U150" s="81"/>
      <c r="V150" s="81"/>
      <c r="W150" s="81"/>
      <c r="X150" s="81"/>
      <c r="Y150" s="81"/>
    </row>
    <row r="151" spans="1:25" ht="15" customHeight="1">
      <c r="A151" s="42"/>
      <c r="B151" s="42"/>
      <c r="C151" s="42"/>
      <c r="D151" s="52"/>
      <c r="E151" s="52"/>
      <c r="F151" s="52"/>
      <c r="G151" s="42"/>
      <c r="H151" s="42"/>
      <c r="I151" s="42"/>
      <c r="J151" s="42"/>
      <c r="K151" s="53"/>
      <c r="L151" s="54"/>
      <c r="M151" s="55"/>
      <c r="N151" s="42"/>
      <c r="O151" s="55"/>
      <c r="P151" s="56"/>
      <c r="Q151" s="42"/>
      <c r="R151" s="104"/>
      <c r="S151" s="81"/>
      <c r="T151" s="81"/>
      <c r="U151" s="81"/>
      <c r="V151" s="81"/>
      <c r="W151" s="81"/>
      <c r="X151" s="81"/>
      <c r="Y151" s="81"/>
    </row>
    <row r="152" spans="1:25" ht="15" customHeight="1">
      <c r="A152" s="42"/>
      <c r="B152" s="42"/>
      <c r="C152" s="42"/>
      <c r="D152" s="52"/>
      <c r="E152" s="52"/>
      <c r="F152" s="52"/>
      <c r="G152" s="42"/>
      <c r="H152" s="42"/>
      <c r="I152" s="42"/>
      <c r="J152" s="42"/>
      <c r="K152" s="53"/>
      <c r="L152" s="54"/>
      <c r="M152" s="55"/>
      <c r="N152" s="42"/>
      <c r="O152" s="55"/>
      <c r="P152" s="56"/>
      <c r="Q152" s="42"/>
      <c r="R152" s="104"/>
      <c r="S152" s="81"/>
      <c r="T152" s="81"/>
      <c r="U152" s="81"/>
      <c r="V152" s="81"/>
      <c r="W152" s="81"/>
      <c r="X152" s="81"/>
      <c r="Y152" s="81"/>
    </row>
    <row r="153" spans="1:25" ht="15" customHeight="1">
      <c r="A153" s="42"/>
      <c r="B153" s="42"/>
      <c r="C153" s="42"/>
      <c r="D153" s="52"/>
      <c r="E153" s="52"/>
      <c r="F153" s="52"/>
      <c r="G153" s="42"/>
      <c r="H153" s="42"/>
      <c r="I153" s="42"/>
      <c r="J153" s="42"/>
      <c r="K153" s="53"/>
      <c r="L153" s="54"/>
      <c r="M153" s="55"/>
      <c r="N153" s="42"/>
      <c r="O153" s="55"/>
      <c r="P153" s="56"/>
      <c r="Q153" s="42"/>
      <c r="R153" s="104"/>
      <c r="S153" s="81"/>
      <c r="T153" s="81"/>
      <c r="U153" s="81"/>
      <c r="V153" s="81"/>
      <c r="W153" s="81"/>
      <c r="X153" s="81"/>
      <c r="Y153" s="81"/>
    </row>
    <row r="154" spans="1:25" ht="15" customHeight="1">
      <c r="A154" s="42"/>
      <c r="B154" s="42"/>
      <c r="C154" s="42"/>
      <c r="D154" s="52"/>
      <c r="E154" s="52"/>
      <c r="F154" s="52"/>
      <c r="G154" s="42"/>
      <c r="H154" s="42"/>
      <c r="I154" s="42"/>
      <c r="J154" s="42"/>
      <c r="K154" s="53"/>
      <c r="L154" s="54"/>
      <c r="M154" s="55"/>
      <c r="N154" s="42"/>
      <c r="O154" s="55"/>
      <c r="P154" s="56"/>
      <c r="Q154" s="42"/>
      <c r="R154" s="104"/>
      <c r="S154" s="81"/>
      <c r="T154" s="81"/>
      <c r="U154" s="81"/>
      <c r="V154" s="81"/>
      <c r="W154" s="81"/>
      <c r="X154" s="81"/>
      <c r="Y154" s="81"/>
    </row>
    <row r="155" spans="1:25" ht="15" customHeight="1">
      <c r="A155" s="42"/>
      <c r="B155" s="42"/>
      <c r="C155" s="42"/>
      <c r="D155" s="52"/>
      <c r="E155" s="52"/>
      <c r="F155" s="52"/>
      <c r="G155" s="42"/>
      <c r="H155" s="42"/>
      <c r="I155" s="42"/>
      <c r="J155" s="42"/>
      <c r="K155" s="53"/>
      <c r="L155" s="54"/>
      <c r="M155" s="55"/>
      <c r="N155" s="42"/>
      <c r="O155" s="55"/>
      <c r="P155" s="56"/>
      <c r="Q155" s="42"/>
      <c r="R155" s="104"/>
      <c r="S155" s="81"/>
      <c r="T155" s="81"/>
      <c r="U155" s="81"/>
      <c r="V155" s="81"/>
      <c r="W155" s="81"/>
      <c r="X155" s="81"/>
      <c r="Y155" s="81"/>
    </row>
    <row r="156" spans="1:25" ht="15" customHeight="1">
      <c r="A156" s="42"/>
      <c r="B156" s="42"/>
      <c r="C156" s="42"/>
      <c r="D156" s="52"/>
      <c r="E156" s="52"/>
      <c r="F156" s="52"/>
      <c r="G156" s="42"/>
      <c r="H156" s="42"/>
      <c r="I156" s="42"/>
      <c r="J156" s="42"/>
      <c r="K156" s="53"/>
      <c r="L156" s="54"/>
      <c r="M156" s="55"/>
      <c r="N156" s="42"/>
      <c r="O156" s="55"/>
      <c r="P156" s="56"/>
      <c r="Q156" s="42"/>
      <c r="R156" s="104"/>
      <c r="S156" s="81"/>
      <c r="T156" s="81"/>
      <c r="U156" s="81"/>
      <c r="V156" s="81"/>
      <c r="W156" s="81"/>
      <c r="X156" s="81"/>
      <c r="Y156" s="81"/>
    </row>
    <row r="157" spans="1:25" ht="15" customHeight="1">
      <c r="A157" s="42"/>
      <c r="B157" s="42"/>
      <c r="C157" s="42"/>
      <c r="D157" s="52"/>
      <c r="E157" s="52"/>
      <c r="F157" s="52"/>
      <c r="G157" s="42"/>
      <c r="H157" s="42"/>
      <c r="I157" s="42"/>
      <c r="J157" s="42"/>
      <c r="K157" s="53"/>
      <c r="L157" s="54"/>
      <c r="M157" s="55"/>
      <c r="N157" s="42"/>
      <c r="O157" s="55"/>
      <c r="P157" s="56"/>
      <c r="Q157" s="42"/>
      <c r="R157" s="104"/>
      <c r="S157" s="81"/>
      <c r="T157" s="81"/>
      <c r="U157" s="81"/>
      <c r="V157" s="81"/>
      <c r="W157" s="81"/>
      <c r="X157" s="81"/>
      <c r="Y157" s="81"/>
    </row>
    <row r="158" spans="1:25" ht="15" customHeight="1">
      <c r="A158" s="42"/>
      <c r="B158" s="42"/>
      <c r="C158" s="42"/>
      <c r="D158" s="52"/>
      <c r="E158" s="52"/>
      <c r="F158" s="52"/>
      <c r="G158" s="42"/>
      <c r="H158" s="42"/>
      <c r="I158" s="42"/>
      <c r="J158" s="42"/>
      <c r="K158" s="53"/>
      <c r="L158" s="54"/>
      <c r="M158" s="55"/>
      <c r="N158" s="42"/>
      <c r="O158" s="55"/>
      <c r="P158" s="56"/>
      <c r="Q158" s="42"/>
      <c r="R158" s="104"/>
      <c r="S158" s="81"/>
      <c r="T158" s="81"/>
      <c r="U158" s="81"/>
      <c r="V158" s="81"/>
      <c r="W158" s="81"/>
      <c r="X158" s="81"/>
      <c r="Y158" s="81"/>
    </row>
    <row r="159" spans="1:25" ht="15" customHeight="1">
      <c r="A159" s="42"/>
      <c r="B159" s="42"/>
      <c r="C159" s="42"/>
      <c r="D159" s="52"/>
      <c r="E159" s="52"/>
      <c r="F159" s="52"/>
      <c r="G159" s="42"/>
      <c r="H159" s="42"/>
      <c r="I159" s="42"/>
      <c r="J159" s="42"/>
      <c r="K159" s="53"/>
      <c r="L159" s="54"/>
      <c r="M159" s="55"/>
      <c r="N159" s="42"/>
      <c r="O159" s="55"/>
      <c r="P159" s="56"/>
      <c r="Q159" s="42"/>
      <c r="R159" s="104"/>
      <c r="S159" s="81"/>
      <c r="T159" s="81"/>
      <c r="U159" s="81"/>
      <c r="V159" s="81"/>
      <c r="W159" s="81"/>
      <c r="X159" s="81"/>
      <c r="Y159" s="81"/>
    </row>
    <row r="160" spans="1:25" ht="15" customHeight="1">
      <c r="A160" s="42"/>
      <c r="B160" s="42"/>
      <c r="C160" s="42"/>
      <c r="D160" s="52"/>
      <c r="E160" s="52"/>
      <c r="F160" s="52"/>
      <c r="G160" s="42"/>
      <c r="H160" s="42"/>
      <c r="I160" s="42"/>
      <c r="J160" s="42"/>
      <c r="K160" s="53"/>
      <c r="L160" s="54"/>
      <c r="M160" s="55"/>
      <c r="N160" s="42"/>
      <c r="O160" s="55"/>
      <c r="P160" s="56"/>
      <c r="Q160" s="42"/>
      <c r="R160" s="104"/>
      <c r="S160" s="81"/>
      <c r="T160" s="81"/>
      <c r="U160" s="81"/>
      <c r="V160" s="81"/>
      <c r="W160" s="81"/>
      <c r="X160" s="81"/>
      <c r="Y160" s="81"/>
    </row>
    <row r="161" spans="1:25" ht="15" customHeight="1">
      <c r="A161" s="42"/>
      <c r="B161" s="42"/>
      <c r="C161" s="42"/>
      <c r="D161" s="52"/>
      <c r="E161" s="52"/>
      <c r="F161" s="52"/>
      <c r="G161" s="42"/>
      <c r="H161" s="42"/>
      <c r="I161" s="42"/>
      <c r="J161" s="42"/>
      <c r="K161" s="53"/>
      <c r="L161" s="54"/>
      <c r="M161" s="55"/>
      <c r="N161" s="42"/>
      <c r="O161" s="55"/>
      <c r="P161" s="56"/>
      <c r="Q161" s="42"/>
      <c r="R161" s="104"/>
      <c r="S161" s="81"/>
      <c r="T161" s="81"/>
      <c r="U161" s="81"/>
      <c r="V161" s="81"/>
      <c r="W161" s="81"/>
      <c r="X161" s="81"/>
      <c r="Y161" s="81"/>
    </row>
    <row r="162" spans="1:25" ht="15" customHeight="1">
      <c r="A162" s="42"/>
      <c r="B162" s="42"/>
      <c r="C162" s="42"/>
      <c r="D162" s="52"/>
      <c r="E162" s="52"/>
      <c r="F162" s="52"/>
      <c r="G162" s="42"/>
      <c r="H162" s="42"/>
      <c r="I162" s="42"/>
      <c r="J162" s="42"/>
      <c r="K162" s="53"/>
      <c r="L162" s="54"/>
      <c r="M162" s="55"/>
      <c r="N162" s="42"/>
      <c r="O162" s="55"/>
      <c r="P162" s="56"/>
      <c r="Q162" s="42"/>
      <c r="R162" s="104"/>
      <c r="S162" s="81"/>
      <c r="T162" s="81"/>
      <c r="U162" s="81"/>
      <c r="V162" s="81"/>
      <c r="W162" s="81"/>
      <c r="X162" s="81"/>
      <c r="Y162" s="81"/>
    </row>
    <row r="163" spans="1:25" ht="15" customHeight="1">
      <c r="A163" s="42"/>
      <c r="B163" s="42"/>
      <c r="C163" s="42"/>
      <c r="D163" s="52"/>
      <c r="E163" s="52"/>
      <c r="F163" s="52"/>
      <c r="G163" s="42"/>
      <c r="H163" s="42"/>
      <c r="I163" s="42"/>
      <c r="J163" s="42"/>
      <c r="K163" s="53"/>
      <c r="L163" s="54"/>
      <c r="M163" s="55"/>
      <c r="N163" s="42"/>
      <c r="O163" s="55"/>
      <c r="P163" s="56"/>
      <c r="Q163" s="42"/>
      <c r="R163" s="104"/>
      <c r="S163" s="81"/>
      <c r="T163" s="81"/>
      <c r="U163" s="81"/>
      <c r="V163" s="81"/>
      <c r="W163" s="81"/>
      <c r="X163" s="81"/>
      <c r="Y163" s="81"/>
    </row>
    <row r="164" spans="1:25" ht="15" customHeight="1">
      <c r="A164" s="42"/>
      <c r="B164" s="42"/>
      <c r="C164" s="42"/>
      <c r="D164" s="52"/>
      <c r="E164" s="52"/>
      <c r="F164" s="52"/>
      <c r="G164" s="42"/>
      <c r="H164" s="42"/>
      <c r="I164" s="42"/>
      <c r="J164" s="42"/>
      <c r="K164" s="53"/>
      <c r="L164" s="54"/>
      <c r="M164" s="55"/>
      <c r="N164" s="42"/>
      <c r="O164" s="55"/>
      <c r="P164" s="56"/>
      <c r="Q164" s="42"/>
      <c r="R164" s="104"/>
      <c r="S164" s="81"/>
      <c r="T164" s="81"/>
      <c r="U164" s="81"/>
      <c r="V164" s="81"/>
      <c r="W164" s="81"/>
      <c r="X164" s="81"/>
      <c r="Y164" s="81"/>
    </row>
    <row r="165" spans="1:25" ht="15" customHeight="1">
      <c r="A165" s="42"/>
      <c r="B165" s="42"/>
      <c r="C165" s="42"/>
      <c r="D165" s="52"/>
      <c r="E165" s="52"/>
      <c r="F165" s="52"/>
      <c r="G165" s="42"/>
      <c r="H165" s="42"/>
      <c r="I165" s="42"/>
      <c r="J165" s="42"/>
      <c r="K165" s="53"/>
      <c r="L165" s="54"/>
      <c r="M165" s="55"/>
      <c r="N165" s="42"/>
      <c r="O165" s="55"/>
      <c r="P165" s="56"/>
      <c r="Q165" s="42"/>
      <c r="R165" s="104"/>
      <c r="S165" s="81"/>
      <c r="T165" s="81"/>
      <c r="U165" s="81"/>
      <c r="V165" s="81"/>
      <c r="W165" s="81"/>
      <c r="X165" s="81"/>
      <c r="Y165" s="81"/>
    </row>
    <row r="166" spans="1:25" ht="15" customHeight="1">
      <c r="A166" s="42"/>
      <c r="B166" s="42"/>
      <c r="C166" s="42"/>
      <c r="D166" s="52"/>
      <c r="E166" s="52"/>
      <c r="F166" s="52"/>
      <c r="G166" s="42"/>
      <c r="H166" s="42"/>
      <c r="I166" s="42"/>
      <c r="J166" s="42"/>
      <c r="K166" s="53"/>
      <c r="L166" s="54"/>
      <c r="M166" s="55"/>
      <c r="N166" s="42"/>
      <c r="O166" s="55"/>
      <c r="P166" s="56"/>
      <c r="Q166" s="42"/>
      <c r="R166" s="104"/>
      <c r="S166" s="81"/>
      <c r="T166" s="81"/>
      <c r="U166" s="81"/>
      <c r="V166" s="81"/>
      <c r="W166" s="81"/>
      <c r="X166" s="81"/>
      <c r="Y166" s="81"/>
    </row>
    <row r="167" spans="1:25" ht="15" customHeight="1">
      <c r="A167" s="42"/>
      <c r="B167" s="42"/>
      <c r="C167" s="42"/>
      <c r="D167" s="52"/>
      <c r="E167" s="52"/>
      <c r="F167" s="52"/>
      <c r="G167" s="42"/>
      <c r="H167" s="42"/>
      <c r="I167" s="42"/>
      <c r="J167" s="42"/>
      <c r="K167" s="53"/>
      <c r="L167" s="54"/>
      <c r="M167" s="55"/>
      <c r="N167" s="42"/>
      <c r="O167" s="55"/>
      <c r="P167" s="56"/>
      <c r="Q167" s="42"/>
      <c r="R167" s="104"/>
      <c r="S167" s="81"/>
      <c r="T167" s="81"/>
      <c r="U167" s="81"/>
      <c r="V167" s="81"/>
      <c r="W167" s="81"/>
      <c r="X167" s="81"/>
      <c r="Y167" s="81"/>
    </row>
    <row r="168" spans="1:25" ht="15" customHeight="1">
      <c r="A168" s="42"/>
      <c r="B168" s="42"/>
      <c r="C168" s="42"/>
      <c r="D168" s="52"/>
      <c r="E168" s="52"/>
      <c r="F168" s="52"/>
      <c r="G168" s="42"/>
      <c r="H168" s="42"/>
      <c r="I168" s="42"/>
      <c r="J168" s="42"/>
      <c r="K168" s="53"/>
      <c r="L168" s="54"/>
      <c r="M168" s="55"/>
      <c r="N168" s="42"/>
      <c r="O168" s="55"/>
      <c r="P168" s="56"/>
      <c r="Q168" s="42"/>
      <c r="R168" s="104"/>
      <c r="S168" s="81"/>
      <c r="T168" s="81"/>
      <c r="U168" s="81"/>
      <c r="V168" s="81"/>
      <c r="W168" s="81"/>
      <c r="X168" s="81"/>
      <c r="Y168" s="81"/>
    </row>
    <row r="169" spans="1:25" ht="15" customHeight="1">
      <c r="A169" s="42"/>
      <c r="B169" s="42"/>
      <c r="C169" s="42"/>
      <c r="D169" s="52"/>
      <c r="E169" s="52"/>
      <c r="F169" s="52"/>
      <c r="G169" s="42"/>
      <c r="H169" s="42"/>
      <c r="I169" s="42"/>
      <c r="J169" s="42"/>
      <c r="K169" s="53"/>
      <c r="L169" s="54"/>
      <c r="M169" s="55"/>
      <c r="N169" s="42"/>
      <c r="O169" s="55"/>
      <c r="P169" s="56"/>
      <c r="Q169" s="42"/>
      <c r="R169" s="104"/>
      <c r="S169" s="81"/>
      <c r="T169" s="81"/>
      <c r="U169" s="81"/>
      <c r="V169" s="81"/>
      <c r="W169" s="81"/>
      <c r="X169" s="81"/>
      <c r="Y169" s="81"/>
    </row>
    <row r="170" spans="1:25" ht="15" customHeight="1">
      <c r="A170" s="42"/>
      <c r="B170" s="42"/>
      <c r="C170" s="42"/>
      <c r="D170" s="52"/>
      <c r="E170" s="52"/>
      <c r="F170" s="52"/>
      <c r="G170" s="42"/>
      <c r="H170" s="42"/>
      <c r="I170" s="42"/>
      <c r="J170" s="42"/>
      <c r="K170" s="53"/>
      <c r="L170" s="54"/>
      <c r="M170" s="55"/>
      <c r="N170" s="42"/>
      <c r="O170" s="55"/>
      <c r="P170" s="56"/>
      <c r="Q170" s="42"/>
      <c r="R170" s="104"/>
      <c r="S170" s="81"/>
      <c r="T170" s="81"/>
      <c r="U170" s="81"/>
      <c r="V170" s="81"/>
      <c r="W170" s="81"/>
      <c r="X170" s="81"/>
      <c r="Y170" s="81"/>
    </row>
    <row r="171" spans="1:25" ht="15" customHeight="1">
      <c r="A171" s="42"/>
      <c r="B171" s="42"/>
      <c r="C171" s="42"/>
      <c r="D171" s="52"/>
      <c r="E171" s="52"/>
      <c r="F171" s="52"/>
      <c r="G171" s="42"/>
      <c r="H171" s="42"/>
      <c r="I171" s="42"/>
      <c r="J171" s="42"/>
      <c r="K171" s="53"/>
      <c r="L171" s="54"/>
      <c r="M171" s="55"/>
      <c r="N171" s="42"/>
      <c r="O171" s="55"/>
      <c r="P171" s="56"/>
      <c r="Q171" s="42"/>
      <c r="R171" s="104"/>
      <c r="S171" s="81"/>
      <c r="T171" s="81"/>
      <c r="U171" s="81"/>
      <c r="V171" s="81"/>
      <c r="W171" s="81"/>
      <c r="X171" s="81"/>
      <c r="Y171" s="81"/>
    </row>
    <row r="172" spans="1:25" ht="15" customHeight="1">
      <c r="A172" s="42"/>
      <c r="B172" s="42"/>
      <c r="C172" s="42"/>
      <c r="D172" s="52"/>
      <c r="E172" s="52"/>
      <c r="F172" s="52"/>
      <c r="G172" s="42"/>
      <c r="H172" s="42"/>
      <c r="I172" s="42"/>
      <c r="J172" s="42"/>
      <c r="K172" s="53"/>
      <c r="L172" s="54"/>
      <c r="M172" s="55"/>
      <c r="N172" s="42"/>
      <c r="O172" s="55"/>
      <c r="P172" s="56"/>
      <c r="Q172" s="42"/>
      <c r="R172" s="104"/>
      <c r="S172" s="81"/>
      <c r="T172" s="81"/>
      <c r="U172" s="81"/>
      <c r="V172" s="81"/>
      <c r="W172" s="81"/>
      <c r="X172" s="81"/>
      <c r="Y172" s="81"/>
    </row>
    <row r="173" spans="1:25" ht="15" customHeight="1">
      <c r="A173" s="42"/>
      <c r="B173" s="42"/>
      <c r="C173" s="42"/>
      <c r="D173" s="52"/>
      <c r="E173" s="52"/>
      <c r="F173" s="52"/>
      <c r="G173" s="42"/>
      <c r="H173" s="42"/>
      <c r="I173" s="42"/>
      <c r="J173" s="42"/>
      <c r="K173" s="53"/>
      <c r="L173" s="54"/>
      <c r="M173" s="55"/>
      <c r="N173" s="42"/>
      <c r="O173" s="55"/>
      <c r="P173" s="56"/>
      <c r="Q173" s="42"/>
      <c r="R173" s="104"/>
      <c r="S173" s="81"/>
      <c r="T173" s="81"/>
      <c r="U173" s="81"/>
      <c r="V173" s="81"/>
      <c r="W173" s="81"/>
      <c r="X173" s="81"/>
      <c r="Y173" s="81"/>
    </row>
    <row r="174" spans="1:25" ht="15" customHeight="1">
      <c r="A174" s="42"/>
      <c r="B174" s="42"/>
      <c r="C174" s="42"/>
      <c r="D174" s="52"/>
      <c r="E174" s="52"/>
      <c r="F174" s="52"/>
      <c r="G174" s="42"/>
      <c r="H174" s="42"/>
      <c r="I174" s="42"/>
      <c r="J174" s="42"/>
      <c r="K174" s="53"/>
      <c r="L174" s="54"/>
      <c r="M174" s="55"/>
      <c r="N174" s="42"/>
      <c r="O174" s="55"/>
      <c r="P174" s="56"/>
      <c r="Q174" s="42"/>
      <c r="R174" s="104"/>
      <c r="S174" s="81"/>
      <c r="T174" s="81"/>
      <c r="U174" s="81"/>
      <c r="V174" s="81"/>
      <c r="W174" s="81"/>
      <c r="X174" s="81"/>
      <c r="Y174" s="81"/>
    </row>
    <row r="175" spans="1:25" ht="15" customHeight="1">
      <c r="A175" s="42"/>
      <c r="B175" s="42"/>
      <c r="C175" s="42"/>
      <c r="D175" s="52"/>
      <c r="E175" s="52"/>
      <c r="F175" s="52"/>
      <c r="G175" s="42"/>
      <c r="H175" s="42"/>
      <c r="I175" s="42"/>
      <c r="J175" s="42"/>
      <c r="K175" s="53"/>
      <c r="L175" s="54"/>
      <c r="M175" s="55"/>
      <c r="N175" s="42"/>
      <c r="O175" s="55"/>
      <c r="P175" s="56"/>
      <c r="Q175" s="42"/>
      <c r="R175" s="104"/>
      <c r="S175" s="81"/>
      <c r="T175" s="81"/>
      <c r="U175" s="81"/>
      <c r="V175" s="81"/>
      <c r="W175" s="81"/>
      <c r="X175" s="81"/>
      <c r="Y175" s="81"/>
    </row>
    <row r="176" spans="1:25" ht="15" customHeight="1">
      <c r="A176" s="42"/>
      <c r="B176" s="42"/>
      <c r="C176" s="42"/>
      <c r="D176" s="52"/>
      <c r="E176" s="52"/>
      <c r="F176" s="52"/>
      <c r="G176" s="42"/>
      <c r="H176" s="42"/>
      <c r="I176" s="42"/>
      <c r="J176" s="42"/>
      <c r="K176" s="53"/>
      <c r="L176" s="54"/>
      <c r="M176" s="55"/>
      <c r="N176" s="42"/>
      <c r="O176" s="55"/>
      <c r="P176" s="56"/>
      <c r="Q176" s="42"/>
      <c r="R176" s="104"/>
      <c r="S176" s="81"/>
      <c r="T176" s="81"/>
      <c r="U176" s="81"/>
      <c r="V176" s="81"/>
      <c r="W176" s="81"/>
      <c r="X176" s="81"/>
      <c r="Y176" s="81"/>
    </row>
    <row r="177" spans="1:25" ht="15" customHeight="1">
      <c r="A177" s="42"/>
      <c r="B177" s="42"/>
      <c r="C177" s="42"/>
      <c r="D177" s="52"/>
      <c r="E177" s="52"/>
      <c r="F177" s="52"/>
      <c r="G177" s="42"/>
      <c r="H177" s="42"/>
      <c r="I177" s="42"/>
      <c r="J177" s="42"/>
      <c r="K177" s="53"/>
      <c r="L177" s="54"/>
      <c r="M177" s="55"/>
      <c r="N177" s="42"/>
      <c r="O177" s="55"/>
      <c r="P177" s="56"/>
      <c r="Q177" s="42"/>
      <c r="R177" s="104"/>
      <c r="S177" s="81"/>
      <c r="T177" s="81"/>
      <c r="U177" s="81"/>
      <c r="V177" s="81"/>
      <c r="W177" s="81"/>
      <c r="X177" s="81"/>
      <c r="Y177" s="81"/>
    </row>
    <row r="178" spans="1:25" ht="15" customHeight="1">
      <c r="A178" s="42"/>
      <c r="B178" s="42"/>
      <c r="C178" s="42"/>
      <c r="D178" s="52"/>
      <c r="E178" s="52"/>
      <c r="F178" s="52"/>
      <c r="G178" s="42"/>
      <c r="H178" s="42"/>
      <c r="I178" s="42"/>
      <c r="J178" s="42"/>
      <c r="K178" s="53"/>
      <c r="L178" s="54"/>
      <c r="M178" s="55"/>
      <c r="N178" s="42"/>
      <c r="O178" s="55"/>
      <c r="P178" s="56"/>
      <c r="Q178" s="42"/>
      <c r="R178" s="104"/>
      <c r="S178" s="81"/>
      <c r="T178" s="81"/>
      <c r="U178" s="81"/>
      <c r="V178" s="81"/>
      <c r="W178" s="81"/>
      <c r="X178" s="81"/>
      <c r="Y178" s="81"/>
    </row>
    <row r="179" spans="1:25" ht="15" customHeight="1">
      <c r="A179" s="42"/>
      <c r="B179" s="42"/>
      <c r="C179" s="42"/>
      <c r="D179" s="52"/>
      <c r="E179" s="52"/>
      <c r="F179" s="52"/>
      <c r="G179" s="42"/>
      <c r="H179" s="42"/>
      <c r="I179" s="42"/>
      <c r="J179" s="42"/>
      <c r="K179" s="53"/>
      <c r="L179" s="54"/>
      <c r="M179" s="55"/>
      <c r="N179" s="42"/>
      <c r="O179" s="55"/>
      <c r="P179" s="56"/>
      <c r="Q179" s="42"/>
      <c r="R179" s="104"/>
      <c r="S179" s="81"/>
      <c r="T179" s="81"/>
      <c r="U179" s="81"/>
      <c r="V179" s="81"/>
      <c r="W179" s="81"/>
      <c r="X179" s="81"/>
      <c r="Y179" s="81"/>
    </row>
    <row r="180" spans="1:25" ht="15" customHeight="1">
      <c r="A180" s="42"/>
      <c r="B180" s="42"/>
      <c r="C180" s="42"/>
      <c r="D180" s="52"/>
      <c r="E180" s="52"/>
      <c r="F180" s="52"/>
      <c r="G180" s="42"/>
      <c r="H180" s="42"/>
      <c r="I180" s="42"/>
      <c r="J180" s="42"/>
      <c r="K180" s="53"/>
      <c r="L180" s="54"/>
      <c r="M180" s="55"/>
      <c r="N180" s="42"/>
      <c r="O180" s="55"/>
      <c r="P180" s="56"/>
      <c r="Q180" s="42"/>
      <c r="R180" s="104"/>
      <c r="S180" s="81"/>
      <c r="T180" s="81"/>
      <c r="U180" s="81"/>
      <c r="V180" s="81"/>
      <c r="W180" s="81"/>
      <c r="X180" s="81"/>
      <c r="Y180" s="81"/>
    </row>
    <row r="181" spans="1:25" ht="15" customHeight="1">
      <c r="A181" s="42"/>
      <c r="B181" s="42"/>
      <c r="C181" s="42"/>
      <c r="D181" s="52"/>
      <c r="E181" s="52"/>
      <c r="F181" s="52"/>
      <c r="G181" s="42"/>
      <c r="H181" s="42"/>
      <c r="I181" s="42"/>
      <c r="J181" s="42"/>
      <c r="K181" s="53"/>
      <c r="L181" s="54"/>
      <c r="M181" s="55"/>
      <c r="N181" s="42"/>
      <c r="O181" s="55"/>
      <c r="P181" s="56"/>
      <c r="Q181" s="42"/>
      <c r="R181" s="104"/>
      <c r="S181" s="81"/>
      <c r="T181" s="81"/>
      <c r="U181" s="81"/>
      <c r="V181" s="81"/>
      <c r="W181" s="81"/>
      <c r="X181" s="81"/>
      <c r="Y181" s="81"/>
    </row>
    <row r="182" spans="1:25" ht="15" customHeight="1">
      <c r="A182" s="42"/>
      <c r="B182" s="42"/>
      <c r="C182" s="42"/>
      <c r="D182" s="52"/>
      <c r="E182" s="52"/>
      <c r="F182" s="52"/>
      <c r="G182" s="42"/>
      <c r="H182" s="42"/>
      <c r="I182" s="42"/>
      <c r="J182" s="42"/>
      <c r="K182" s="53"/>
      <c r="L182" s="54"/>
      <c r="M182" s="55"/>
      <c r="N182" s="42"/>
      <c r="O182" s="55"/>
      <c r="P182" s="56"/>
      <c r="Q182" s="42"/>
      <c r="R182" s="104"/>
      <c r="S182" s="81"/>
      <c r="T182" s="81"/>
      <c r="U182" s="81"/>
      <c r="V182" s="81"/>
      <c r="W182" s="81"/>
      <c r="X182" s="81"/>
      <c r="Y182" s="81"/>
    </row>
    <row r="183" spans="1:25" ht="15" customHeight="1">
      <c r="A183" s="42"/>
      <c r="B183" s="42"/>
      <c r="C183" s="42"/>
      <c r="D183" s="52"/>
      <c r="E183" s="52"/>
      <c r="F183" s="52"/>
      <c r="G183" s="42"/>
      <c r="H183" s="42"/>
      <c r="I183" s="42"/>
      <c r="J183" s="42"/>
      <c r="K183" s="53"/>
      <c r="L183" s="54"/>
      <c r="M183" s="55"/>
      <c r="N183" s="42"/>
      <c r="O183" s="55"/>
      <c r="P183" s="56"/>
      <c r="Q183" s="42"/>
      <c r="R183" s="104"/>
      <c r="S183" s="81"/>
      <c r="T183" s="81"/>
      <c r="U183" s="81"/>
      <c r="V183" s="81"/>
      <c r="W183" s="81"/>
      <c r="X183" s="81"/>
      <c r="Y183" s="81"/>
    </row>
    <row r="184" spans="1:25" ht="15" customHeight="1">
      <c r="A184" s="42"/>
      <c r="B184" s="42"/>
      <c r="C184" s="42"/>
      <c r="D184" s="52"/>
      <c r="E184" s="52"/>
      <c r="F184" s="52"/>
      <c r="G184" s="42"/>
      <c r="H184" s="42"/>
      <c r="I184" s="42"/>
      <c r="J184" s="42"/>
      <c r="K184" s="53"/>
      <c r="L184" s="54"/>
      <c r="M184" s="55"/>
      <c r="N184" s="42"/>
      <c r="O184" s="55"/>
      <c r="P184" s="56"/>
      <c r="Q184" s="42"/>
      <c r="R184" s="104"/>
      <c r="S184" s="81"/>
      <c r="T184" s="81"/>
      <c r="U184" s="81"/>
      <c r="V184" s="81"/>
      <c r="W184" s="81"/>
      <c r="X184" s="81"/>
      <c r="Y184" s="81"/>
    </row>
    <row r="185" spans="1:25" ht="15" customHeight="1">
      <c r="A185" s="42"/>
      <c r="B185" s="42"/>
      <c r="C185" s="42"/>
      <c r="D185" s="52"/>
      <c r="E185" s="52"/>
      <c r="F185" s="52"/>
      <c r="G185" s="42"/>
      <c r="H185" s="42"/>
      <c r="I185" s="42"/>
      <c r="J185" s="42"/>
      <c r="K185" s="53"/>
      <c r="L185" s="54"/>
      <c r="M185" s="55"/>
      <c r="N185" s="42"/>
      <c r="O185" s="55"/>
      <c r="P185" s="56"/>
      <c r="Q185" s="42"/>
      <c r="R185" s="104"/>
      <c r="S185" s="81"/>
      <c r="T185" s="81"/>
      <c r="U185" s="81"/>
      <c r="V185" s="81"/>
      <c r="W185" s="81"/>
      <c r="X185" s="81"/>
      <c r="Y185" s="81"/>
    </row>
    <row r="186" spans="1:25" ht="15" customHeight="1">
      <c r="A186" s="42"/>
      <c r="B186" s="42"/>
      <c r="C186" s="42"/>
      <c r="D186" s="52"/>
      <c r="E186" s="52"/>
      <c r="F186" s="52"/>
      <c r="G186" s="42"/>
      <c r="H186" s="42"/>
      <c r="I186" s="42"/>
      <c r="J186" s="42"/>
      <c r="K186" s="53"/>
      <c r="L186" s="54"/>
      <c r="M186" s="55"/>
      <c r="N186" s="42"/>
      <c r="O186" s="55"/>
      <c r="P186" s="56"/>
      <c r="Q186" s="42"/>
      <c r="R186" s="104"/>
      <c r="S186" s="81"/>
      <c r="T186" s="81"/>
      <c r="U186" s="81"/>
      <c r="V186" s="81"/>
      <c r="W186" s="81"/>
      <c r="X186" s="81"/>
      <c r="Y186" s="81"/>
    </row>
    <row r="187" spans="1:25" ht="15" customHeight="1">
      <c r="A187" s="42"/>
      <c r="B187" s="42"/>
      <c r="C187" s="42"/>
      <c r="D187" s="52"/>
      <c r="E187" s="52"/>
      <c r="F187" s="52"/>
      <c r="G187" s="42"/>
      <c r="H187" s="42"/>
      <c r="I187" s="42"/>
      <c r="J187" s="42"/>
      <c r="K187" s="53"/>
      <c r="L187" s="54"/>
      <c r="M187" s="55"/>
      <c r="N187" s="42"/>
      <c r="O187" s="55"/>
      <c r="P187" s="56"/>
      <c r="Q187" s="42"/>
      <c r="R187" s="104"/>
      <c r="S187" s="81"/>
      <c r="T187" s="81"/>
      <c r="U187" s="81"/>
      <c r="V187" s="81"/>
      <c r="W187" s="81"/>
      <c r="X187" s="81"/>
      <c r="Y187" s="81"/>
    </row>
    <row r="188" spans="1:25" ht="15" customHeight="1">
      <c r="A188" s="42"/>
      <c r="B188" s="42"/>
      <c r="C188" s="42"/>
      <c r="D188" s="52"/>
      <c r="E188" s="52"/>
      <c r="F188" s="52"/>
      <c r="G188" s="42"/>
      <c r="H188" s="42"/>
      <c r="I188" s="42"/>
      <c r="J188" s="42"/>
      <c r="K188" s="53"/>
      <c r="L188" s="54"/>
      <c r="M188" s="55"/>
      <c r="N188" s="42"/>
      <c r="O188" s="55"/>
      <c r="P188" s="56"/>
      <c r="Q188" s="42"/>
      <c r="R188" s="104"/>
      <c r="S188" s="81"/>
      <c r="T188" s="81"/>
      <c r="U188" s="81"/>
      <c r="V188" s="81"/>
      <c r="W188" s="81"/>
      <c r="X188" s="81"/>
      <c r="Y188" s="81"/>
    </row>
    <row r="189" spans="1:25" ht="15" customHeight="1">
      <c r="A189" s="42"/>
      <c r="B189" s="42"/>
      <c r="C189" s="42"/>
      <c r="D189" s="52"/>
      <c r="E189" s="52"/>
      <c r="F189" s="52"/>
      <c r="G189" s="42"/>
      <c r="H189" s="42"/>
      <c r="I189" s="42"/>
      <c r="J189" s="42"/>
      <c r="K189" s="53"/>
      <c r="L189" s="54"/>
      <c r="M189" s="55"/>
      <c r="N189" s="42"/>
      <c r="O189" s="55"/>
      <c r="P189" s="56"/>
      <c r="Q189" s="42"/>
      <c r="R189" s="104"/>
      <c r="S189" s="81"/>
      <c r="T189" s="81"/>
      <c r="U189" s="81"/>
      <c r="V189" s="81"/>
      <c r="W189" s="81"/>
      <c r="X189" s="81"/>
      <c r="Y189" s="81"/>
    </row>
    <row r="190" spans="1:25" ht="15" customHeight="1">
      <c r="A190" s="42"/>
      <c r="B190" s="42"/>
      <c r="C190" s="42"/>
      <c r="D190" s="52"/>
      <c r="E190" s="52"/>
      <c r="F190" s="52"/>
      <c r="G190" s="42"/>
      <c r="H190" s="42"/>
      <c r="I190" s="42"/>
      <c r="J190" s="42"/>
      <c r="K190" s="53"/>
      <c r="L190" s="54"/>
      <c r="M190" s="55"/>
      <c r="N190" s="42"/>
      <c r="O190" s="55"/>
      <c r="P190" s="56"/>
      <c r="Q190" s="42"/>
      <c r="R190" s="104"/>
      <c r="S190" s="81"/>
      <c r="T190" s="81"/>
      <c r="U190" s="81"/>
      <c r="V190" s="81"/>
      <c r="W190" s="81"/>
      <c r="X190" s="81"/>
      <c r="Y190" s="81"/>
    </row>
    <row r="191" spans="1:25" ht="15" customHeight="1">
      <c r="A191" s="42"/>
      <c r="B191" s="42"/>
      <c r="C191" s="42"/>
      <c r="D191" s="52"/>
      <c r="E191" s="52"/>
      <c r="F191" s="52"/>
      <c r="G191" s="42"/>
      <c r="H191" s="42"/>
      <c r="I191" s="42"/>
      <c r="J191" s="42"/>
      <c r="K191" s="53"/>
      <c r="L191" s="54"/>
      <c r="M191" s="55"/>
      <c r="N191" s="42"/>
      <c r="O191" s="55"/>
      <c r="P191" s="56"/>
      <c r="Q191" s="42"/>
      <c r="R191" s="104"/>
      <c r="S191" s="81"/>
      <c r="T191" s="81"/>
      <c r="U191" s="81"/>
      <c r="V191" s="81"/>
      <c r="W191" s="81"/>
      <c r="X191" s="81"/>
      <c r="Y191" s="81"/>
    </row>
    <row r="192" spans="1:25" ht="15" customHeight="1">
      <c r="A192" s="42"/>
      <c r="B192" s="42"/>
      <c r="C192" s="42"/>
      <c r="D192" s="52"/>
      <c r="E192" s="52"/>
      <c r="F192" s="52"/>
      <c r="G192" s="42"/>
      <c r="H192" s="42"/>
      <c r="I192" s="42"/>
      <c r="J192" s="42"/>
      <c r="K192" s="53"/>
      <c r="L192" s="54"/>
      <c r="M192" s="55"/>
      <c r="N192" s="42"/>
      <c r="O192" s="55"/>
      <c r="P192" s="56"/>
      <c r="Q192" s="42"/>
      <c r="R192" s="104"/>
      <c r="S192" s="81"/>
      <c r="T192" s="81"/>
      <c r="U192" s="81"/>
      <c r="V192" s="81"/>
      <c r="W192" s="81"/>
      <c r="X192" s="81"/>
      <c r="Y192" s="81"/>
    </row>
    <row r="193" spans="1:25" ht="15" customHeight="1">
      <c r="A193" s="42"/>
      <c r="B193" s="42"/>
      <c r="C193" s="42"/>
      <c r="D193" s="52"/>
      <c r="E193" s="52"/>
      <c r="F193" s="52"/>
      <c r="G193" s="42"/>
      <c r="H193" s="42"/>
      <c r="I193" s="42"/>
      <c r="J193" s="42"/>
      <c r="K193" s="53"/>
      <c r="L193" s="54"/>
      <c r="M193" s="55"/>
      <c r="N193" s="42"/>
      <c r="O193" s="55"/>
      <c r="P193" s="56"/>
      <c r="Q193" s="42"/>
      <c r="R193" s="104"/>
      <c r="S193" s="81"/>
      <c r="T193" s="81"/>
      <c r="U193" s="81"/>
      <c r="V193" s="81"/>
      <c r="W193" s="81"/>
      <c r="X193" s="81"/>
      <c r="Y193" s="81"/>
    </row>
    <row r="194" spans="1:25" ht="15" customHeight="1">
      <c r="A194" s="42"/>
      <c r="B194" s="42"/>
      <c r="C194" s="42"/>
      <c r="D194" s="52"/>
      <c r="E194" s="52"/>
      <c r="F194" s="52"/>
      <c r="G194" s="42"/>
      <c r="H194" s="42"/>
      <c r="I194" s="42"/>
      <c r="J194" s="42"/>
      <c r="K194" s="53"/>
      <c r="L194" s="54"/>
      <c r="M194" s="55"/>
      <c r="N194" s="42"/>
      <c r="O194" s="55"/>
      <c r="P194" s="56"/>
      <c r="Q194" s="42"/>
      <c r="R194" s="104"/>
      <c r="S194" s="81"/>
      <c r="T194" s="81"/>
      <c r="U194" s="81"/>
      <c r="V194" s="81"/>
      <c r="W194" s="81"/>
      <c r="X194" s="81"/>
      <c r="Y194" s="81"/>
    </row>
    <row r="195" spans="1:25" ht="15" customHeight="1">
      <c r="A195" s="42"/>
      <c r="B195" s="42"/>
      <c r="C195" s="42"/>
      <c r="D195" s="52"/>
      <c r="E195" s="52"/>
      <c r="F195" s="52"/>
      <c r="G195" s="42"/>
      <c r="H195" s="42"/>
      <c r="I195" s="42"/>
      <c r="J195" s="42"/>
      <c r="K195" s="53"/>
      <c r="L195" s="54"/>
      <c r="M195" s="55"/>
      <c r="N195" s="42"/>
      <c r="O195" s="55"/>
      <c r="P195" s="56"/>
      <c r="Q195" s="42"/>
      <c r="R195" s="104"/>
      <c r="S195" s="81"/>
      <c r="T195" s="81"/>
      <c r="U195" s="81"/>
      <c r="V195" s="81"/>
      <c r="W195" s="81"/>
      <c r="X195" s="81"/>
      <c r="Y195" s="81"/>
    </row>
    <row r="196" spans="1:25" ht="15" customHeight="1">
      <c r="A196" s="42"/>
      <c r="B196" s="42"/>
      <c r="C196" s="42"/>
      <c r="D196" s="52"/>
      <c r="E196" s="52"/>
      <c r="F196" s="52"/>
      <c r="G196" s="42"/>
      <c r="H196" s="42"/>
      <c r="I196" s="42"/>
      <c r="J196" s="42"/>
      <c r="K196" s="53"/>
      <c r="L196" s="54"/>
      <c r="M196" s="55"/>
      <c r="N196" s="42"/>
      <c r="O196" s="55"/>
      <c r="P196" s="56"/>
      <c r="Q196" s="42"/>
      <c r="R196" s="104"/>
      <c r="S196" s="81"/>
      <c r="T196" s="81"/>
      <c r="U196" s="81"/>
      <c r="V196" s="81"/>
      <c r="W196" s="81"/>
      <c r="X196" s="81"/>
      <c r="Y196" s="81"/>
    </row>
    <row r="197" spans="1:25" ht="15" customHeight="1">
      <c r="A197" s="42"/>
      <c r="B197" s="42"/>
      <c r="C197" s="42"/>
      <c r="D197" s="52"/>
      <c r="E197" s="52"/>
      <c r="F197" s="52"/>
      <c r="G197" s="42"/>
      <c r="H197" s="42"/>
      <c r="I197" s="42"/>
      <c r="J197" s="42"/>
      <c r="K197" s="53"/>
      <c r="L197" s="54"/>
      <c r="M197" s="55"/>
      <c r="N197" s="42"/>
      <c r="O197" s="55"/>
      <c r="P197" s="56"/>
      <c r="Q197" s="42"/>
      <c r="R197" s="104"/>
      <c r="S197" s="81"/>
      <c r="T197" s="81"/>
      <c r="U197" s="81"/>
      <c r="V197" s="81"/>
      <c r="W197" s="81"/>
      <c r="X197" s="81"/>
      <c r="Y197" s="81"/>
    </row>
    <row r="198" spans="1:25" ht="15" customHeight="1">
      <c r="A198" s="42"/>
      <c r="B198" s="42"/>
      <c r="C198" s="42"/>
      <c r="D198" s="52"/>
      <c r="E198" s="52"/>
      <c r="F198" s="52"/>
      <c r="G198" s="42"/>
      <c r="H198" s="42"/>
      <c r="I198" s="42"/>
      <c r="J198" s="42"/>
      <c r="K198" s="53"/>
      <c r="L198" s="54"/>
      <c r="M198" s="55"/>
      <c r="N198" s="42"/>
      <c r="O198" s="55"/>
      <c r="P198" s="56"/>
      <c r="Q198" s="42"/>
      <c r="R198" s="104"/>
      <c r="S198" s="81"/>
      <c r="T198" s="81"/>
      <c r="U198" s="81"/>
      <c r="V198" s="81"/>
      <c r="W198" s="81"/>
      <c r="X198" s="81"/>
      <c r="Y198" s="81"/>
    </row>
    <row r="199" spans="1:25" ht="15" customHeight="1">
      <c r="A199" s="42"/>
      <c r="B199" s="42"/>
      <c r="C199" s="42"/>
      <c r="D199" s="52"/>
      <c r="E199" s="52"/>
      <c r="F199" s="52"/>
      <c r="G199" s="42"/>
      <c r="H199" s="42"/>
      <c r="I199" s="42"/>
      <c r="J199" s="42"/>
      <c r="K199" s="53"/>
      <c r="L199" s="54"/>
      <c r="M199" s="55"/>
      <c r="N199" s="42"/>
      <c r="O199" s="55"/>
      <c r="P199" s="56"/>
      <c r="Q199" s="42"/>
      <c r="R199" s="104"/>
      <c r="S199" s="81"/>
      <c r="T199" s="81"/>
      <c r="U199" s="81"/>
      <c r="V199" s="81"/>
      <c r="W199" s="81"/>
      <c r="X199" s="81"/>
      <c r="Y199" s="81"/>
    </row>
    <row r="200" spans="1:25" ht="15" customHeight="1">
      <c r="A200" s="42"/>
      <c r="B200" s="42"/>
      <c r="C200" s="42"/>
      <c r="D200" s="52"/>
      <c r="E200" s="52"/>
      <c r="F200" s="52"/>
      <c r="G200" s="42"/>
      <c r="H200" s="42"/>
      <c r="I200" s="42"/>
      <c r="J200" s="42"/>
      <c r="K200" s="53"/>
      <c r="L200" s="54"/>
      <c r="M200" s="55"/>
      <c r="N200" s="42"/>
      <c r="O200" s="55"/>
      <c r="P200" s="56"/>
      <c r="Q200" s="42"/>
      <c r="R200" s="104"/>
      <c r="S200" s="81"/>
      <c r="T200" s="81"/>
      <c r="U200" s="81"/>
      <c r="V200" s="81"/>
      <c r="W200" s="81"/>
      <c r="X200" s="81"/>
      <c r="Y200" s="81"/>
    </row>
    <row r="201" spans="1:25" ht="15" customHeight="1">
      <c r="A201" s="42"/>
      <c r="B201" s="42"/>
      <c r="C201" s="42"/>
      <c r="D201" s="52"/>
      <c r="E201" s="52"/>
      <c r="F201" s="52"/>
      <c r="G201" s="42"/>
      <c r="H201" s="42"/>
      <c r="I201" s="42"/>
      <c r="J201" s="42"/>
      <c r="K201" s="53"/>
      <c r="L201" s="54"/>
      <c r="M201" s="55"/>
      <c r="N201" s="42"/>
      <c r="O201" s="55"/>
      <c r="P201" s="56"/>
      <c r="Q201" s="42"/>
      <c r="R201" s="104"/>
      <c r="S201" s="81"/>
      <c r="T201" s="81"/>
      <c r="U201" s="81"/>
      <c r="V201" s="81"/>
      <c r="W201" s="81"/>
      <c r="X201" s="81"/>
      <c r="Y201" s="81"/>
    </row>
    <row r="202" spans="1:25" ht="15" customHeight="1">
      <c r="A202" s="42"/>
      <c r="B202" s="42"/>
      <c r="C202" s="42"/>
      <c r="D202" s="52"/>
      <c r="E202" s="52"/>
      <c r="F202" s="52"/>
      <c r="G202" s="42"/>
      <c r="H202" s="42"/>
      <c r="I202" s="42"/>
      <c r="J202" s="42"/>
      <c r="K202" s="53"/>
      <c r="L202" s="54"/>
      <c r="M202" s="55"/>
      <c r="N202" s="42"/>
      <c r="O202" s="55"/>
      <c r="P202" s="56"/>
      <c r="Q202" s="42"/>
      <c r="R202" s="104"/>
      <c r="S202" s="81"/>
      <c r="T202" s="81"/>
      <c r="U202" s="81"/>
      <c r="V202" s="81"/>
      <c r="W202" s="81"/>
      <c r="X202" s="81"/>
      <c r="Y202" s="81"/>
    </row>
    <row r="203" spans="1:25" ht="15" customHeight="1">
      <c r="A203" s="42"/>
      <c r="B203" s="42"/>
      <c r="C203" s="42"/>
      <c r="D203" s="52"/>
      <c r="E203" s="52"/>
      <c r="F203" s="52"/>
      <c r="G203" s="42"/>
      <c r="H203" s="42"/>
      <c r="I203" s="42"/>
      <c r="J203" s="42"/>
      <c r="K203" s="53"/>
      <c r="L203" s="54"/>
      <c r="M203" s="55"/>
      <c r="N203" s="42"/>
      <c r="O203" s="55"/>
      <c r="P203" s="56"/>
      <c r="Q203" s="42"/>
      <c r="R203" s="104"/>
      <c r="S203" s="81"/>
      <c r="T203" s="81"/>
      <c r="U203" s="81"/>
      <c r="V203" s="81"/>
      <c r="W203" s="81"/>
      <c r="X203" s="81"/>
      <c r="Y203" s="81"/>
    </row>
    <row r="204" spans="1:25" ht="15" customHeight="1">
      <c r="A204" s="42"/>
      <c r="B204" s="42"/>
      <c r="C204" s="42"/>
      <c r="D204" s="52"/>
      <c r="E204" s="52"/>
      <c r="F204" s="52"/>
      <c r="G204" s="42"/>
      <c r="H204" s="42"/>
      <c r="I204" s="42"/>
      <c r="J204" s="42"/>
      <c r="K204" s="53"/>
      <c r="L204" s="54"/>
      <c r="M204" s="55"/>
      <c r="N204" s="42"/>
      <c r="O204" s="55"/>
      <c r="P204" s="56"/>
      <c r="Q204" s="42"/>
      <c r="R204" s="104"/>
      <c r="S204" s="81"/>
      <c r="T204" s="81"/>
      <c r="U204" s="81"/>
      <c r="V204" s="81"/>
      <c r="W204" s="81"/>
      <c r="X204" s="81"/>
      <c r="Y204" s="81"/>
    </row>
    <row r="205" spans="1:25" ht="15" customHeight="1">
      <c r="A205" s="42"/>
      <c r="B205" s="42"/>
      <c r="C205" s="42"/>
      <c r="D205" s="52"/>
      <c r="E205" s="52"/>
      <c r="F205" s="52"/>
      <c r="G205" s="42"/>
      <c r="H205" s="42"/>
      <c r="I205" s="42"/>
      <c r="J205" s="42"/>
      <c r="K205" s="53"/>
      <c r="L205" s="54"/>
      <c r="M205" s="55"/>
      <c r="N205" s="42"/>
      <c r="O205" s="55"/>
      <c r="P205" s="56"/>
      <c r="Q205" s="42"/>
      <c r="R205" s="104"/>
      <c r="S205" s="81"/>
      <c r="T205" s="81"/>
      <c r="U205" s="81"/>
      <c r="V205" s="81"/>
      <c r="W205" s="81"/>
      <c r="X205" s="81"/>
      <c r="Y205" s="81"/>
    </row>
    <row r="206" spans="1:25" ht="15" customHeight="1">
      <c r="A206" s="42"/>
      <c r="B206" s="42"/>
      <c r="C206" s="42"/>
      <c r="D206" s="52"/>
      <c r="E206" s="52"/>
      <c r="F206" s="52"/>
      <c r="G206" s="42"/>
      <c r="H206" s="42"/>
      <c r="I206" s="42"/>
      <c r="J206" s="42"/>
      <c r="K206" s="53"/>
      <c r="L206" s="54"/>
      <c r="M206" s="55"/>
      <c r="N206" s="42"/>
      <c r="O206" s="55"/>
      <c r="P206" s="56"/>
      <c r="Q206" s="42"/>
      <c r="R206" s="104"/>
      <c r="S206" s="81"/>
      <c r="T206" s="81"/>
      <c r="U206" s="81"/>
      <c r="V206" s="81"/>
      <c r="W206" s="81"/>
      <c r="X206" s="81"/>
      <c r="Y206" s="81"/>
    </row>
    <row r="207" spans="1:25" ht="15" customHeight="1">
      <c r="A207" s="42"/>
      <c r="B207" s="42"/>
      <c r="C207" s="42"/>
      <c r="D207" s="52"/>
      <c r="E207" s="52"/>
      <c r="F207" s="52"/>
      <c r="G207" s="42"/>
      <c r="H207" s="42"/>
      <c r="I207" s="42"/>
      <c r="J207" s="42"/>
      <c r="K207" s="53"/>
      <c r="L207" s="54"/>
      <c r="M207" s="55"/>
      <c r="N207" s="42"/>
      <c r="O207" s="55"/>
      <c r="P207" s="56"/>
      <c r="Q207" s="42"/>
      <c r="R207" s="104"/>
      <c r="S207" s="81"/>
      <c r="T207" s="81"/>
      <c r="U207" s="81"/>
      <c r="V207" s="81"/>
      <c r="W207" s="81"/>
      <c r="X207" s="81"/>
      <c r="Y207" s="81"/>
    </row>
    <row r="208" spans="1:25" ht="15" customHeight="1">
      <c r="A208" s="42"/>
      <c r="B208" s="42"/>
      <c r="C208" s="42"/>
      <c r="D208" s="52"/>
      <c r="E208" s="52"/>
      <c r="F208" s="52"/>
      <c r="G208" s="42"/>
      <c r="H208" s="42"/>
      <c r="I208" s="42"/>
      <c r="J208" s="42"/>
      <c r="K208" s="53"/>
      <c r="L208" s="54"/>
      <c r="M208" s="55"/>
      <c r="N208" s="42"/>
      <c r="O208" s="55"/>
      <c r="P208" s="56"/>
      <c r="Q208" s="42"/>
      <c r="R208" s="104"/>
      <c r="S208" s="81"/>
      <c r="T208" s="81"/>
      <c r="U208" s="81"/>
      <c r="V208" s="81"/>
      <c r="W208" s="81"/>
      <c r="X208" s="81"/>
      <c r="Y208" s="81"/>
    </row>
    <row r="209" spans="1:25" ht="15" customHeight="1">
      <c r="A209" s="42"/>
      <c r="B209" s="42"/>
      <c r="C209" s="42"/>
      <c r="D209" s="52"/>
      <c r="E209" s="52"/>
      <c r="F209" s="52"/>
      <c r="G209" s="42"/>
      <c r="H209" s="42"/>
      <c r="I209" s="42"/>
      <c r="J209" s="42"/>
      <c r="K209" s="53"/>
      <c r="L209" s="54"/>
      <c r="M209" s="55"/>
      <c r="N209" s="42"/>
      <c r="O209" s="55"/>
      <c r="P209" s="56"/>
      <c r="Q209" s="42"/>
      <c r="R209" s="104"/>
      <c r="S209" s="81"/>
      <c r="T209" s="81"/>
      <c r="U209" s="81"/>
      <c r="V209" s="81"/>
      <c r="W209" s="81"/>
      <c r="X209" s="81"/>
      <c r="Y209" s="81"/>
    </row>
    <row r="210" spans="1:25" ht="15" customHeight="1">
      <c r="A210" s="42"/>
      <c r="B210" s="42"/>
      <c r="C210" s="42"/>
      <c r="D210" s="52"/>
      <c r="E210" s="52"/>
      <c r="F210" s="52"/>
      <c r="G210" s="42"/>
      <c r="H210" s="42"/>
      <c r="I210" s="42"/>
      <c r="J210" s="42"/>
      <c r="K210" s="53"/>
      <c r="L210" s="54"/>
      <c r="M210" s="55"/>
      <c r="N210" s="42"/>
      <c r="O210" s="55"/>
      <c r="P210" s="56"/>
      <c r="Q210" s="42"/>
      <c r="R210" s="104"/>
      <c r="S210" s="81"/>
      <c r="T210" s="81"/>
      <c r="U210" s="81"/>
      <c r="V210" s="81"/>
      <c r="W210" s="81"/>
      <c r="X210" s="81"/>
      <c r="Y210" s="81"/>
    </row>
    <row r="211" spans="1:25" ht="15" customHeight="1">
      <c r="A211" s="42"/>
      <c r="B211" s="42"/>
      <c r="C211" s="42"/>
      <c r="D211" s="52"/>
      <c r="E211" s="52"/>
      <c r="F211" s="52"/>
      <c r="G211" s="42"/>
      <c r="H211" s="42"/>
      <c r="I211" s="42"/>
      <c r="J211" s="42"/>
      <c r="K211" s="53"/>
      <c r="L211" s="54"/>
      <c r="M211" s="55"/>
      <c r="N211" s="42"/>
      <c r="O211" s="55"/>
      <c r="P211" s="56"/>
      <c r="Q211" s="42"/>
      <c r="R211" s="104"/>
      <c r="S211" s="81"/>
      <c r="T211" s="81"/>
      <c r="U211" s="81"/>
      <c r="V211" s="81"/>
      <c r="W211" s="81"/>
      <c r="X211" s="81"/>
      <c r="Y211" s="81"/>
    </row>
    <row r="212" spans="1:25" ht="15" customHeight="1">
      <c r="A212" s="42"/>
      <c r="B212" s="42"/>
      <c r="C212" s="42"/>
      <c r="D212" s="52"/>
      <c r="E212" s="52"/>
      <c r="F212" s="52"/>
      <c r="G212" s="42"/>
      <c r="H212" s="42"/>
      <c r="I212" s="42"/>
      <c r="J212" s="42"/>
      <c r="K212" s="53"/>
      <c r="L212" s="54"/>
      <c r="M212" s="55"/>
      <c r="N212" s="42"/>
      <c r="O212" s="55"/>
      <c r="P212" s="56"/>
      <c r="Q212" s="42"/>
      <c r="R212" s="104"/>
      <c r="S212" s="81"/>
      <c r="T212" s="81"/>
      <c r="U212" s="81"/>
      <c r="V212" s="81"/>
      <c r="W212" s="81"/>
      <c r="X212" s="81"/>
      <c r="Y212" s="81"/>
    </row>
    <row r="213" spans="1:25" ht="15" customHeight="1">
      <c r="A213" s="42"/>
      <c r="B213" s="42"/>
      <c r="C213" s="42"/>
      <c r="D213" s="52"/>
      <c r="E213" s="52"/>
      <c r="F213" s="52"/>
      <c r="G213" s="42"/>
      <c r="H213" s="42"/>
      <c r="I213" s="42"/>
      <c r="J213" s="42"/>
      <c r="K213" s="53"/>
      <c r="L213" s="54"/>
      <c r="M213" s="55"/>
      <c r="N213" s="42"/>
      <c r="O213" s="55"/>
      <c r="P213" s="56"/>
      <c r="Q213" s="42"/>
      <c r="R213" s="104"/>
      <c r="S213" s="81"/>
      <c r="T213" s="81"/>
      <c r="U213" s="81"/>
      <c r="V213" s="81"/>
      <c r="W213" s="81"/>
      <c r="X213" s="81"/>
      <c r="Y213" s="81"/>
    </row>
    <row r="214" spans="1:25" ht="15" customHeight="1">
      <c r="A214" s="42"/>
      <c r="B214" s="42"/>
      <c r="C214" s="42"/>
      <c r="D214" s="52"/>
      <c r="E214" s="52"/>
      <c r="F214" s="52"/>
      <c r="G214" s="42"/>
      <c r="H214" s="42"/>
      <c r="I214" s="42"/>
      <c r="J214" s="42"/>
      <c r="K214" s="53"/>
      <c r="L214" s="54"/>
      <c r="M214" s="55"/>
      <c r="N214" s="42"/>
      <c r="O214" s="55"/>
      <c r="P214" s="56"/>
      <c r="Q214" s="42"/>
      <c r="R214" s="104"/>
      <c r="S214" s="81"/>
      <c r="T214" s="81"/>
      <c r="U214" s="81"/>
      <c r="V214" s="81"/>
      <c r="W214" s="81"/>
      <c r="X214" s="81"/>
      <c r="Y214" s="81"/>
    </row>
    <row r="215" spans="1:25" ht="15" customHeight="1">
      <c r="A215" s="42"/>
      <c r="B215" s="42"/>
      <c r="C215" s="42"/>
      <c r="D215" s="52"/>
      <c r="E215" s="52"/>
      <c r="F215" s="52"/>
      <c r="G215" s="42"/>
      <c r="H215" s="42"/>
      <c r="I215" s="42"/>
      <c r="J215" s="42"/>
      <c r="K215" s="53"/>
      <c r="L215" s="54"/>
      <c r="M215" s="55"/>
      <c r="N215" s="42"/>
      <c r="O215" s="55"/>
      <c r="P215" s="56"/>
      <c r="Q215" s="42"/>
      <c r="R215" s="104"/>
      <c r="S215" s="81"/>
      <c r="T215" s="81"/>
      <c r="U215" s="81"/>
      <c r="V215" s="81"/>
      <c r="W215" s="81"/>
      <c r="X215" s="81"/>
      <c r="Y215" s="81"/>
    </row>
    <row r="216" spans="1:25" ht="15" customHeight="1">
      <c r="A216" s="42"/>
      <c r="B216" s="42"/>
      <c r="C216" s="42"/>
      <c r="D216" s="52"/>
      <c r="E216" s="52"/>
      <c r="F216" s="52"/>
      <c r="G216" s="42"/>
      <c r="H216" s="42"/>
      <c r="I216" s="42"/>
      <c r="J216" s="42"/>
      <c r="K216" s="53"/>
      <c r="L216" s="54"/>
      <c r="M216" s="55"/>
      <c r="N216" s="42"/>
      <c r="O216" s="55"/>
      <c r="P216" s="56"/>
      <c r="Q216" s="42"/>
      <c r="R216" s="104"/>
      <c r="S216" s="81"/>
      <c r="T216" s="81"/>
      <c r="U216" s="81"/>
      <c r="V216" s="81"/>
      <c r="W216" s="81"/>
      <c r="X216" s="81"/>
      <c r="Y216" s="81"/>
    </row>
    <row r="217" spans="1:25" ht="15" customHeight="1">
      <c r="A217" s="42"/>
      <c r="B217" s="42"/>
      <c r="C217" s="42"/>
      <c r="D217" s="52"/>
      <c r="E217" s="52"/>
      <c r="F217" s="52"/>
      <c r="G217" s="42"/>
      <c r="H217" s="42"/>
      <c r="I217" s="42"/>
      <c r="J217" s="42"/>
      <c r="K217" s="53"/>
      <c r="L217" s="54"/>
      <c r="M217" s="55"/>
      <c r="N217" s="42"/>
      <c r="O217" s="55"/>
      <c r="P217" s="56"/>
      <c r="Q217" s="42"/>
      <c r="R217" s="104"/>
      <c r="S217" s="81"/>
      <c r="T217" s="81"/>
      <c r="U217" s="81"/>
      <c r="V217" s="81"/>
      <c r="W217" s="81"/>
      <c r="X217" s="81"/>
      <c r="Y217" s="81"/>
    </row>
    <row r="218" spans="1:25" ht="15" customHeight="1">
      <c r="A218" s="42"/>
      <c r="B218" s="42"/>
      <c r="C218" s="42"/>
      <c r="D218" s="52"/>
      <c r="E218" s="52"/>
      <c r="F218" s="52"/>
      <c r="G218" s="42"/>
      <c r="H218" s="42"/>
      <c r="I218" s="42"/>
      <c r="J218" s="42"/>
      <c r="K218" s="53"/>
      <c r="L218" s="54"/>
      <c r="M218" s="55"/>
      <c r="N218" s="42"/>
      <c r="O218" s="55"/>
      <c r="P218" s="56"/>
      <c r="Q218" s="42"/>
      <c r="R218" s="104"/>
      <c r="S218" s="81"/>
      <c r="T218" s="81"/>
      <c r="U218" s="81"/>
      <c r="V218" s="81"/>
      <c r="W218" s="81"/>
      <c r="X218" s="81"/>
      <c r="Y218" s="81"/>
    </row>
    <row r="219" spans="1:25" ht="15" customHeight="1">
      <c r="A219" s="42"/>
      <c r="B219" s="42"/>
      <c r="C219" s="42"/>
      <c r="D219" s="52"/>
      <c r="E219" s="52"/>
      <c r="F219" s="52"/>
      <c r="G219" s="42"/>
      <c r="H219" s="42"/>
      <c r="I219" s="42"/>
      <c r="J219" s="42"/>
      <c r="K219" s="53"/>
      <c r="L219" s="54"/>
      <c r="M219" s="55"/>
      <c r="N219" s="42"/>
      <c r="O219" s="55"/>
      <c r="P219" s="56"/>
      <c r="Q219" s="42"/>
      <c r="R219" s="104"/>
      <c r="S219" s="81"/>
      <c r="T219" s="81"/>
      <c r="U219" s="81"/>
      <c r="V219" s="81"/>
      <c r="W219" s="81"/>
      <c r="X219" s="81"/>
      <c r="Y219" s="81"/>
    </row>
    <row r="220" spans="1:25" ht="15" customHeight="1">
      <c r="A220" s="42"/>
      <c r="B220" s="42"/>
      <c r="C220" s="42"/>
      <c r="D220" s="52"/>
      <c r="E220" s="52"/>
      <c r="F220" s="52"/>
      <c r="G220" s="42"/>
      <c r="H220" s="42"/>
      <c r="I220" s="42"/>
      <c r="J220" s="42"/>
      <c r="K220" s="53"/>
      <c r="L220" s="54"/>
      <c r="M220" s="55"/>
      <c r="N220" s="42"/>
      <c r="O220" s="55"/>
      <c r="P220" s="56"/>
      <c r="Q220" s="42"/>
      <c r="R220" s="104"/>
      <c r="S220" s="81"/>
      <c r="T220" s="81"/>
      <c r="U220" s="81"/>
      <c r="V220" s="81"/>
      <c r="W220" s="81"/>
      <c r="X220" s="81"/>
      <c r="Y220" s="81"/>
    </row>
    <row r="221" spans="1:25" ht="15" customHeight="1">
      <c r="A221" s="42"/>
      <c r="B221" s="42"/>
      <c r="C221" s="42"/>
      <c r="D221" s="52"/>
      <c r="E221" s="52"/>
      <c r="F221" s="52"/>
      <c r="G221" s="42"/>
      <c r="H221" s="42"/>
      <c r="I221" s="42"/>
      <c r="J221" s="42"/>
      <c r="K221" s="53"/>
      <c r="L221" s="54"/>
      <c r="M221" s="55"/>
      <c r="N221" s="42"/>
      <c r="O221" s="55"/>
      <c r="P221" s="56"/>
      <c r="Q221" s="42"/>
      <c r="R221" s="104"/>
      <c r="S221" s="81"/>
      <c r="T221" s="81"/>
      <c r="U221" s="81"/>
      <c r="V221" s="81"/>
      <c r="W221" s="81"/>
      <c r="X221" s="81"/>
      <c r="Y221" s="81"/>
    </row>
    <row r="222" spans="1:25" ht="15" customHeight="1">
      <c r="A222" s="42"/>
      <c r="B222" s="42"/>
      <c r="C222" s="42"/>
      <c r="D222" s="52"/>
      <c r="E222" s="52"/>
      <c r="F222" s="52"/>
      <c r="G222" s="42"/>
      <c r="H222" s="42"/>
      <c r="I222" s="42"/>
      <c r="J222" s="42"/>
      <c r="K222" s="53"/>
      <c r="L222" s="54"/>
      <c r="M222" s="55"/>
      <c r="N222" s="42"/>
      <c r="O222" s="55"/>
      <c r="P222" s="56"/>
      <c r="Q222" s="42"/>
      <c r="R222" s="104"/>
      <c r="S222" s="81"/>
      <c r="T222" s="81"/>
      <c r="U222" s="81"/>
      <c r="V222" s="81"/>
      <c r="W222" s="81"/>
      <c r="X222" s="81"/>
      <c r="Y222" s="81"/>
    </row>
    <row r="223" spans="1:25" ht="15" customHeight="1">
      <c r="A223" s="42"/>
      <c r="B223" s="42"/>
      <c r="C223" s="42"/>
      <c r="D223" s="52"/>
      <c r="E223" s="52"/>
      <c r="F223" s="52"/>
      <c r="G223" s="42"/>
      <c r="H223" s="42"/>
      <c r="I223" s="42"/>
      <c r="J223" s="42"/>
      <c r="K223" s="53"/>
      <c r="L223" s="54"/>
      <c r="M223" s="55"/>
      <c r="N223" s="42"/>
      <c r="O223" s="55"/>
      <c r="P223" s="56"/>
      <c r="Q223" s="42"/>
      <c r="R223" s="104"/>
      <c r="S223" s="81"/>
      <c r="T223" s="81"/>
      <c r="U223" s="81"/>
      <c r="V223" s="81"/>
      <c r="W223" s="81"/>
      <c r="X223" s="81"/>
      <c r="Y223" s="81"/>
    </row>
    <row r="224" spans="1:25" ht="15" customHeight="1">
      <c r="A224" s="42"/>
      <c r="B224" s="42"/>
      <c r="C224" s="42"/>
      <c r="D224" s="52"/>
      <c r="E224" s="52"/>
      <c r="F224" s="52"/>
      <c r="G224" s="42"/>
      <c r="H224" s="42"/>
      <c r="I224" s="42"/>
      <c r="J224" s="42"/>
      <c r="K224" s="53"/>
      <c r="L224" s="54"/>
      <c r="M224" s="55"/>
      <c r="N224" s="42"/>
      <c r="O224" s="55"/>
      <c r="P224" s="56"/>
      <c r="Q224" s="42"/>
      <c r="R224" s="104"/>
      <c r="S224" s="81"/>
      <c r="T224" s="81"/>
      <c r="U224" s="81"/>
      <c r="V224" s="81"/>
      <c r="W224" s="81"/>
      <c r="X224" s="81"/>
      <c r="Y224" s="81"/>
    </row>
    <row r="225" spans="1:25" ht="15" customHeight="1">
      <c r="A225" s="42"/>
      <c r="B225" s="42"/>
      <c r="C225" s="42"/>
      <c r="D225" s="52"/>
      <c r="E225" s="52"/>
      <c r="F225" s="52"/>
      <c r="G225" s="42"/>
      <c r="H225" s="42"/>
      <c r="I225" s="42"/>
      <c r="J225" s="42"/>
      <c r="K225" s="53"/>
      <c r="L225" s="54"/>
      <c r="M225" s="55"/>
      <c r="N225" s="42"/>
      <c r="O225" s="55"/>
      <c r="P225" s="56"/>
      <c r="Q225" s="42"/>
      <c r="R225" s="104"/>
      <c r="S225" s="81"/>
      <c r="T225" s="81"/>
      <c r="U225" s="81"/>
      <c r="V225" s="81"/>
      <c r="W225" s="81"/>
      <c r="X225" s="81"/>
      <c r="Y225" s="81"/>
    </row>
    <row r="226" spans="1:25" ht="15" customHeight="1">
      <c r="A226" s="42"/>
      <c r="B226" s="42"/>
      <c r="C226" s="42"/>
      <c r="D226" s="52"/>
      <c r="E226" s="52"/>
      <c r="F226" s="52"/>
      <c r="G226" s="42"/>
      <c r="H226" s="42"/>
      <c r="I226" s="42"/>
      <c r="J226" s="42"/>
      <c r="K226" s="53"/>
      <c r="L226" s="54"/>
      <c r="M226" s="55"/>
      <c r="N226" s="42"/>
      <c r="O226" s="55"/>
      <c r="P226" s="56"/>
      <c r="Q226" s="42"/>
      <c r="R226" s="104"/>
      <c r="S226" s="81"/>
      <c r="T226" s="81"/>
      <c r="U226" s="81"/>
      <c r="V226" s="81"/>
      <c r="W226" s="81"/>
      <c r="X226" s="81"/>
      <c r="Y226" s="81"/>
    </row>
    <row r="227" spans="1:25" ht="15" customHeight="1">
      <c r="A227" s="42"/>
      <c r="B227" s="42"/>
      <c r="C227" s="42"/>
      <c r="D227" s="52"/>
      <c r="E227" s="52"/>
      <c r="F227" s="52"/>
      <c r="G227" s="42"/>
      <c r="H227" s="42"/>
      <c r="I227" s="42"/>
      <c r="J227" s="42"/>
      <c r="K227" s="53"/>
      <c r="L227" s="54"/>
      <c r="M227" s="55"/>
      <c r="N227" s="42"/>
      <c r="O227" s="55"/>
      <c r="P227" s="56"/>
      <c r="Q227" s="42"/>
      <c r="R227" s="104"/>
      <c r="S227" s="81"/>
      <c r="T227" s="81"/>
      <c r="U227" s="81"/>
      <c r="V227" s="81"/>
      <c r="W227" s="81"/>
      <c r="X227" s="81"/>
      <c r="Y227" s="81"/>
    </row>
    <row r="228" spans="1:25" ht="15" customHeight="1">
      <c r="A228" s="42"/>
      <c r="B228" s="42"/>
      <c r="C228" s="42"/>
      <c r="D228" s="52"/>
      <c r="E228" s="52"/>
      <c r="F228" s="52"/>
      <c r="G228" s="42"/>
      <c r="H228" s="42"/>
      <c r="I228" s="42"/>
      <c r="J228" s="42"/>
      <c r="K228" s="53"/>
      <c r="L228" s="54"/>
      <c r="M228" s="55"/>
      <c r="N228" s="42"/>
      <c r="O228" s="55"/>
      <c r="P228" s="56"/>
      <c r="Q228" s="42"/>
      <c r="R228" s="104"/>
      <c r="S228" s="81"/>
      <c r="T228" s="81"/>
      <c r="U228" s="81"/>
      <c r="V228" s="81"/>
      <c r="W228" s="81"/>
      <c r="X228" s="81"/>
      <c r="Y228" s="81"/>
    </row>
    <row r="229" spans="1:25" ht="15" customHeight="1">
      <c r="A229" s="42"/>
      <c r="B229" s="42"/>
      <c r="C229" s="42"/>
      <c r="D229" s="52"/>
      <c r="E229" s="52"/>
      <c r="F229" s="52"/>
      <c r="G229" s="42"/>
      <c r="H229" s="42"/>
      <c r="I229" s="42"/>
      <c r="J229" s="42"/>
      <c r="K229" s="53"/>
      <c r="L229" s="54"/>
      <c r="M229" s="55"/>
      <c r="N229" s="42"/>
      <c r="O229" s="55"/>
      <c r="P229" s="56"/>
      <c r="Q229" s="42"/>
      <c r="R229" s="104"/>
      <c r="S229" s="81"/>
      <c r="T229" s="81"/>
      <c r="U229" s="81"/>
      <c r="V229" s="81"/>
      <c r="W229" s="81"/>
      <c r="X229" s="81"/>
      <c r="Y229" s="81"/>
    </row>
    <row r="230" spans="1:25" ht="15" customHeight="1">
      <c r="A230" s="42"/>
      <c r="B230" s="42"/>
      <c r="C230" s="42"/>
      <c r="D230" s="52"/>
      <c r="E230" s="52"/>
      <c r="F230" s="52"/>
      <c r="G230" s="42"/>
      <c r="H230" s="42"/>
      <c r="I230" s="42"/>
      <c r="J230" s="42"/>
      <c r="K230" s="53"/>
      <c r="L230" s="54"/>
      <c r="M230" s="55"/>
      <c r="N230" s="42"/>
      <c r="O230" s="55"/>
      <c r="P230" s="56"/>
      <c r="Q230" s="42"/>
      <c r="R230" s="104"/>
      <c r="S230" s="81"/>
      <c r="T230" s="81"/>
      <c r="U230" s="81"/>
      <c r="V230" s="81"/>
      <c r="W230" s="81"/>
      <c r="X230" s="81"/>
      <c r="Y230" s="81"/>
    </row>
    <row r="231" spans="1:25" ht="15" customHeight="1">
      <c r="A231" s="42"/>
      <c r="B231" s="42"/>
      <c r="C231" s="42"/>
      <c r="D231" s="52"/>
      <c r="E231" s="52"/>
      <c r="F231" s="52"/>
      <c r="G231" s="42"/>
      <c r="H231" s="42"/>
      <c r="I231" s="42"/>
      <c r="J231" s="42"/>
      <c r="K231" s="53"/>
      <c r="L231" s="54"/>
      <c r="M231" s="55"/>
      <c r="N231" s="42"/>
      <c r="O231" s="55"/>
      <c r="P231" s="56"/>
      <c r="Q231" s="42"/>
      <c r="R231" s="104"/>
      <c r="S231" s="81"/>
      <c r="T231" s="81"/>
      <c r="U231" s="81"/>
      <c r="V231" s="81"/>
      <c r="W231" s="81"/>
      <c r="X231" s="81"/>
      <c r="Y231" s="81"/>
    </row>
    <row r="232" spans="1:25" ht="15" customHeight="1">
      <c r="A232" s="42"/>
      <c r="B232" s="42"/>
      <c r="C232" s="42"/>
      <c r="D232" s="52"/>
      <c r="E232" s="52"/>
      <c r="F232" s="52"/>
      <c r="G232" s="42"/>
      <c r="H232" s="42"/>
      <c r="I232" s="42"/>
      <c r="J232" s="42"/>
      <c r="K232" s="53"/>
      <c r="L232" s="54"/>
      <c r="M232" s="55"/>
      <c r="N232" s="42"/>
      <c r="O232" s="55"/>
      <c r="P232" s="56"/>
      <c r="Q232" s="42"/>
      <c r="R232" s="104"/>
      <c r="S232" s="81"/>
      <c r="T232" s="81"/>
      <c r="U232" s="81"/>
      <c r="V232" s="81"/>
      <c r="W232" s="81"/>
      <c r="X232" s="81"/>
      <c r="Y232" s="81"/>
    </row>
    <row r="233" spans="1:25" ht="15" customHeight="1">
      <c r="A233" s="42"/>
      <c r="B233" s="42"/>
      <c r="C233" s="42"/>
      <c r="D233" s="52"/>
      <c r="E233" s="52"/>
      <c r="F233" s="52"/>
      <c r="G233" s="42"/>
      <c r="H233" s="42"/>
      <c r="I233" s="42"/>
      <c r="J233" s="42"/>
      <c r="K233" s="53"/>
      <c r="L233" s="54"/>
      <c r="M233" s="55"/>
      <c r="N233" s="42"/>
      <c r="O233" s="55"/>
      <c r="P233" s="56"/>
      <c r="Q233" s="42"/>
      <c r="R233" s="104"/>
      <c r="S233" s="81"/>
      <c r="T233" s="81"/>
      <c r="U233" s="81"/>
      <c r="V233" s="81"/>
      <c r="W233" s="81"/>
      <c r="X233" s="81"/>
      <c r="Y233" s="81"/>
    </row>
    <row r="234" spans="1:25" ht="15" customHeight="1">
      <c r="A234" s="42"/>
      <c r="B234" s="42"/>
      <c r="C234" s="42"/>
      <c r="D234" s="52"/>
      <c r="E234" s="52"/>
      <c r="F234" s="52"/>
      <c r="G234" s="42"/>
      <c r="H234" s="42"/>
      <c r="I234" s="42"/>
      <c r="J234" s="42"/>
      <c r="K234" s="53"/>
      <c r="L234" s="54"/>
      <c r="M234" s="55"/>
      <c r="N234" s="42"/>
      <c r="O234" s="55"/>
      <c r="P234" s="56"/>
      <c r="Q234" s="42"/>
      <c r="R234" s="104"/>
      <c r="S234" s="81"/>
      <c r="T234" s="81"/>
      <c r="U234" s="81"/>
      <c r="V234" s="81"/>
      <c r="W234" s="81"/>
      <c r="X234" s="81"/>
      <c r="Y234" s="81"/>
    </row>
    <row r="235" spans="1:25" ht="15" customHeight="1">
      <c r="A235" s="42"/>
      <c r="B235" s="42"/>
      <c r="C235" s="42"/>
      <c r="D235" s="52"/>
      <c r="E235" s="52"/>
      <c r="F235" s="52"/>
      <c r="G235" s="42"/>
      <c r="H235" s="42"/>
      <c r="I235" s="42"/>
      <c r="J235" s="42"/>
      <c r="K235" s="53"/>
      <c r="L235" s="54"/>
      <c r="M235" s="55"/>
      <c r="N235" s="42"/>
      <c r="O235" s="55"/>
      <c r="P235" s="56"/>
      <c r="Q235" s="42"/>
      <c r="R235" s="104"/>
      <c r="S235" s="81"/>
      <c r="T235" s="81"/>
      <c r="U235" s="81"/>
      <c r="V235" s="81"/>
      <c r="W235" s="81"/>
      <c r="X235" s="81"/>
      <c r="Y235" s="81"/>
    </row>
    <row r="236" spans="1:25" ht="15" customHeight="1">
      <c r="A236" s="42"/>
      <c r="B236" s="42"/>
      <c r="C236" s="42"/>
      <c r="D236" s="52"/>
      <c r="E236" s="52"/>
      <c r="F236" s="52"/>
      <c r="G236" s="42"/>
      <c r="H236" s="42"/>
      <c r="I236" s="42"/>
      <c r="J236" s="42"/>
      <c r="K236" s="53"/>
      <c r="L236" s="54"/>
      <c r="M236" s="55"/>
      <c r="N236" s="42"/>
      <c r="O236" s="55"/>
      <c r="P236" s="56"/>
      <c r="Q236" s="42"/>
      <c r="R236" s="104"/>
      <c r="S236" s="81"/>
      <c r="T236" s="81"/>
      <c r="U236" s="81"/>
      <c r="V236" s="81"/>
      <c r="W236" s="81"/>
      <c r="X236" s="81"/>
      <c r="Y236" s="81"/>
    </row>
    <row r="237" spans="1:25" ht="15" customHeight="1">
      <c r="A237" s="42"/>
      <c r="B237" s="42"/>
      <c r="C237" s="42"/>
      <c r="D237" s="52"/>
      <c r="E237" s="52"/>
      <c r="F237" s="52"/>
      <c r="G237" s="42"/>
      <c r="H237" s="42"/>
      <c r="I237" s="42"/>
      <c r="J237" s="42"/>
      <c r="K237" s="53"/>
      <c r="L237" s="54"/>
      <c r="M237" s="55"/>
      <c r="N237" s="42"/>
      <c r="O237" s="55"/>
      <c r="P237" s="56"/>
      <c r="Q237" s="42"/>
      <c r="R237" s="104"/>
      <c r="S237" s="81"/>
      <c r="T237" s="81"/>
      <c r="U237" s="81"/>
      <c r="V237" s="81"/>
      <c r="W237" s="81"/>
      <c r="X237" s="81"/>
      <c r="Y237" s="81"/>
    </row>
    <row r="238" spans="1:25" ht="15" customHeight="1">
      <c r="A238" s="42"/>
      <c r="B238" s="42"/>
      <c r="C238" s="42"/>
      <c r="D238" s="52"/>
      <c r="E238" s="52"/>
      <c r="F238" s="52"/>
      <c r="G238" s="42"/>
      <c r="H238" s="42"/>
      <c r="I238" s="42"/>
      <c r="J238" s="42"/>
      <c r="K238" s="53"/>
      <c r="L238" s="54"/>
      <c r="M238" s="55"/>
      <c r="N238" s="42"/>
      <c r="O238" s="55"/>
      <c r="P238" s="56"/>
      <c r="Q238" s="42"/>
      <c r="R238" s="104"/>
      <c r="S238" s="81"/>
      <c r="T238" s="81"/>
      <c r="U238" s="81"/>
      <c r="V238" s="81"/>
      <c r="W238" s="81"/>
      <c r="X238" s="81"/>
      <c r="Y238" s="81"/>
    </row>
    <row r="239" spans="1:25" ht="15" customHeight="1">
      <c r="A239" s="42"/>
      <c r="B239" s="42"/>
      <c r="C239" s="42"/>
      <c r="D239" s="52"/>
      <c r="E239" s="52"/>
      <c r="F239" s="52"/>
      <c r="G239" s="42"/>
      <c r="H239" s="42"/>
      <c r="I239" s="42"/>
      <c r="J239" s="42"/>
      <c r="K239" s="53"/>
      <c r="L239" s="54"/>
      <c r="M239" s="55"/>
      <c r="N239" s="42"/>
      <c r="O239" s="55"/>
      <c r="P239" s="56"/>
      <c r="Q239" s="42"/>
      <c r="R239" s="104"/>
      <c r="S239" s="81"/>
      <c r="T239" s="81"/>
      <c r="U239" s="81"/>
      <c r="V239" s="81"/>
      <c r="W239" s="81"/>
      <c r="X239" s="81"/>
      <c r="Y239" s="81"/>
    </row>
    <row r="240" spans="1:25" ht="15" customHeight="1">
      <c r="A240" s="42"/>
      <c r="B240" s="42"/>
      <c r="C240" s="42"/>
      <c r="D240" s="52"/>
      <c r="E240" s="52"/>
      <c r="F240" s="52"/>
      <c r="G240" s="42"/>
      <c r="H240" s="42"/>
      <c r="I240" s="42"/>
      <c r="J240" s="42"/>
      <c r="K240" s="53"/>
      <c r="L240" s="54"/>
      <c r="M240" s="55"/>
      <c r="N240" s="42"/>
      <c r="O240" s="55"/>
      <c r="P240" s="56"/>
      <c r="Q240" s="42"/>
      <c r="R240" s="104"/>
      <c r="S240" s="81"/>
      <c r="T240" s="81"/>
      <c r="U240" s="81"/>
      <c r="V240" s="81"/>
      <c r="W240" s="81"/>
      <c r="X240" s="81"/>
      <c r="Y240" s="81"/>
    </row>
    <row r="241" spans="1:25" ht="15" customHeight="1">
      <c r="A241" s="42"/>
      <c r="B241" s="42"/>
      <c r="C241" s="42"/>
      <c r="D241" s="52"/>
      <c r="E241" s="52"/>
      <c r="F241" s="52"/>
      <c r="G241" s="42"/>
      <c r="H241" s="42"/>
      <c r="I241" s="42"/>
      <c r="J241" s="42"/>
      <c r="K241" s="53"/>
      <c r="L241" s="54"/>
      <c r="M241" s="55"/>
      <c r="N241" s="42"/>
      <c r="O241" s="55"/>
      <c r="P241" s="56"/>
      <c r="Q241" s="42"/>
      <c r="R241" s="104"/>
      <c r="S241" s="81"/>
      <c r="T241" s="81"/>
      <c r="U241" s="81"/>
      <c r="V241" s="81"/>
      <c r="W241" s="81"/>
      <c r="X241" s="81"/>
      <c r="Y241" s="81"/>
    </row>
    <row r="242" spans="1:25" ht="15" customHeight="1">
      <c r="A242" s="42"/>
      <c r="B242" s="42"/>
      <c r="C242" s="42"/>
      <c r="D242" s="52"/>
      <c r="E242" s="52"/>
      <c r="F242" s="52"/>
      <c r="G242" s="42"/>
      <c r="H242" s="42"/>
      <c r="I242" s="42"/>
      <c r="J242" s="42"/>
      <c r="K242" s="53"/>
      <c r="L242" s="54"/>
      <c r="M242" s="55"/>
      <c r="N242" s="42"/>
      <c r="O242" s="55"/>
      <c r="P242" s="56"/>
      <c r="Q242" s="42"/>
      <c r="R242" s="104"/>
      <c r="S242" s="81"/>
      <c r="T242" s="81"/>
      <c r="U242" s="81"/>
      <c r="V242" s="81"/>
      <c r="W242" s="81"/>
      <c r="X242" s="81"/>
      <c r="Y242" s="81"/>
    </row>
    <row r="243" spans="1:25" ht="15" customHeight="1">
      <c r="A243" s="42"/>
      <c r="B243" s="42"/>
      <c r="C243" s="42"/>
      <c r="D243" s="52"/>
      <c r="E243" s="52"/>
      <c r="F243" s="52"/>
      <c r="G243" s="42"/>
      <c r="H243" s="42"/>
      <c r="I243" s="42"/>
      <c r="J243" s="42"/>
      <c r="K243" s="53"/>
      <c r="L243" s="54"/>
      <c r="M243" s="55"/>
      <c r="N243" s="42"/>
      <c r="O243" s="55"/>
      <c r="P243" s="56"/>
      <c r="Q243" s="42"/>
      <c r="R243" s="104"/>
      <c r="S243" s="81"/>
      <c r="T243" s="81"/>
      <c r="U243" s="81"/>
      <c r="V243" s="81"/>
      <c r="W243" s="81"/>
      <c r="X243" s="81"/>
      <c r="Y243" s="81"/>
    </row>
    <row r="244" spans="1:25" ht="15" customHeight="1">
      <c r="A244" s="42"/>
      <c r="B244" s="42"/>
      <c r="C244" s="42"/>
      <c r="D244" s="52"/>
      <c r="E244" s="52"/>
      <c r="F244" s="52"/>
      <c r="G244" s="42"/>
      <c r="H244" s="42"/>
      <c r="I244" s="42"/>
      <c r="J244" s="42"/>
      <c r="K244" s="53"/>
      <c r="L244" s="54"/>
      <c r="M244" s="55"/>
      <c r="N244" s="42"/>
      <c r="O244" s="55"/>
      <c r="P244" s="56"/>
      <c r="Q244" s="42"/>
      <c r="R244" s="104"/>
      <c r="S244" s="81"/>
      <c r="T244" s="81"/>
      <c r="U244" s="81"/>
      <c r="V244" s="81"/>
      <c r="W244" s="81"/>
      <c r="X244" s="81"/>
      <c r="Y244" s="81"/>
    </row>
    <row r="245" spans="1:25" ht="15" customHeight="1">
      <c r="A245" s="42"/>
      <c r="B245" s="42"/>
      <c r="C245" s="42"/>
      <c r="D245" s="52"/>
      <c r="E245" s="52"/>
      <c r="F245" s="52"/>
      <c r="G245" s="42"/>
      <c r="H245" s="42"/>
      <c r="I245" s="42"/>
      <c r="J245" s="42"/>
      <c r="K245" s="53"/>
      <c r="L245" s="54"/>
      <c r="M245" s="55"/>
      <c r="N245" s="42"/>
      <c r="O245" s="55"/>
      <c r="P245" s="56"/>
      <c r="Q245" s="42"/>
      <c r="R245" s="104"/>
      <c r="S245" s="81"/>
      <c r="T245" s="81"/>
      <c r="U245" s="81"/>
      <c r="V245" s="81"/>
      <c r="W245" s="81"/>
      <c r="X245" s="81"/>
      <c r="Y245" s="81"/>
    </row>
    <row r="246" spans="1:25" ht="15" customHeight="1">
      <c r="A246" s="42"/>
      <c r="B246" s="42"/>
      <c r="C246" s="42"/>
      <c r="D246" s="52"/>
      <c r="E246" s="52"/>
      <c r="F246" s="52"/>
      <c r="G246" s="42"/>
      <c r="H246" s="42"/>
      <c r="I246" s="42"/>
      <c r="J246" s="42"/>
      <c r="K246" s="53"/>
      <c r="L246" s="54"/>
      <c r="M246" s="55"/>
      <c r="N246" s="42"/>
      <c r="O246" s="55"/>
      <c r="P246" s="56"/>
      <c r="Q246" s="42"/>
      <c r="R246" s="104"/>
      <c r="S246" s="81"/>
      <c r="T246" s="81"/>
      <c r="U246" s="81"/>
      <c r="V246" s="81"/>
      <c r="W246" s="81"/>
      <c r="X246" s="81"/>
      <c r="Y246" s="81"/>
    </row>
    <row r="247" spans="1:25" ht="15" customHeight="1">
      <c r="A247" s="42"/>
      <c r="B247" s="42"/>
      <c r="C247" s="42"/>
      <c r="D247" s="52"/>
      <c r="E247" s="52"/>
      <c r="F247" s="52"/>
      <c r="G247" s="42"/>
      <c r="H247" s="42"/>
      <c r="I247" s="42"/>
      <c r="J247" s="42"/>
      <c r="K247" s="53"/>
      <c r="L247" s="54"/>
      <c r="M247" s="55"/>
      <c r="N247" s="42"/>
      <c r="O247" s="55"/>
      <c r="P247" s="56"/>
      <c r="Q247" s="42"/>
      <c r="R247" s="104"/>
      <c r="S247" s="81"/>
      <c r="T247" s="81"/>
      <c r="U247" s="81"/>
      <c r="V247" s="81"/>
      <c r="W247" s="81"/>
      <c r="X247" s="81"/>
      <c r="Y247" s="81"/>
    </row>
    <row r="248" spans="1:25" ht="15" customHeight="1">
      <c r="A248" s="42"/>
      <c r="B248" s="42"/>
      <c r="C248" s="42"/>
      <c r="D248" s="52"/>
      <c r="E248" s="52"/>
      <c r="F248" s="52"/>
      <c r="G248" s="42"/>
      <c r="H248" s="42"/>
      <c r="I248" s="42"/>
      <c r="J248" s="42"/>
      <c r="K248" s="53"/>
      <c r="L248" s="54"/>
      <c r="M248" s="55"/>
      <c r="N248" s="42"/>
      <c r="O248" s="55"/>
      <c r="P248" s="56"/>
      <c r="Q248" s="42"/>
      <c r="R248" s="104"/>
      <c r="S248" s="81"/>
      <c r="T248" s="81"/>
      <c r="U248" s="81"/>
      <c r="V248" s="81"/>
      <c r="W248" s="81"/>
      <c r="X248" s="81"/>
      <c r="Y248" s="81"/>
    </row>
    <row r="249" spans="1:25" ht="15" customHeight="1">
      <c r="A249" s="42"/>
      <c r="B249" s="42"/>
      <c r="C249" s="42"/>
      <c r="D249" s="52"/>
      <c r="E249" s="52"/>
      <c r="F249" s="52"/>
      <c r="G249" s="42"/>
      <c r="H249" s="42"/>
      <c r="I249" s="42"/>
      <c r="J249" s="42"/>
      <c r="K249" s="53"/>
      <c r="L249" s="54"/>
      <c r="M249" s="55"/>
      <c r="N249" s="42"/>
      <c r="O249" s="55"/>
      <c r="P249" s="56"/>
      <c r="Q249" s="42"/>
      <c r="R249" s="104"/>
      <c r="S249" s="81"/>
      <c r="T249" s="81"/>
      <c r="U249" s="81"/>
      <c r="V249" s="81"/>
      <c r="W249" s="81"/>
      <c r="X249" s="81"/>
      <c r="Y249" s="81"/>
    </row>
    <row r="250" spans="1:25" ht="15" customHeight="1">
      <c r="A250" s="42"/>
      <c r="B250" s="42"/>
      <c r="C250" s="42"/>
      <c r="D250" s="52"/>
      <c r="E250" s="52"/>
      <c r="F250" s="52"/>
      <c r="G250" s="42"/>
      <c r="H250" s="42"/>
      <c r="I250" s="42"/>
      <c r="J250" s="42"/>
      <c r="K250" s="53"/>
      <c r="L250" s="54"/>
      <c r="M250" s="55"/>
      <c r="N250" s="42"/>
      <c r="O250" s="55"/>
      <c r="P250" s="56"/>
      <c r="Q250" s="42"/>
      <c r="R250" s="104"/>
      <c r="S250" s="81"/>
      <c r="T250" s="81"/>
      <c r="U250" s="81"/>
      <c r="V250" s="81"/>
      <c r="W250" s="81"/>
      <c r="X250" s="81"/>
      <c r="Y250" s="81"/>
    </row>
  </sheetData>
  <sortState ref="A8:AG200">
    <sortCondition ref="B8:B200" customList="LOP价格,面料,拉链,辅料,厂供物料,吊牌及包装"/>
  </sortState>
  <phoneticPr fontId="13" type="noConversion"/>
  <conditionalFormatting sqref="N1:O8">
    <cfRule type="dataBar" priority="1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{1584DF80-4C34-42C6-83D5-6B3C6747D2A2}</x14:id>
        </ext>
      </extLst>
    </cfRule>
  </conditionalFormatting>
  <pageMargins left="0.23622047244094502" right="0.23622047244094502" top="0.27559055118110198" bottom="0.15748031496063" header="0.31496062992126" footer="0.31496062992126"/>
  <pageSetup paperSize="9" scale="85" orientation="landscape" cellComments="atEnd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84DF80-4C34-42C6-83D5-6B3C6747D2A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N1:O8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D252"/>
  <sheetViews>
    <sheetView tabSelected="1" workbookViewId="0">
      <selection activeCell="I22" sqref="I22"/>
    </sheetView>
  </sheetViews>
  <sheetFormatPr defaultRowHeight="16.5"/>
  <cols>
    <col min="1" max="1" width="3.875" style="4" customWidth="1"/>
    <col min="2" max="2" width="8.125" style="4" customWidth="1"/>
    <col min="3" max="3" width="20.875" style="4" customWidth="1"/>
    <col min="4" max="4" width="20.125" style="57" customWidth="1"/>
    <col min="5" max="6" width="10.875" style="57" customWidth="1"/>
    <col min="7" max="7" width="15.625" style="4" customWidth="1"/>
    <col min="8" max="8" width="11.375" style="4" customWidth="1"/>
    <col min="9" max="9" width="11.875" style="4" customWidth="1"/>
    <col min="10" max="10" width="4" style="4" customWidth="1"/>
    <col min="11" max="11" width="9.375" style="4" customWidth="1"/>
    <col min="12" max="12" width="6.875" style="4" customWidth="1"/>
    <col min="13" max="13" width="10.625" style="4" customWidth="1"/>
    <col min="14" max="14" width="5.625" style="4" customWidth="1"/>
    <col min="15" max="15" width="11.625" style="4" customWidth="1"/>
    <col min="16" max="17" width="10.625" style="4" customWidth="1"/>
    <col min="18" max="30" width="13.5" style="59" customWidth="1"/>
    <col min="31" max="255" width="9" style="4"/>
    <col min="256" max="256" width="3.875" style="4" customWidth="1"/>
    <col min="257" max="257" width="11.75" style="4" customWidth="1"/>
    <col min="258" max="258" width="21" style="4" customWidth="1"/>
    <col min="259" max="259" width="11.625" style="4" customWidth="1"/>
    <col min="260" max="261" width="10.875" style="4" customWidth="1"/>
    <col min="262" max="262" width="14.875" style="4" customWidth="1"/>
    <col min="263" max="263" width="11.375" style="4" customWidth="1"/>
    <col min="264" max="265" width="11.875" style="4" customWidth="1"/>
    <col min="266" max="266" width="11.5" style="4" customWidth="1"/>
    <col min="267" max="267" width="12.25" style="4" customWidth="1"/>
    <col min="268" max="268" width="11.875" style="4" customWidth="1"/>
    <col min="269" max="269" width="10.875" style="4" customWidth="1"/>
    <col min="270" max="270" width="11.375" style="4" customWidth="1"/>
    <col min="271" max="271" width="10.625" style="4" customWidth="1"/>
    <col min="272" max="272" width="10.5" style="4" customWidth="1"/>
    <col min="273" max="280" width="10.625" style="4" customWidth="1"/>
    <col min="281" max="511" width="9" style="4"/>
    <col min="512" max="512" width="3.875" style="4" customWidth="1"/>
    <col min="513" max="513" width="11.75" style="4" customWidth="1"/>
    <col min="514" max="514" width="21" style="4" customWidth="1"/>
    <col min="515" max="515" width="11.625" style="4" customWidth="1"/>
    <col min="516" max="517" width="10.875" style="4" customWidth="1"/>
    <col min="518" max="518" width="14.875" style="4" customWidth="1"/>
    <col min="519" max="519" width="11.375" style="4" customWidth="1"/>
    <col min="520" max="521" width="11.875" style="4" customWidth="1"/>
    <col min="522" max="522" width="11.5" style="4" customWidth="1"/>
    <col min="523" max="523" width="12.25" style="4" customWidth="1"/>
    <col min="524" max="524" width="11.875" style="4" customWidth="1"/>
    <col min="525" max="525" width="10.875" style="4" customWidth="1"/>
    <col min="526" max="526" width="11.375" style="4" customWidth="1"/>
    <col min="527" max="527" width="10.625" style="4" customWidth="1"/>
    <col min="528" max="528" width="10.5" style="4" customWidth="1"/>
    <col min="529" max="536" width="10.625" style="4" customWidth="1"/>
    <col min="537" max="767" width="9" style="4"/>
    <col min="768" max="768" width="3.875" style="4" customWidth="1"/>
    <col min="769" max="769" width="11.75" style="4" customWidth="1"/>
    <col min="770" max="770" width="21" style="4" customWidth="1"/>
    <col min="771" max="771" width="11.625" style="4" customWidth="1"/>
    <col min="772" max="773" width="10.875" style="4" customWidth="1"/>
    <col min="774" max="774" width="14.875" style="4" customWidth="1"/>
    <col min="775" max="775" width="11.375" style="4" customWidth="1"/>
    <col min="776" max="777" width="11.875" style="4" customWidth="1"/>
    <col min="778" max="778" width="11.5" style="4" customWidth="1"/>
    <col min="779" max="779" width="12.25" style="4" customWidth="1"/>
    <col min="780" max="780" width="11.875" style="4" customWidth="1"/>
    <col min="781" max="781" width="10.875" style="4" customWidth="1"/>
    <col min="782" max="782" width="11.375" style="4" customWidth="1"/>
    <col min="783" max="783" width="10.625" style="4" customWidth="1"/>
    <col min="784" max="784" width="10.5" style="4" customWidth="1"/>
    <col min="785" max="792" width="10.625" style="4" customWidth="1"/>
    <col min="793" max="1023" width="9" style="4"/>
    <col min="1024" max="1024" width="3.875" style="4" customWidth="1"/>
    <col min="1025" max="1025" width="11.75" style="4" customWidth="1"/>
    <col min="1026" max="1026" width="21" style="4" customWidth="1"/>
    <col min="1027" max="1027" width="11.625" style="4" customWidth="1"/>
    <col min="1028" max="1029" width="10.875" style="4" customWidth="1"/>
    <col min="1030" max="1030" width="14.875" style="4" customWidth="1"/>
    <col min="1031" max="1031" width="11.375" style="4" customWidth="1"/>
    <col min="1032" max="1033" width="11.875" style="4" customWidth="1"/>
    <col min="1034" max="1034" width="11.5" style="4" customWidth="1"/>
    <col min="1035" max="1035" width="12.25" style="4" customWidth="1"/>
    <col min="1036" max="1036" width="11.875" style="4" customWidth="1"/>
    <col min="1037" max="1037" width="10.875" style="4" customWidth="1"/>
    <col min="1038" max="1038" width="11.375" style="4" customWidth="1"/>
    <col min="1039" max="1039" width="10.625" style="4" customWidth="1"/>
    <col min="1040" max="1040" width="10.5" style="4" customWidth="1"/>
    <col min="1041" max="1048" width="10.625" style="4" customWidth="1"/>
    <col min="1049" max="1279" width="9" style="4"/>
    <col min="1280" max="1280" width="3.875" style="4" customWidth="1"/>
    <col min="1281" max="1281" width="11.75" style="4" customWidth="1"/>
    <col min="1282" max="1282" width="21" style="4" customWidth="1"/>
    <col min="1283" max="1283" width="11.625" style="4" customWidth="1"/>
    <col min="1284" max="1285" width="10.875" style="4" customWidth="1"/>
    <col min="1286" max="1286" width="14.875" style="4" customWidth="1"/>
    <col min="1287" max="1287" width="11.375" style="4" customWidth="1"/>
    <col min="1288" max="1289" width="11.875" style="4" customWidth="1"/>
    <col min="1290" max="1290" width="11.5" style="4" customWidth="1"/>
    <col min="1291" max="1291" width="12.25" style="4" customWidth="1"/>
    <col min="1292" max="1292" width="11.875" style="4" customWidth="1"/>
    <col min="1293" max="1293" width="10.875" style="4" customWidth="1"/>
    <col min="1294" max="1294" width="11.375" style="4" customWidth="1"/>
    <col min="1295" max="1295" width="10.625" style="4" customWidth="1"/>
    <col min="1296" max="1296" width="10.5" style="4" customWidth="1"/>
    <col min="1297" max="1304" width="10.625" style="4" customWidth="1"/>
    <col min="1305" max="1535" width="9" style="4"/>
    <col min="1536" max="1536" width="3.875" style="4" customWidth="1"/>
    <col min="1537" max="1537" width="11.75" style="4" customWidth="1"/>
    <col min="1538" max="1538" width="21" style="4" customWidth="1"/>
    <col min="1539" max="1539" width="11.625" style="4" customWidth="1"/>
    <col min="1540" max="1541" width="10.875" style="4" customWidth="1"/>
    <col min="1542" max="1542" width="14.875" style="4" customWidth="1"/>
    <col min="1543" max="1543" width="11.375" style="4" customWidth="1"/>
    <col min="1544" max="1545" width="11.875" style="4" customWidth="1"/>
    <col min="1546" max="1546" width="11.5" style="4" customWidth="1"/>
    <col min="1547" max="1547" width="12.25" style="4" customWidth="1"/>
    <col min="1548" max="1548" width="11.875" style="4" customWidth="1"/>
    <col min="1549" max="1549" width="10.875" style="4" customWidth="1"/>
    <col min="1550" max="1550" width="11.375" style="4" customWidth="1"/>
    <col min="1551" max="1551" width="10.625" style="4" customWidth="1"/>
    <col min="1552" max="1552" width="10.5" style="4" customWidth="1"/>
    <col min="1553" max="1560" width="10.625" style="4" customWidth="1"/>
    <col min="1561" max="1791" width="9" style="4"/>
    <col min="1792" max="1792" width="3.875" style="4" customWidth="1"/>
    <col min="1793" max="1793" width="11.75" style="4" customWidth="1"/>
    <col min="1794" max="1794" width="21" style="4" customWidth="1"/>
    <col min="1795" max="1795" width="11.625" style="4" customWidth="1"/>
    <col min="1796" max="1797" width="10.875" style="4" customWidth="1"/>
    <col min="1798" max="1798" width="14.875" style="4" customWidth="1"/>
    <col min="1799" max="1799" width="11.375" style="4" customWidth="1"/>
    <col min="1800" max="1801" width="11.875" style="4" customWidth="1"/>
    <col min="1802" max="1802" width="11.5" style="4" customWidth="1"/>
    <col min="1803" max="1803" width="12.25" style="4" customWidth="1"/>
    <col min="1804" max="1804" width="11.875" style="4" customWidth="1"/>
    <col min="1805" max="1805" width="10.875" style="4" customWidth="1"/>
    <col min="1806" max="1806" width="11.375" style="4" customWidth="1"/>
    <col min="1807" max="1807" width="10.625" style="4" customWidth="1"/>
    <col min="1808" max="1808" width="10.5" style="4" customWidth="1"/>
    <col min="1809" max="1816" width="10.625" style="4" customWidth="1"/>
    <col min="1817" max="2047" width="9" style="4"/>
    <col min="2048" max="2048" width="3.875" style="4" customWidth="1"/>
    <col min="2049" max="2049" width="11.75" style="4" customWidth="1"/>
    <col min="2050" max="2050" width="21" style="4" customWidth="1"/>
    <col min="2051" max="2051" width="11.625" style="4" customWidth="1"/>
    <col min="2052" max="2053" width="10.875" style="4" customWidth="1"/>
    <col min="2054" max="2054" width="14.875" style="4" customWidth="1"/>
    <col min="2055" max="2055" width="11.375" style="4" customWidth="1"/>
    <col min="2056" max="2057" width="11.875" style="4" customWidth="1"/>
    <col min="2058" max="2058" width="11.5" style="4" customWidth="1"/>
    <col min="2059" max="2059" width="12.25" style="4" customWidth="1"/>
    <col min="2060" max="2060" width="11.875" style="4" customWidth="1"/>
    <col min="2061" max="2061" width="10.875" style="4" customWidth="1"/>
    <col min="2062" max="2062" width="11.375" style="4" customWidth="1"/>
    <col min="2063" max="2063" width="10.625" style="4" customWidth="1"/>
    <col min="2064" max="2064" width="10.5" style="4" customWidth="1"/>
    <col min="2065" max="2072" width="10.625" style="4" customWidth="1"/>
    <col min="2073" max="2303" width="9" style="4"/>
    <col min="2304" max="2304" width="3.875" style="4" customWidth="1"/>
    <col min="2305" max="2305" width="11.75" style="4" customWidth="1"/>
    <col min="2306" max="2306" width="21" style="4" customWidth="1"/>
    <col min="2307" max="2307" width="11.625" style="4" customWidth="1"/>
    <col min="2308" max="2309" width="10.875" style="4" customWidth="1"/>
    <col min="2310" max="2310" width="14.875" style="4" customWidth="1"/>
    <col min="2311" max="2311" width="11.375" style="4" customWidth="1"/>
    <col min="2312" max="2313" width="11.875" style="4" customWidth="1"/>
    <col min="2314" max="2314" width="11.5" style="4" customWidth="1"/>
    <col min="2315" max="2315" width="12.25" style="4" customWidth="1"/>
    <col min="2316" max="2316" width="11.875" style="4" customWidth="1"/>
    <col min="2317" max="2317" width="10.875" style="4" customWidth="1"/>
    <col min="2318" max="2318" width="11.375" style="4" customWidth="1"/>
    <col min="2319" max="2319" width="10.625" style="4" customWidth="1"/>
    <col min="2320" max="2320" width="10.5" style="4" customWidth="1"/>
    <col min="2321" max="2328" width="10.625" style="4" customWidth="1"/>
    <col min="2329" max="2559" width="9" style="4"/>
    <col min="2560" max="2560" width="3.875" style="4" customWidth="1"/>
    <col min="2561" max="2561" width="11.75" style="4" customWidth="1"/>
    <col min="2562" max="2562" width="21" style="4" customWidth="1"/>
    <col min="2563" max="2563" width="11.625" style="4" customWidth="1"/>
    <col min="2564" max="2565" width="10.875" style="4" customWidth="1"/>
    <col min="2566" max="2566" width="14.875" style="4" customWidth="1"/>
    <col min="2567" max="2567" width="11.375" style="4" customWidth="1"/>
    <col min="2568" max="2569" width="11.875" style="4" customWidth="1"/>
    <col min="2570" max="2570" width="11.5" style="4" customWidth="1"/>
    <col min="2571" max="2571" width="12.25" style="4" customWidth="1"/>
    <col min="2572" max="2572" width="11.875" style="4" customWidth="1"/>
    <col min="2573" max="2573" width="10.875" style="4" customWidth="1"/>
    <col min="2574" max="2574" width="11.375" style="4" customWidth="1"/>
    <col min="2575" max="2575" width="10.625" style="4" customWidth="1"/>
    <col min="2576" max="2576" width="10.5" style="4" customWidth="1"/>
    <col min="2577" max="2584" width="10.625" style="4" customWidth="1"/>
    <col min="2585" max="2815" width="9" style="4"/>
    <col min="2816" max="2816" width="3.875" style="4" customWidth="1"/>
    <col min="2817" max="2817" width="11.75" style="4" customWidth="1"/>
    <col min="2818" max="2818" width="21" style="4" customWidth="1"/>
    <col min="2819" max="2819" width="11.625" style="4" customWidth="1"/>
    <col min="2820" max="2821" width="10.875" style="4" customWidth="1"/>
    <col min="2822" max="2822" width="14.875" style="4" customWidth="1"/>
    <col min="2823" max="2823" width="11.375" style="4" customWidth="1"/>
    <col min="2824" max="2825" width="11.875" style="4" customWidth="1"/>
    <col min="2826" max="2826" width="11.5" style="4" customWidth="1"/>
    <col min="2827" max="2827" width="12.25" style="4" customWidth="1"/>
    <col min="2828" max="2828" width="11.875" style="4" customWidth="1"/>
    <col min="2829" max="2829" width="10.875" style="4" customWidth="1"/>
    <col min="2830" max="2830" width="11.375" style="4" customWidth="1"/>
    <col min="2831" max="2831" width="10.625" style="4" customWidth="1"/>
    <col min="2832" max="2832" width="10.5" style="4" customWidth="1"/>
    <col min="2833" max="2840" width="10.625" style="4" customWidth="1"/>
    <col min="2841" max="3071" width="9" style="4"/>
    <col min="3072" max="3072" width="3.875" style="4" customWidth="1"/>
    <col min="3073" max="3073" width="11.75" style="4" customWidth="1"/>
    <col min="3074" max="3074" width="21" style="4" customWidth="1"/>
    <col min="3075" max="3075" width="11.625" style="4" customWidth="1"/>
    <col min="3076" max="3077" width="10.875" style="4" customWidth="1"/>
    <col min="3078" max="3078" width="14.875" style="4" customWidth="1"/>
    <col min="3079" max="3079" width="11.375" style="4" customWidth="1"/>
    <col min="3080" max="3081" width="11.875" style="4" customWidth="1"/>
    <col min="3082" max="3082" width="11.5" style="4" customWidth="1"/>
    <col min="3083" max="3083" width="12.25" style="4" customWidth="1"/>
    <col min="3084" max="3084" width="11.875" style="4" customWidth="1"/>
    <col min="3085" max="3085" width="10.875" style="4" customWidth="1"/>
    <col min="3086" max="3086" width="11.375" style="4" customWidth="1"/>
    <col min="3087" max="3087" width="10.625" style="4" customWidth="1"/>
    <col min="3088" max="3088" width="10.5" style="4" customWidth="1"/>
    <col min="3089" max="3096" width="10.625" style="4" customWidth="1"/>
    <col min="3097" max="3327" width="9" style="4"/>
    <col min="3328" max="3328" width="3.875" style="4" customWidth="1"/>
    <col min="3329" max="3329" width="11.75" style="4" customWidth="1"/>
    <col min="3330" max="3330" width="21" style="4" customWidth="1"/>
    <col min="3331" max="3331" width="11.625" style="4" customWidth="1"/>
    <col min="3332" max="3333" width="10.875" style="4" customWidth="1"/>
    <col min="3334" max="3334" width="14.875" style="4" customWidth="1"/>
    <col min="3335" max="3335" width="11.375" style="4" customWidth="1"/>
    <col min="3336" max="3337" width="11.875" style="4" customWidth="1"/>
    <col min="3338" max="3338" width="11.5" style="4" customWidth="1"/>
    <col min="3339" max="3339" width="12.25" style="4" customWidth="1"/>
    <col min="3340" max="3340" width="11.875" style="4" customWidth="1"/>
    <col min="3341" max="3341" width="10.875" style="4" customWidth="1"/>
    <col min="3342" max="3342" width="11.375" style="4" customWidth="1"/>
    <col min="3343" max="3343" width="10.625" style="4" customWidth="1"/>
    <col min="3344" max="3344" width="10.5" style="4" customWidth="1"/>
    <col min="3345" max="3352" width="10.625" style="4" customWidth="1"/>
    <col min="3353" max="3583" width="9" style="4"/>
    <col min="3584" max="3584" width="3.875" style="4" customWidth="1"/>
    <col min="3585" max="3585" width="11.75" style="4" customWidth="1"/>
    <col min="3586" max="3586" width="21" style="4" customWidth="1"/>
    <col min="3587" max="3587" width="11.625" style="4" customWidth="1"/>
    <col min="3588" max="3589" width="10.875" style="4" customWidth="1"/>
    <col min="3590" max="3590" width="14.875" style="4" customWidth="1"/>
    <col min="3591" max="3591" width="11.375" style="4" customWidth="1"/>
    <col min="3592" max="3593" width="11.875" style="4" customWidth="1"/>
    <col min="3594" max="3594" width="11.5" style="4" customWidth="1"/>
    <col min="3595" max="3595" width="12.25" style="4" customWidth="1"/>
    <col min="3596" max="3596" width="11.875" style="4" customWidth="1"/>
    <col min="3597" max="3597" width="10.875" style="4" customWidth="1"/>
    <col min="3598" max="3598" width="11.375" style="4" customWidth="1"/>
    <col min="3599" max="3599" width="10.625" style="4" customWidth="1"/>
    <col min="3600" max="3600" width="10.5" style="4" customWidth="1"/>
    <col min="3601" max="3608" width="10.625" style="4" customWidth="1"/>
    <col min="3609" max="3839" width="9" style="4"/>
    <col min="3840" max="3840" width="3.875" style="4" customWidth="1"/>
    <col min="3841" max="3841" width="11.75" style="4" customWidth="1"/>
    <col min="3842" max="3842" width="21" style="4" customWidth="1"/>
    <col min="3843" max="3843" width="11.625" style="4" customWidth="1"/>
    <col min="3844" max="3845" width="10.875" style="4" customWidth="1"/>
    <col min="3846" max="3846" width="14.875" style="4" customWidth="1"/>
    <col min="3847" max="3847" width="11.375" style="4" customWidth="1"/>
    <col min="3848" max="3849" width="11.875" style="4" customWidth="1"/>
    <col min="3850" max="3850" width="11.5" style="4" customWidth="1"/>
    <col min="3851" max="3851" width="12.25" style="4" customWidth="1"/>
    <col min="3852" max="3852" width="11.875" style="4" customWidth="1"/>
    <col min="3853" max="3853" width="10.875" style="4" customWidth="1"/>
    <col min="3854" max="3854" width="11.375" style="4" customWidth="1"/>
    <col min="3855" max="3855" width="10.625" style="4" customWidth="1"/>
    <col min="3856" max="3856" width="10.5" style="4" customWidth="1"/>
    <col min="3857" max="3864" width="10.625" style="4" customWidth="1"/>
    <col min="3865" max="4095" width="9" style="4"/>
    <col min="4096" max="4096" width="3.875" style="4" customWidth="1"/>
    <col min="4097" max="4097" width="11.75" style="4" customWidth="1"/>
    <col min="4098" max="4098" width="21" style="4" customWidth="1"/>
    <col min="4099" max="4099" width="11.625" style="4" customWidth="1"/>
    <col min="4100" max="4101" width="10.875" style="4" customWidth="1"/>
    <col min="4102" max="4102" width="14.875" style="4" customWidth="1"/>
    <col min="4103" max="4103" width="11.375" style="4" customWidth="1"/>
    <col min="4104" max="4105" width="11.875" style="4" customWidth="1"/>
    <col min="4106" max="4106" width="11.5" style="4" customWidth="1"/>
    <col min="4107" max="4107" width="12.25" style="4" customWidth="1"/>
    <col min="4108" max="4108" width="11.875" style="4" customWidth="1"/>
    <col min="4109" max="4109" width="10.875" style="4" customWidth="1"/>
    <col min="4110" max="4110" width="11.375" style="4" customWidth="1"/>
    <col min="4111" max="4111" width="10.625" style="4" customWidth="1"/>
    <col min="4112" max="4112" width="10.5" style="4" customWidth="1"/>
    <col min="4113" max="4120" width="10.625" style="4" customWidth="1"/>
    <col min="4121" max="4351" width="9" style="4"/>
    <col min="4352" max="4352" width="3.875" style="4" customWidth="1"/>
    <col min="4353" max="4353" width="11.75" style="4" customWidth="1"/>
    <col min="4354" max="4354" width="21" style="4" customWidth="1"/>
    <col min="4355" max="4355" width="11.625" style="4" customWidth="1"/>
    <col min="4356" max="4357" width="10.875" style="4" customWidth="1"/>
    <col min="4358" max="4358" width="14.875" style="4" customWidth="1"/>
    <col min="4359" max="4359" width="11.375" style="4" customWidth="1"/>
    <col min="4360" max="4361" width="11.875" style="4" customWidth="1"/>
    <col min="4362" max="4362" width="11.5" style="4" customWidth="1"/>
    <col min="4363" max="4363" width="12.25" style="4" customWidth="1"/>
    <col min="4364" max="4364" width="11.875" style="4" customWidth="1"/>
    <col min="4365" max="4365" width="10.875" style="4" customWidth="1"/>
    <col min="4366" max="4366" width="11.375" style="4" customWidth="1"/>
    <col min="4367" max="4367" width="10.625" style="4" customWidth="1"/>
    <col min="4368" max="4368" width="10.5" style="4" customWidth="1"/>
    <col min="4369" max="4376" width="10.625" style="4" customWidth="1"/>
    <col min="4377" max="4607" width="9" style="4"/>
    <col min="4608" max="4608" width="3.875" style="4" customWidth="1"/>
    <col min="4609" max="4609" width="11.75" style="4" customWidth="1"/>
    <col min="4610" max="4610" width="21" style="4" customWidth="1"/>
    <col min="4611" max="4611" width="11.625" style="4" customWidth="1"/>
    <col min="4612" max="4613" width="10.875" style="4" customWidth="1"/>
    <col min="4614" max="4614" width="14.875" style="4" customWidth="1"/>
    <col min="4615" max="4615" width="11.375" style="4" customWidth="1"/>
    <col min="4616" max="4617" width="11.875" style="4" customWidth="1"/>
    <col min="4618" max="4618" width="11.5" style="4" customWidth="1"/>
    <col min="4619" max="4619" width="12.25" style="4" customWidth="1"/>
    <col min="4620" max="4620" width="11.875" style="4" customWidth="1"/>
    <col min="4621" max="4621" width="10.875" style="4" customWidth="1"/>
    <col min="4622" max="4622" width="11.375" style="4" customWidth="1"/>
    <col min="4623" max="4623" width="10.625" style="4" customWidth="1"/>
    <col min="4624" max="4624" width="10.5" style="4" customWidth="1"/>
    <col min="4625" max="4632" width="10.625" style="4" customWidth="1"/>
    <col min="4633" max="4863" width="9" style="4"/>
    <col min="4864" max="4864" width="3.875" style="4" customWidth="1"/>
    <col min="4865" max="4865" width="11.75" style="4" customWidth="1"/>
    <col min="4866" max="4866" width="21" style="4" customWidth="1"/>
    <col min="4867" max="4867" width="11.625" style="4" customWidth="1"/>
    <col min="4868" max="4869" width="10.875" style="4" customWidth="1"/>
    <col min="4870" max="4870" width="14.875" style="4" customWidth="1"/>
    <col min="4871" max="4871" width="11.375" style="4" customWidth="1"/>
    <col min="4872" max="4873" width="11.875" style="4" customWidth="1"/>
    <col min="4874" max="4874" width="11.5" style="4" customWidth="1"/>
    <col min="4875" max="4875" width="12.25" style="4" customWidth="1"/>
    <col min="4876" max="4876" width="11.875" style="4" customWidth="1"/>
    <col min="4877" max="4877" width="10.875" style="4" customWidth="1"/>
    <col min="4878" max="4878" width="11.375" style="4" customWidth="1"/>
    <col min="4879" max="4879" width="10.625" style="4" customWidth="1"/>
    <col min="4880" max="4880" width="10.5" style="4" customWidth="1"/>
    <col min="4881" max="4888" width="10.625" style="4" customWidth="1"/>
    <col min="4889" max="5119" width="9" style="4"/>
    <col min="5120" max="5120" width="3.875" style="4" customWidth="1"/>
    <col min="5121" max="5121" width="11.75" style="4" customWidth="1"/>
    <col min="5122" max="5122" width="21" style="4" customWidth="1"/>
    <col min="5123" max="5123" width="11.625" style="4" customWidth="1"/>
    <col min="5124" max="5125" width="10.875" style="4" customWidth="1"/>
    <col min="5126" max="5126" width="14.875" style="4" customWidth="1"/>
    <col min="5127" max="5127" width="11.375" style="4" customWidth="1"/>
    <col min="5128" max="5129" width="11.875" style="4" customWidth="1"/>
    <col min="5130" max="5130" width="11.5" style="4" customWidth="1"/>
    <col min="5131" max="5131" width="12.25" style="4" customWidth="1"/>
    <col min="5132" max="5132" width="11.875" style="4" customWidth="1"/>
    <col min="5133" max="5133" width="10.875" style="4" customWidth="1"/>
    <col min="5134" max="5134" width="11.375" style="4" customWidth="1"/>
    <col min="5135" max="5135" width="10.625" style="4" customWidth="1"/>
    <col min="5136" max="5136" width="10.5" style="4" customWidth="1"/>
    <col min="5137" max="5144" width="10.625" style="4" customWidth="1"/>
    <col min="5145" max="5375" width="9" style="4"/>
    <col min="5376" max="5376" width="3.875" style="4" customWidth="1"/>
    <col min="5377" max="5377" width="11.75" style="4" customWidth="1"/>
    <col min="5378" max="5378" width="21" style="4" customWidth="1"/>
    <col min="5379" max="5379" width="11.625" style="4" customWidth="1"/>
    <col min="5380" max="5381" width="10.875" style="4" customWidth="1"/>
    <col min="5382" max="5382" width="14.875" style="4" customWidth="1"/>
    <col min="5383" max="5383" width="11.375" style="4" customWidth="1"/>
    <col min="5384" max="5385" width="11.875" style="4" customWidth="1"/>
    <col min="5386" max="5386" width="11.5" style="4" customWidth="1"/>
    <col min="5387" max="5387" width="12.25" style="4" customWidth="1"/>
    <col min="5388" max="5388" width="11.875" style="4" customWidth="1"/>
    <col min="5389" max="5389" width="10.875" style="4" customWidth="1"/>
    <col min="5390" max="5390" width="11.375" style="4" customWidth="1"/>
    <col min="5391" max="5391" width="10.625" style="4" customWidth="1"/>
    <col min="5392" max="5392" width="10.5" style="4" customWidth="1"/>
    <col min="5393" max="5400" width="10.625" style="4" customWidth="1"/>
    <col min="5401" max="5631" width="9" style="4"/>
    <col min="5632" max="5632" width="3.875" style="4" customWidth="1"/>
    <col min="5633" max="5633" width="11.75" style="4" customWidth="1"/>
    <col min="5634" max="5634" width="21" style="4" customWidth="1"/>
    <col min="5635" max="5635" width="11.625" style="4" customWidth="1"/>
    <col min="5636" max="5637" width="10.875" style="4" customWidth="1"/>
    <col min="5638" max="5638" width="14.875" style="4" customWidth="1"/>
    <col min="5639" max="5639" width="11.375" style="4" customWidth="1"/>
    <col min="5640" max="5641" width="11.875" style="4" customWidth="1"/>
    <col min="5642" max="5642" width="11.5" style="4" customWidth="1"/>
    <col min="5643" max="5643" width="12.25" style="4" customWidth="1"/>
    <col min="5644" max="5644" width="11.875" style="4" customWidth="1"/>
    <col min="5645" max="5645" width="10.875" style="4" customWidth="1"/>
    <col min="5646" max="5646" width="11.375" style="4" customWidth="1"/>
    <col min="5647" max="5647" width="10.625" style="4" customWidth="1"/>
    <col min="5648" max="5648" width="10.5" style="4" customWidth="1"/>
    <col min="5649" max="5656" width="10.625" style="4" customWidth="1"/>
    <col min="5657" max="5887" width="9" style="4"/>
    <col min="5888" max="5888" width="3.875" style="4" customWidth="1"/>
    <col min="5889" max="5889" width="11.75" style="4" customWidth="1"/>
    <col min="5890" max="5890" width="21" style="4" customWidth="1"/>
    <col min="5891" max="5891" width="11.625" style="4" customWidth="1"/>
    <col min="5892" max="5893" width="10.875" style="4" customWidth="1"/>
    <col min="5894" max="5894" width="14.875" style="4" customWidth="1"/>
    <col min="5895" max="5895" width="11.375" style="4" customWidth="1"/>
    <col min="5896" max="5897" width="11.875" style="4" customWidth="1"/>
    <col min="5898" max="5898" width="11.5" style="4" customWidth="1"/>
    <col min="5899" max="5899" width="12.25" style="4" customWidth="1"/>
    <col min="5900" max="5900" width="11.875" style="4" customWidth="1"/>
    <col min="5901" max="5901" width="10.875" style="4" customWidth="1"/>
    <col min="5902" max="5902" width="11.375" style="4" customWidth="1"/>
    <col min="5903" max="5903" width="10.625" style="4" customWidth="1"/>
    <col min="5904" max="5904" width="10.5" style="4" customWidth="1"/>
    <col min="5905" max="5912" width="10.625" style="4" customWidth="1"/>
    <col min="5913" max="6143" width="9" style="4"/>
    <col min="6144" max="6144" width="3.875" style="4" customWidth="1"/>
    <col min="6145" max="6145" width="11.75" style="4" customWidth="1"/>
    <col min="6146" max="6146" width="21" style="4" customWidth="1"/>
    <col min="6147" max="6147" width="11.625" style="4" customWidth="1"/>
    <col min="6148" max="6149" width="10.875" style="4" customWidth="1"/>
    <col min="6150" max="6150" width="14.875" style="4" customWidth="1"/>
    <col min="6151" max="6151" width="11.375" style="4" customWidth="1"/>
    <col min="6152" max="6153" width="11.875" style="4" customWidth="1"/>
    <col min="6154" max="6154" width="11.5" style="4" customWidth="1"/>
    <col min="6155" max="6155" width="12.25" style="4" customWidth="1"/>
    <col min="6156" max="6156" width="11.875" style="4" customWidth="1"/>
    <col min="6157" max="6157" width="10.875" style="4" customWidth="1"/>
    <col min="6158" max="6158" width="11.375" style="4" customWidth="1"/>
    <col min="6159" max="6159" width="10.625" style="4" customWidth="1"/>
    <col min="6160" max="6160" width="10.5" style="4" customWidth="1"/>
    <col min="6161" max="6168" width="10.625" style="4" customWidth="1"/>
    <col min="6169" max="6399" width="9" style="4"/>
    <col min="6400" max="6400" width="3.875" style="4" customWidth="1"/>
    <col min="6401" max="6401" width="11.75" style="4" customWidth="1"/>
    <col min="6402" max="6402" width="21" style="4" customWidth="1"/>
    <col min="6403" max="6403" width="11.625" style="4" customWidth="1"/>
    <col min="6404" max="6405" width="10.875" style="4" customWidth="1"/>
    <col min="6406" max="6406" width="14.875" style="4" customWidth="1"/>
    <col min="6407" max="6407" width="11.375" style="4" customWidth="1"/>
    <col min="6408" max="6409" width="11.875" style="4" customWidth="1"/>
    <col min="6410" max="6410" width="11.5" style="4" customWidth="1"/>
    <col min="6411" max="6411" width="12.25" style="4" customWidth="1"/>
    <col min="6412" max="6412" width="11.875" style="4" customWidth="1"/>
    <col min="6413" max="6413" width="10.875" style="4" customWidth="1"/>
    <col min="6414" max="6414" width="11.375" style="4" customWidth="1"/>
    <col min="6415" max="6415" width="10.625" style="4" customWidth="1"/>
    <col min="6416" max="6416" width="10.5" style="4" customWidth="1"/>
    <col min="6417" max="6424" width="10.625" style="4" customWidth="1"/>
    <col min="6425" max="6655" width="9" style="4"/>
    <col min="6656" max="6656" width="3.875" style="4" customWidth="1"/>
    <col min="6657" max="6657" width="11.75" style="4" customWidth="1"/>
    <col min="6658" max="6658" width="21" style="4" customWidth="1"/>
    <col min="6659" max="6659" width="11.625" style="4" customWidth="1"/>
    <col min="6660" max="6661" width="10.875" style="4" customWidth="1"/>
    <col min="6662" max="6662" width="14.875" style="4" customWidth="1"/>
    <col min="6663" max="6663" width="11.375" style="4" customWidth="1"/>
    <col min="6664" max="6665" width="11.875" style="4" customWidth="1"/>
    <col min="6666" max="6666" width="11.5" style="4" customWidth="1"/>
    <col min="6667" max="6667" width="12.25" style="4" customWidth="1"/>
    <col min="6668" max="6668" width="11.875" style="4" customWidth="1"/>
    <col min="6669" max="6669" width="10.875" style="4" customWidth="1"/>
    <col min="6670" max="6670" width="11.375" style="4" customWidth="1"/>
    <col min="6671" max="6671" width="10.625" style="4" customWidth="1"/>
    <col min="6672" max="6672" width="10.5" style="4" customWidth="1"/>
    <col min="6673" max="6680" width="10.625" style="4" customWidth="1"/>
    <col min="6681" max="6911" width="9" style="4"/>
    <col min="6912" max="6912" width="3.875" style="4" customWidth="1"/>
    <col min="6913" max="6913" width="11.75" style="4" customWidth="1"/>
    <col min="6914" max="6914" width="21" style="4" customWidth="1"/>
    <col min="6915" max="6915" width="11.625" style="4" customWidth="1"/>
    <col min="6916" max="6917" width="10.875" style="4" customWidth="1"/>
    <col min="6918" max="6918" width="14.875" style="4" customWidth="1"/>
    <col min="6919" max="6919" width="11.375" style="4" customWidth="1"/>
    <col min="6920" max="6921" width="11.875" style="4" customWidth="1"/>
    <col min="6922" max="6922" width="11.5" style="4" customWidth="1"/>
    <col min="6923" max="6923" width="12.25" style="4" customWidth="1"/>
    <col min="6924" max="6924" width="11.875" style="4" customWidth="1"/>
    <col min="6925" max="6925" width="10.875" style="4" customWidth="1"/>
    <col min="6926" max="6926" width="11.375" style="4" customWidth="1"/>
    <col min="6927" max="6927" width="10.625" style="4" customWidth="1"/>
    <col min="6928" max="6928" width="10.5" style="4" customWidth="1"/>
    <col min="6929" max="6936" width="10.625" style="4" customWidth="1"/>
    <col min="6937" max="7167" width="9" style="4"/>
    <col min="7168" max="7168" width="3.875" style="4" customWidth="1"/>
    <col min="7169" max="7169" width="11.75" style="4" customWidth="1"/>
    <col min="7170" max="7170" width="21" style="4" customWidth="1"/>
    <col min="7171" max="7171" width="11.625" style="4" customWidth="1"/>
    <col min="7172" max="7173" width="10.875" style="4" customWidth="1"/>
    <col min="7174" max="7174" width="14.875" style="4" customWidth="1"/>
    <col min="7175" max="7175" width="11.375" style="4" customWidth="1"/>
    <col min="7176" max="7177" width="11.875" style="4" customWidth="1"/>
    <col min="7178" max="7178" width="11.5" style="4" customWidth="1"/>
    <col min="7179" max="7179" width="12.25" style="4" customWidth="1"/>
    <col min="7180" max="7180" width="11.875" style="4" customWidth="1"/>
    <col min="7181" max="7181" width="10.875" style="4" customWidth="1"/>
    <col min="7182" max="7182" width="11.375" style="4" customWidth="1"/>
    <col min="7183" max="7183" width="10.625" style="4" customWidth="1"/>
    <col min="7184" max="7184" width="10.5" style="4" customWidth="1"/>
    <col min="7185" max="7192" width="10.625" style="4" customWidth="1"/>
    <col min="7193" max="7423" width="9" style="4"/>
    <col min="7424" max="7424" width="3.875" style="4" customWidth="1"/>
    <col min="7425" max="7425" width="11.75" style="4" customWidth="1"/>
    <col min="7426" max="7426" width="21" style="4" customWidth="1"/>
    <col min="7427" max="7427" width="11.625" style="4" customWidth="1"/>
    <col min="7428" max="7429" width="10.875" style="4" customWidth="1"/>
    <col min="7430" max="7430" width="14.875" style="4" customWidth="1"/>
    <col min="7431" max="7431" width="11.375" style="4" customWidth="1"/>
    <col min="7432" max="7433" width="11.875" style="4" customWidth="1"/>
    <col min="7434" max="7434" width="11.5" style="4" customWidth="1"/>
    <col min="7435" max="7435" width="12.25" style="4" customWidth="1"/>
    <col min="7436" max="7436" width="11.875" style="4" customWidth="1"/>
    <col min="7437" max="7437" width="10.875" style="4" customWidth="1"/>
    <col min="7438" max="7438" width="11.375" style="4" customWidth="1"/>
    <col min="7439" max="7439" width="10.625" style="4" customWidth="1"/>
    <col min="7440" max="7440" width="10.5" style="4" customWidth="1"/>
    <col min="7441" max="7448" width="10.625" style="4" customWidth="1"/>
    <col min="7449" max="7679" width="9" style="4"/>
    <col min="7680" max="7680" width="3.875" style="4" customWidth="1"/>
    <col min="7681" max="7681" width="11.75" style="4" customWidth="1"/>
    <col min="7682" max="7682" width="21" style="4" customWidth="1"/>
    <col min="7683" max="7683" width="11.625" style="4" customWidth="1"/>
    <col min="7684" max="7685" width="10.875" style="4" customWidth="1"/>
    <col min="7686" max="7686" width="14.875" style="4" customWidth="1"/>
    <col min="7687" max="7687" width="11.375" style="4" customWidth="1"/>
    <col min="7688" max="7689" width="11.875" style="4" customWidth="1"/>
    <col min="7690" max="7690" width="11.5" style="4" customWidth="1"/>
    <col min="7691" max="7691" width="12.25" style="4" customWidth="1"/>
    <col min="7692" max="7692" width="11.875" style="4" customWidth="1"/>
    <col min="7693" max="7693" width="10.875" style="4" customWidth="1"/>
    <col min="7694" max="7694" width="11.375" style="4" customWidth="1"/>
    <col min="7695" max="7695" width="10.625" style="4" customWidth="1"/>
    <col min="7696" max="7696" width="10.5" style="4" customWidth="1"/>
    <col min="7697" max="7704" width="10.625" style="4" customWidth="1"/>
    <col min="7705" max="7935" width="9" style="4"/>
    <col min="7936" max="7936" width="3.875" style="4" customWidth="1"/>
    <col min="7937" max="7937" width="11.75" style="4" customWidth="1"/>
    <col min="7938" max="7938" width="21" style="4" customWidth="1"/>
    <col min="7939" max="7939" width="11.625" style="4" customWidth="1"/>
    <col min="7940" max="7941" width="10.875" style="4" customWidth="1"/>
    <col min="7942" max="7942" width="14.875" style="4" customWidth="1"/>
    <col min="7943" max="7943" width="11.375" style="4" customWidth="1"/>
    <col min="7944" max="7945" width="11.875" style="4" customWidth="1"/>
    <col min="7946" max="7946" width="11.5" style="4" customWidth="1"/>
    <col min="7947" max="7947" width="12.25" style="4" customWidth="1"/>
    <col min="7948" max="7948" width="11.875" style="4" customWidth="1"/>
    <col min="7949" max="7949" width="10.875" style="4" customWidth="1"/>
    <col min="7950" max="7950" width="11.375" style="4" customWidth="1"/>
    <col min="7951" max="7951" width="10.625" style="4" customWidth="1"/>
    <col min="7952" max="7952" width="10.5" style="4" customWidth="1"/>
    <col min="7953" max="7960" width="10.625" style="4" customWidth="1"/>
    <col min="7961" max="8191" width="9" style="4"/>
    <col min="8192" max="8192" width="3.875" style="4" customWidth="1"/>
    <col min="8193" max="8193" width="11.75" style="4" customWidth="1"/>
    <col min="8194" max="8194" width="21" style="4" customWidth="1"/>
    <col min="8195" max="8195" width="11.625" style="4" customWidth="1"/>
    <col min="8196" max="8197" width="10.875" style="4" customWidth="1"/>
    <col min="8198" max="8198" width="14.875" style="4" customWidth="1"/>
    <col min="8199" max="8199" width="11.375" style="4" customWidth="1"/>
    <col min="8200" max="8201" width="11.875" style="4" customWidth="1"/>
    <col min="8202" max="8202" width="11.5" style="4" customWidth="1"/>
    <col min="8203" max="8203" width="12.25" style="4" customWidth="1"/>
    <col min="8204" max="8204" width="11.875" style="4" customWidth="1"/>
    <col min="8205" max="8205" width="10.875" style="4" customWidth="1"/>
    <col min="8206" max="8206" width="11.375" style="4" customWidth="1"/>
    <col min="8207" max="8207" width="10.625" style="4" customWidth="1"/>
    <col min="8208" max="8208" width="10.5" style="4" customWidth="1"/>
    <col min="8209" max="8216" width="10.625" style="4" customWidth="1"/>
    <col min="8217" max="8447" width="9" style="4"/>
    <col min="8448" max="8448" width="3.875" style="4" customWidth="1"/>
    <col min="8449" max="8449" width="11.75" style="4" customWidth="1"/>
    <col min="8450" max="8450" width="21" style="4" customWidth="1"/>
    <col min="8451" max="8451" width="11.625" style="4" customWidth="1"/>
    <col min="8452" max="8453" width="10.875" style="4" customWidth="1"/>
    <col min="8454" max="8454" width="14.875" style="4" customWidth="1"/>
    <col min="8455" max="8455" width="11.375" style="4" customWidth="1"/>
    <col min="8456" max="8457" width="11.875" style="4" customWidth="1"/>
    <col min="8458" max="8458" width="11.5" style="4" customWidth="1"/>
    <col min="8459" max="8459" width="12.25" style="4" customWidth="1"/>
    <col min="8460" max="8460" width="11.875" style="4" customWidth="1"/>
    <col min="8461" max="8461" width="10.875" style="4" customWidth="1"/>
    <col min="8462" max="8462" width="11.375" style="4" customWidth="1"/>
    <col min="8463" max="8463" width="10.625" style="4" customWidth="1"/>
    <col min="8464" max="8464" width="10.5" style="4" customWidth="1"/>
    <col min="8465" max="8472" width="10.625" style="4" customWidth="1"/>
    <col min="8473" max="8703" width="9" style="4"/>
    <col min="8704" max="8704" width="3.875" style="4" customWidth="1"/>
    <col min="8705" max="8705" width="11.75" style="4" customWidth="1"/>
    <col min="8706" max="8706" width="21" style="4" customWidth="1"/>
    <col min="8707" max="8707" width="11.625" style="4" customWidth="1"/>
    <col min="8708" max="8709" width="10.875" style="4" customWidth="1"/>
    <col min="8710" max="8710" width="14.875" style="4" customWidth="1"/>
    <col min="8711" max="8711" width="11.375" style="4" customWidth="1"/>
    <col min="8712" max="8713" width="11.875" style="4" customWidth="1"/>
    <col min="8714" max="8714" width="11.5" style="4" customWidth="1"/>
    <col min="8715" max="8715" width="12.25" style="4" customWidth="1"/>
    <col min="8716" max="8716" width="11.875" style="4" customWidth="1"/>
    <col min="8717" max="8717" width="10.875" style="4" customWidth="1"/>
    <col min="8718" max="8718" width="11.375" style="4" customWidth="1"/>
    <col min="8719" max="8719" width="10.625" style="4" customWidth="1"/>
    <col min="8720" max="8720" width="10.5" style="4" customWidth="1"/>
    <col min="8721" max="8728" width="10.625" style="4" customWidth="1"/>
    <col min="8729" max="8959" width="9" style="4"/>
    <col min="8960" max="8960" width="3.875" style="4" customWidth="1"/>
    <col min="8961" max="8961" width="11.75" style="4" customWidth="1"/>
    <col min="8962" max="8962" width="21" style="4" customWidth="1"/>
    <col min="8963" max="8963" width="11.625" style="4" customWidth="1"/>
    <col min="8964" max="8965" width="10.875" style="4" customWidth="1"/>
    <col min="8966" max="8966" width="14.875" style="4" customWidth="1"/>
    <col min="8967" max="8967" width="11.375" style="4" customWidth="1"/>
    <col min="8968" max="8969" width="11.875" style="4" customWidth="1"/>
    <col min="8970" max="8970" width="11.5" style="4" customWidth="1"/>
    <col min="8971" max="8971" width="12.25" style="4" customWidth="1"/>
    <col min="8972" max="8972" width="11.875" style="4" customWidth="1"/>
    <col min="8973" max="8973" width="10.875" style="4" customWidth="1"/>
    <col min="8974" max="8974" width="11.375" style="4" customWidth="1"/>
    <col min="8975" max="8975" width="10.625" style="4" customWidth="1"/>
    <col min="8976" max="8976" width="10.5" style="4" customWidth="1"/>
    <col min="8977" max="8984" width="10.625" style="4" customWidth="1"/>
    <col min="8985" max="9215" width="9" style="4"/>
    <col min="9216" max="9216" width="3.875" style="4" customWidth="1"/>
    <col min="9217" max="9217" width="11.75" style="4" customWidth="1"/>
    <col min="9218" max="9218" width="21" style="4" customWidth="1"/>
    <col min="9219" max="9219" width="11.625" style="4" customWidth="1"/>
    <col min="9220" max="9221" width="10.875" style="4" customWidth="1"/>
    <col min="9222" max="9222" width="14.875" style="4" customWidth="1"/>
    <col min="9223" max="9223" width="11.375" style="4" customWidth="1"/>
    <col min="9224" max="9225" width="11.875" style="4" customWidth="1"/>
    <col min="9226" max="9226" width="11.5" style="4" customWidth="1"/>
    <col min="9227" max="9227" width="12.25" style="4" customWidth="1"/>
    <col min="9228" max="9228" width="11.875" style="4" customWidth="1"/>
    <col min="9229" max="9229" width="10.875" style="4" customWidth="1"/>
    <col min="9230" max="9230" width="11.375" style="4" customWidth="1"/>
    <col min="9231" max="9231" width="10.625" style="4" customWidth="1"/>
    <col min="9232" max="9232" width="10.5" style="4" customWidth="1"/>
    <col min="9233" max="9240" width="10.625" style="4" customWidth="1"/>
    <col min="9241" max="9471" width="9" style="4"/>
    <col min="9472" max="9472" width="3.875" style="4" customWidth="1"/>
    <col min="9473" max="9473" width="11.75" style="4" customWidth="1"/>
    <col min="9474" max="9474" width="21" style="4" customWidth="1"/>
    <col min="9475" max="9475" width="11.625" style="4" customWidth="1"/>
    <col min="9476" max="9477" width="10.875" style="4" customWidth="1"/>
    <col min="9478" max="9478" width="14.875" style="4" customWidth="1"/>
    <col min="9479" max="9479" width="11.375" style="4" customWidth="1"/>
    <col min="9480" max="9481" width="11.875" style="4" customWidth="1"/>
    <col min="9482" max="9482" width="11.5" style="4" customWidth="1"/>
    <col min="9483" max="9483" width="12.25" style="4" customWidth="1"/>
    <col min="9484" max="9484" width="11.875" style="4" customWidth="1"/>
    <col min="9485" max="9485" width="10.875" style="4" customWidth="1"/>
    <col min="9486" max="9486" width="11.375" style="4" customWidth="1"/>
    <col min="9487" max="9487" width="10.625" style="4" customWidth="1"/>
    <col min="9488" max="9488" width="10.5" style="4" customWidth="1"/>
    <col min="9489" max="9496" width="10.625" style="4" customWidth="1"/>
    <col min="9497" max="9727" width="9" style="4"/>
    <col min="9728" max="9728" width="3.875" style="4" customWidth="1"/>
    <col min="9729" max="9729" width="11.75" style="4" customWidth="1"/>
    <col min="9730" max="9730" width="21" style="4" customWidth="1"/>
    <col min="9731" max="9731" width="11.625" style="4" customWidth="1"/>
    <col min="9732" max="9733" width="10.875" style="4" customWidth="1"/>
    <col min="9734" max="9734" width="14.875" style="4" customWidth="1"/>
    <col min="9735" max="9735" width="11.375" style="4" customWidth="1"/>
    <col min="9736" max="9737" width="11.875" style="4" customWidth="1"/>
    <col min="9738" max="9738" width="11.5" style="4" customWidth="1"/>
    <col min="9739" max="9739" width="12.25" style="4" customWidth="1"/>
    <col min="9740" max="9740" width="11.875" style="4" customWidth="1"/>
    <col min="9741" max="9741" width="10.875" style="4" customWidth="1"/>
    <col min="9742" max="9742" width="11.375" style="4" customWidth="1"/>
    <col min="9743" max="9743" width="10.625" style="4" customWidth="1"/>
    <col min="9744" max="9744" width="10.5" style="4" customWidth="1"/>
    <col min="9745" max="9752" width="10.625" style="4" customWidth="1"/>
    <col min="9753" max="9983" width="9" style="4"/>
    <col min="9984" max="9984" width="3.875" style="4" customWidth="1"/>
    <col min="9985" max="9985" width="11.75" style="4" customWidth="1"/>
    <col min="9986" max="9986" width="21" style="4" customWidth="1"/>
    <col min="9987" max="9987" width="11.625" style="4" customWidth="1"/>
    <col min="9988" max="9989" width="10.875" style="4" customWidth="1"/>
    <col min="9990" max="9990" width="14.875" style="4" customWidth="1"/>
    <col min="9991" max="9991" width="11.375" style="4" customWidth="1"/>
    <col min="9992" max="9993" width="11.875" style="4" customWidth="1"/>
    <col min="9994" max="9994" width="11.5" style="4" customWidth="1"/>
    <col min="9995" max="9995" width="12.25" style="4" customWidth="1"/>
    <col min="9996" max="9996" width="11.875" style="4" customWidth="1"/>
    <col min="9997" max="9997" width="10.875" style="4" customWidth="1"/>
    <col min="9998" max="9998" width="11.375" style="4" customWidth="1"/>
    <col min="9999" max="9999" width="10.625" style="4" customWidth="1"/>
    <col min="10000" max="10000" width="10.5" style="4" customWidth="1"/>
    <col min="10001" max="10008" width="10.625" style="4" customWidth="1"/>
    <col min="10009" max="10239" width="9" style="4"/>
    <col min="10240" max="10240" width="3.875" style="4" customWidth="1"/>
    <col min="10241" max="10241" width="11.75" style="4" customWidth="1"/>
    <col min="10242" max="10242" width="21" style="4" customWidth="1"/>
    <col min="10243" max="10243" width="11.625" style="4" customWidth="1"/>
    <col min="10244" max="10245" width="10.875" style="4" customWidth="1"/>
    <col min="10246" max="10246" width="14.875" style="4" customWidth="1"/>
    <col min="10247" max="10247" width="11.375" style="4" customWidth="1"/>
    <col min="10248" max="10249" width="11.875" style="4" customWidth="1"/>
    <col min="10250" max="10250" width="11.5" style="4" customWidth="1"/>
    <col min="10251" max="10251" width="12.25" style="4" customWidth="1"/>
    <col min="10252" max="10252" width="11.875" style="4" customWidth="1"/>
    <col min="10253" max="10253" width="10.875" style="4" customWidth="1"/>
    <col min="10254" max="10254" width="11.375" style="4" customWidth="1"/>
    <col min="10255" max="10255" width="10.625" style="4" customWidth="1"/>
    <col min="10256" max="10256" width="10.5" style="4" customWidth="1"/>
    <col min="10257" max="10264" width="10.625" style="4" customWidth="1"/>
    <col min="10265" max="10495" width="9" style="4"/>
    <col min="10496" max="10496" width="3.875" style="4" customWidth="1"/>
    <col min="10497" max="10497" width="11.75" style="4" customWidth="1"/>
    <col min="10498" max="10498" width="21" style="4" customWidth="1"/>
    <col min="10499" max="10499" width="11.625" style="4" customWidth="1"/>
    <col min="10500" max="10501" width="10.875" style="4" customWidth="1"/>
    <col min="10502" max="10502" width="14.875" style="4" customWidth="1"/>
    <col min="10503" max="10503" width="11.375" style="4" customWidth="1"/>
    <col min="10504" max="10505" width="11.875" style="4" customWidth="1"/>
    <col min="10506" max="10506" width="11.5" style="4" customWidth="1"/>
    <col min="10507" max="10507" width="12.25" style="4" customWidth="1"/>
    <col min="10508" max="10508" width="11.875" style="4" customWidth="1"/>
    <col min="10509" max="10509" width="10.875" style="4" customWidth="1"/>
    <col min="10510" max="10510" width="11.375" style="4" customWidth="1"/>
    <col min="10511" max="10511" width="10.625" style="4" customWidth="1"/>
    <col min="10512" max="10512" width="10.5" style="4" customWidth="1"/>
    <col min="10513" max="10520" width="10.625" style="4" customWidth="1"/>
    <col min="10521" max="10751" width="9" style="4"/>
    <col min="10752" max="10752" width="3.875" style="4" customWidth="1"/>
    <col min="10753" max="10753" width="11.75" style="4" customWidth="1"/>
    <col min="10754" max="10754" width="21" style="4" customWidth="1"/>
    <col min="10755" max="10755" width="11.625" style="4" customWidth="1"/>
    <col min="10756" max="10757" width="10.875" style="4" customWidth="1"/>
    <col min="10758" max="10758" width="14.875" style="4" customWidth="1"/>
    <col min="10759" max="10759" width="11.375" style="4" customWidth="1"/>
    <col min="10760" max="10761" width="11.875" style="4" customWidth="1"/>
    <col min="10762" max="10762" width="11.5" style="4" customWidth="1"/>
    <col min="10763" max="10763" width="12.25" style="4" customWidth="1"/>
    <col min="10764" max="10764" width="11.875" style="4" customWidth="1"/>
    <col min="10765" max="10765" width="10.875" style="4" customWidth="1"/>
    <col min="10766" max="10766" width="11.375" style="4" customWidth="1"/>
    <col min="10767" max="10767" width="10.625" style="4" customWidth="1"/>
    <col min="10768" max="10768" width="10.5" style="4" customWidth="1"/>
    <col min="10769" max="10776" width="10.625" style="4" customWidth="1"/>
    <col min="10777" max="11007" width="9" style="4"/>
    <col min="11008" max="11008" width="3.875" style="4" customWidth="1"/>
    <col min="11009" max="11009" width="11.75" style="4" customWidth="1"/>
    <col min="11010" max="11010" width="21" style="4" customWidth="1"/>
    <col min="11011" max="11011" width="11.625" style="4" customWidth="1"/>
    <col min="11012" max="11013" width="10.875" style="4" customWidth="1"/>
    <col min="11014" max="11014" width="14.875" style="4" customWidth="1"/>
    <col min="11015" max="11015" width="11.375" style="4" customWidth="1"/>
    <col min="11016" max="11017" width="11.875" style="4" customWidth="1"/>
    <col min="11018" max="11018" width="11.5" style="4" customWidth="1"/>
    <col min="11019" max="11019" width="12.25" style="4" customWidth="1"/>
    <col min="11020" max="11020" width="11.875" style="4" customWidth="1"/>
    <col min="11021" max="11021" width="10.875" style="4" customWidth="1"/>
    <col min="11022" max="11022" width="11.375" style="4" customWidth="1"/>
    <col min="11023" max="11023" width="10.625" style="4" customWidth="1"/>
    <col min="11024" max="11024" width="10.5" style="4" customWidth="1"/>
    <col min="11025" max="11032" width="10.625" style="4" customWidth="1"/>
    <col min="11033" max="11263" width="9" style="4"/>
    <col min="11264" max="11264" width="3.875" style="4" customWidth="1"/>
    <col min="11265" max="11265" width="11.75" style="4" customWidth="1"/>
    <col min="11266" max="11266" width="21" style="4" customWidth="1"/>
    <col min="11267" max="11267" width="11.625" style="4" customWidth="1"/>
    <col min="11268" max="11269" width="10.875" style="4" customWidth="1"/>
    <col min="11270" max="11270" width="14.875" style="4" customWidth="1"/>
    <col min="11271" max="11271" width="11.375" style="4" customWidth="1"/>
    <col min="11272" max="11273" width="11.875" style="4" customWidth="1"/>
    <col min="11274" max="11274" width="11.5" style="4" customWidth="1"/>
    <col min="11275" max="11275" width="12.25" style="4" customWidth="1"/>
    <col min="11276" max="11276" width="11.875" style="4" customWidth="1"/>
    <col min="11277" max="11277" width="10.875" style="4" customWidth="1"/>
    <col min="11278" max="11278" width="11.375" style="4" customWidth="1"/>
    <col min="11279" max="11279" width="10.625" style="4" customWidth="1"/>
    <col min="11280" max="11280" width="10.5" style="4" customWidth="1"/>
    <col min="11281" max="11288" width="10.625" style="4" customWidth="1"/>
    <col min="11289" max="11519" width="9" style="4"/>
    <col min="11520" max="11520" width="3.875" style="4" customWidth="1"/>
    <col min="11521" max="11521" width="11.75" style="4" customWidth="1"/>
    <col min="11522" max="11522" width="21" style="4" customWidth="1"/>
    <col min="11523" max="11523" width="11.625" style="4" customWidth="1"/>
    <col min="11524" max="11525" width="10.875" style="4" customWidth="1"/>
    <col min="11526" max="11526" width="14.875" style="4" customWidth="1"/>
    <col min="11527" max="11527" width="11.375" style="4" customWidth="1"/>
    <col min="11528" max="11529" width="11.875" style="4" customWidth="1"/>
    <col min="11530" max="11530" width="11.5" style="4" customWidth="1"/>
    <col min="11531" max="11531" width="12.25" style="4" customWidth="1"/>
    <col min="11532" max="11532" width="11.875" style="4" customWidth="1"/>
    <col min="11533" max="11533" width="10.875" style="4" customWidth="1"/>
    <col min="11534" max="11534" width="11.375" style="4" customWidth="1"/>
    <col min="11535" max="11535" width="10.625" style="4" customWidth="1"/>
    <col min="11536" max="11536" width="10.5" style="4" customWidth="1"/>
    <col min="11537" max="11544" width="10.625" style="4" customWidth="1"/>
    <col min="11545" max="11775" width="9" style="4"/>
    <col min="11776" max="11776" width="3.875" style="4" customWidth="1"/>
    <col min="11777" max="11777" width="11.75" style="4" customWidth="1"/>
    <col min="11778" max="11778" width="21" style="4" customWidth="1"/>
    <col min="11779" max="11779" width="11.625" style="4" customWidth="1"/>
    <col min="11780" max="11781" width="10.875" style="4" customWidth="1"/>
    <col min="11782" max="11782" width="14.875" style="4" customWidth="1"/>
    <col min="11783" max="11783" width="11.375" style="4" customWidth="1"/>
    <col min="11784" max="11785" width="11.875" style="4" customWidth="1"/>
    <col min="11786" max="11786" width="11.5" style="4" customWidth="1"/>
    <col min="11787" max="11787" width="12.25" style="4" customWidth="1"/>
    <col min="11788" max="11788" width="11.875" style="4" customWidth="1"/>
    <col min="11789" max="11789" width="10.875" style="4" customWidth="1"/>
    <col min="11790" max="11790" width="11.375" style="4" customWidth="1"/>
    <col min="11791" max="11791" width="10.625" style="4" customWidth="1"/>
    <col min="11792" max="11792" width="10.5" style="4" customWidth="1"/>
    <col min="11793" max="11800" width="10.625" style="4" customWidth="1"/>
    <col min="11801" max="12031" width="9" style="4"/>
    <col min="12032" max="12032" width="3.875" style="4" customWidth="1"/>
    <col min="12033" max="12033" width="11.75" style="4" customWidth="1"/>
    <col min="12034" max="12034" width="21" style="4" customWidth="1"/>
    <col min="12035" max="12035" width="11.625" style="4" customWidth="1"/>
    <col min="12036" max="12037" width="10.875" style="4" customWidth="1"/>
    <col min="12038" max="12038" width="14.875" style="4" customWidth="1"/>
    <col min="12039" max="12039" width="11.375" style="4" customWidth="1"/>
    <col min="12040" max="12041" width="11.875" style="4" customWidth="1"/>
    <col min="12042" max="12042" width="11.5" style="4" customWidth="1"/>
    <col min="12043" max="12043" width="12.25" style="4" customWidth="1"/>
    <col min="12044" max="12044" width="11.875" style="4" customWidth="1"/>
    <col min="12045" max="12045" width="10.875" style="4" customWidth="1"/>
    <col min="12046" max="12046" width="11.375" style="4" customWidth="1"/>
    <col min="12047" max="12047" width="10.625" style="4" customWidth="1"/>
    <col min="12048" max="12048" width="10.5" style="4" customWidth="1"/>
    <col min="12049" max="12056" width="10.625" style="4" customWidth="1"/>
    <col min="12057" max="12287" width="9" style="4"/>
    <col min="12288" max="12288" width="3.875" style="4" customWidth="1"/>
    <col min="12289" max="12289" width="11.75" style="4" customWidth="1"/>
    <col min="12290" max="12290" width="21" style="4" customWidth="1"/>
    <col min="12291" max="12291" width="11.625" style="4" customWidth="1"/>
    <col min="12292" max="12293" width="10.875" style="4" customWidth="1"/>
    <col min="12294" max="12294" width="14.875" style="4" customWidth="1"/>
    <col min="12295" max="12295" width="11.375" style="4" customWidth="1"/>
    <col min="12296" max="12297" width="11.875" style="4" customWidth="1"/>
    <col min="12298" max="12298" width="11.5" style="4" customWidth="1"/>
    <col min="12299" max="12299" width="12.25" style="4" customWidth="1"/>
    <col min="12300" max="12300" width="11.875" style="4" customWidth="1"/>
    <col min="12301" max="12301" width="10.875" style="4" customWidth="1"/>
    <col min="12302" max="12302" width="11.375" style="4" customWidth="1"/>
    <col min="12303" max="12303" width="10.625" style="4" customWidth="1"/>
    <col min="12304" max="12304" width="10.5" style="4" customWidth="1"/>
    <col min="12305" max="12312" width="10.625" style="4" customWidth="1"/>
    <col min="12313" max="12543" width="9" style="4"/>
    <col min="12544" max="12544" width="3.875" style="4" customWidth="1"/>
    <col min="12545" max="12545" width="11.75" style="4" customWidth="1"/>
    <col min="12546" max="12546" width="21" style="4" customWidth="1"/>
    <col min="12547" max="12547" width="11.625" style="4" customWidth="1"/>
    <col min="12548" max="12549" width="10.875" style="4" customWidth="1"/>
    <col min="12550" max="12550" width="14.875" style="4" customWidth="1"/>
    <col min="12551" max="12551" width="11.375" style="4" customWidth="1"/>
    <col min="12552" max="12553" width="11.875" style="4" customWidth="1"/>
    <col min="12554" max="12554" width="11.5" style="4" customWidth="1"/>
    <col min="12555" max="12555" width="12.25" style="4" customWidth="1"/>
    <col min="12556" max="12556" width="11.875" style="4" customWidth="1"/>
    <col min="12557" max="12557" width="10.875" style="4" customWidth="1"/>
    <col min="12558" max="12558" width="11.375" style="4" customWidth="1"/>
    <col min="12559" max="12559" width="10.625" style="4" customWidth="1"/>
    <col min="12560" max="12560" width="10.5" style="4" customWidth="1"/>
    <col min="12561" max="12568" width="10.625" style="4" customWidth="1"/>
    <col min="12569" max="12799" width="9" style="4"/>
    <col min="12800" max="12800" width="3.875" style="4" customWidth="1"/>
    <col min="12801" max="12801" width="11.75" style="4" customWidth="1"/>
    <col min="12802" max="12802" width="21" style="4" customWidth="1"/>
    <col min="12803" max="12803" width="11.625" style="4" customWidth="1"/>
    <col min="12804" max="12805" width="10.875" style="4" customWidth="1"/>
    <col min="12806" max="12806" width="14.875" style="4" customWidth="1"/>
    <col min="12807" max="12807" width="11.375" style="4" customWidth="1"/>
    <col min="12808" max="12809" width="11.875" style="4" customWidth="1"/>
    <col min="12810" max="12810" width="11.5" style="4" customWidth="1"/>
    <col min="12811" max="12811" width="12.25" style="4" customWidth="1"/>
    <col min="12812" max="12812" width="11.875" style="4" customWidth="1"/>
    <col min="12813" max="12813" width="10.875" style="4" customWidth="1"/>
    <col min="12814" max="12814" width="11.375" style="4" customWidth="1"/>
    <col min="12815" max="12815" width="10.625" style="4" customWidth="1"/>
    <col min="12816" max="12816" width="10.5" style="4" customWidth="1"/>
    <col min="12817" max="12824" width="10.625" style="4" customWidth="1"/>
    <col min="12825" max="13055" width="9" style="4"/>
    <col min="13056" max="13056" width="3.875" style="4" customWidth="1"/>
    <col min="13057" max="13057" width="11.75" style="4" customWidth="1"/>
    <col min="13058" max="13058" width="21" style="4" customWidth="1"/>
    <col min="13059" max="13059" width="11.625" style="4" customWidth="1"/>
    <col min="13060" max="13061" width="10.875" style="4" customWidth="1"/>
    <col min="13062" max="13062" width="14.875" style="4" customWidth="1"/>
    <col min="13063" max="13063" width="11.375" style="4" customWidth="1"/>
    <col min="13064" max="13065" width="11.875" style="4" customWidth="1"/>
    <col min="13066" max="13066" width="11.5" style="4" customWidth="1"/>
    <col min="13067" max="13067" width="12.25" style="4" customWidth="1"/>
    <col min="13068" max="13068" width="11.875" style="4" customWidth="1"/>
    <col min="13069" max="13069" width="10.875" style="4" customWidth="1"/>
    <col min="13070" max="13070" width="11.375" style="4" customWidth="1"/>
    <col min="13071" max="13071" width="10.625" style="4" customWidth="1"/>
    <col min="13072" max="13072" width="10.5" style="4" customWidth="1"/>
    <col min="13073" max="13080" width="10.625" style="4" customWidth="1"/>
    <col min="13081" max="13311" width="9" style="4"/>
    <col min="13312" max="13312" width="3.875" style="4" customWidth="1"/>
    <col min="13313" max="13313" width="11.75" style="4" customWidth="1"/>
    <col min="13314" max="13314" width="21" style="4" customWidth="1"/>
    <col min="13315" max="13315" width="11.625" style="4" customWidth="1"/>
    <col min="13316" max="13317" width="10.875" style="4" customWidth="1"/>
    <col min="13318" max="13318" width="14.875" style="4" customWidth="1"/>
    <col min="13319" max="13319" width="11.375" style="4" customWidth="1"/>
    <col min="13320" max="13321" width="11.875" style="4" customWidth="1"/>
    <col min="13322" max="13322" width="11.5" style="4" customWidth="1"/>
    <col min="13323" max="13323" width="12.25" style="4" customWidth="1"/>
    <col min="13324" max="13324" width="11.875" style="4" customWidth="1"/>
    <col min="13325" max="13325" width="10.875" style="4" customWidth="1"/>
    <col min="13326" max="13326" width="11.375" style="4" customWidth="1"/>
    <col min="13327" max="13327" width="10.625" style="4" customWidth="1"/>
    <col min="13328" max="13328" width="10.5" style="4" customWidth="1"/>
    <col min="13329" max="13336" width="10.625" style="4" customWidth="1"/>
    <col min="13337" max="13567" width="9" style="4"/>
    <col min="13568" max="13568" width="3.875" style="4" customWidth="1"/>
    <col min="13569" max="13569" width="11.75" style="4" customWidth="1"/>
    <col min="13570" max="13570" width="21" style="4" customWidth="1"/>
    <col min="13571" max="13571" width="11.625" style="4" customWidth="1"/>
    <col min="13572" max="13573" width="10.875" style="4" customWidth="1"/>
    <col min="13574" max="13574" width="14.875" style="4" customWidth="1"/>
    <col min="13575" max="13575" width="11.375" style="4" customWidth="1"/>
    <col min="13576" max="13577" width="11.875" style="4" customWidth="1"/>
    <col min="13578" max="13578" width="11.5" style="4" customWidth="1"/>
    <col min="13579" max="13579" width="12.25" style="4" customWidth="1"/>
    <col min="13580" max="13580" width="11.875" style="4" customWidth="1"/>
    <col min="13581" max="13581" width="10.875" style="4" customWidth="1"/>
    <col min="13582" max="13582" width="11.375" style="4" customWidth="1"/>
    <col min="13583" max="13583" width="10.625" style="4" customWidth="1"/>
    <col min="13584" max="13584" width="10.5" style="4" customWidth="1"/>
    <col min="13585" max="13592" width="10.625" style="4" customWidth="1"/>
    <col min="13593" max="13823" width="9" style="4"/>
    <col min="13824" max="13824" width="3.875" style="4" customWidth="1"/>
    <col min="13825" max="13825" width="11.75" style="4" customWidth="1"/>
    <col min="13826" max="13826" width="21" style="4" customWidth="1"/>
    <col min="13827" max="13827" width="11.625" style="4" customWidth="1"/>
    <col min="13828" max="13829" width="10.875" style="4" customWidth="1"/>
    <col min="13830" max="13830" width="14.875" style="4" customWidth="1"/>
    <col min="13831" max="13831" width="11.375" style="4" customWidth="1"/>
    <col min="13832" max="13833" width="11.875" style="4" customWidth="1"/>
    <col min="13834" max="13834" width="11.5" style="4" customWidth="1"/>
    <col min="13835" max="13835" width="12.25" style="4" customWidth="1"/>
    <col min="13836" max="13836" width="11.875" style="4" customWidth="1"/>
    <col min="13837" max="13837" width="10.875" style="4" customWidth="1"/>
    <col min="13838" max="13838" width="11.375" style="4" customWidth="1"/>
    <col min="13839" max="13839" width="10.625" style="4" customWidth="1"/>
    <col min="13840" max="13840" width="10.5" style="4" customWidth="1"/>
    <col min="13841" max="13848" width="10.625" style="4" customWidth="1"/>
    <col min="13849" max="14079" width="9" style="4"/>
    <col min="14080" max="14080" width="3.875" style="4" customWidth="1"/>
    <col min="14081" max="14081" width="11.75" style="4" customWidth="1"/>
    <col min="14082" max="14082" width="21" style="4" customWidth="1"/>
    <col min="14083" max="14083" width="11.625" style="4" customWidth="1"/>
    <col min="14084" max="14085" width="10.875" style="4" customWidth="1"/>
    <col min="14086" max="14086" width="14.875" style="4" customWidth="1"/>
    <col min="14087" max="14087" width="11.375" style="4" customWidth="1"/>
    <col min="14088" max="14089" width="11.875" style="4" customWidth="1"/>
    <col min="14090" max="14090" width="11.5" style="4" customWidth="1"/>
    <col min="14091" max="14091" width="12.25" style="4" customWidth="1"/>
    <col min="14092" max="14092" width="11.875" style="4" customWidth="1"/>
    <col min="14093" max="14093" width="10.875" style="4" customWidth="1"/>
    <col min="14094" max="14094" width="11.375" style="4" customWidth="1"/>
    <col min="14095" max="14095" width="10.625" style="4" customWidth="1"/>
    <col min="14096" max="14096" width="10.5" style="4" customWidth="1"/>
    <col min="14097" max="14104" width="10.625" style="4" customWidth="1"/>
    <col min="14105" max="14335" width="9" style="4"/>
    <col min="14336" max="14336" width="3.875" style="4" customWidth="1"/>
    <col min="14337" max="14337" width="11.75" style="4" customWidth="1"/>
    <col min="14338" max="14338" width="21" style="4" customWidth="1"/>
    <col min="14339" max="14339" width="11.625" style="4" customWidth="1"/>
    <col min="14340" max="14341" width="10.875" style="4" customWidth="1"/>
    <col min="14342" max="14342" width="14.875" style="4" customWidth="1"/>
    <col min="14343" max="14343" width="11.375" style="4" customWidth="1"/>
    <col min="14344" max="14345" width="11.875" style="4" customWidth="1"/>
    <col min="14346" max="14346" width="11.5" style="4" customWidth="1"/>
    <col min="14347" max="14347" width="12.25" style="4" customWidth="1"/>
    <col min="14348" max="14348" width="11.875" style="4" customWidth="1"/>
    <col min="14349" max="14349" width="10.875" style="4" customWidth="1"/>
    <col min="14350" max="14350" width="11.375" style="4" customWidth="1"/>
    <col min="14351" max="14351" width="10.625" style="4" customWidth="1"/>
    <col min="14352" max="14352" width="10.5" style="4" customWidth="1"/>
    <col min="14353" max="14360" width="10.625" style="4" customWidth="1"/>
    <col min="14361" max="14591" width="9" style="4"/>
    <col min="14592" max="14592" width="3.875" style="4" customWidth="1"/>
    <col min="14593" max="14593" width="11.75" style="4" customWidth="1"/>
    <col min="14594" max="14594" width="21" style="4" customWidth="1"/>
    <col min="14595" max="14595" width="11.625" style="4" customWidth="1"/>
    <col min="14596" max="14597" width="10.875" style="4" customWidth="1"/>
    <col min="14598" max="14598" width="14.875" style="4" customWidth="1"/>
    <col min="14599" max="14599" width="11.375" style="4" customWidth="1"/>
    <col min="14600" max="14601" width="11.875" style="4" customWidth="1"/>
    <col min="14602" max="14602" width="11.5" style="4" customWidth="1"/>
    <col min="14603" max="14603" width="12.25" style="4" customWidth="1"/>
    <col min="14604" max="14604" width="11.875" style="4" customWidth="1"/>
    <col min="14605" max="14605" width="10.875" style="4" customWidth="1"/>
    <col min="14606" max="14606" width="11.375" style="4" customWidth="1"/>
    <col min="14607" max="14607" width="10.625" style="4" customWidth="1"/>
    <col min="14608" max="14608" width="10.5" style="4" customWidth="1"/>
    <col min="14609" max="14616" width="10.625" style="4" customWidth="1"/>
    <col min="14617" max="14847" width="9" style="4"/>
    <col min="14848" max="14848" width="3.875" style="4" customWidth="1"/>
    <col min="14849" max="14849" width="11.75" style="4" customWidth="1"/>
    <col min="14850" max="14850" width="21" style="4" customWidth="1"/>
    <col min="14851" max="14851" width="11.625" style="4" customWidth="1"/>
    <col min="14852" max="14853" width="10.875" style="4" customWidth="1"/>
    <col min="14854" max="14854" width="14.875" style="4" customWidth="1"/>
    <col min="14855" max="14855" width="11.375" style="4" customWidth="1"/>
    <col min="14856" max="14857" width="11.875" style="4" customWidth="1"/>
    <col min="14858" max="14858" width="11.5" style="4" customWidth="1"/>
    <col min="14859" max="14859" width="12.25" style="4" customWidth="1"/>
    <col min="14860" max="14860" width="11.875" style="4" customWidth="1"/>
    <col min="14861" max="14861" width="10.875" style="4" customWidth="1"/>
    <col min="14862" max="14862" width="11.375" style="4" customWidth="1"/>
    <col min="14863" max="14863" width="10.625" style="4" customWidth="1"/>
    <col min="14864" max="14864" width="10.5" style="4" customWidth="1"/>
    <col min="14865" max="14872" width="10.625" style="4" customWidth="1"/>
    <col min="14873" max="15103" width="9" style="4"/>
    <col min="15104" max="15104" width="3.875" style="4" customWidth="1"/>
    <col min="15105" max="15105" width="11.75" style="4" customWidth="1"/>
    <col min="15106" max="15106" width="21" style="4" customWidth="1"/>
    <col min="15107" max="15107" width="11.625" style="4" customWidth="1"/>
    <col min="15108" max="15109" width="10.875" style="4" customWidth="1"/>
    <col min="15110" max="15110" width="14.875" style="4" customWidth="1"/>
    <col min="15111" max="15111" width="11.375" style="4" customWidth="1"/>
    <col min="15112" max="15113" width="11.875" style="4" customWidth="1"/>
    <col min="15114" max="15114" width="11.5" style="4" customWidth="1"/>
    <col min="15115" max="15115" width="12.25" style="4" customWidth="1"/>
    <col min="15116" max="15116" width="11.875" style="4" customWidth="1"/>
    <col min="15117" max="15117" width="10.875" style="4" customWidth="1"/>
    <col min="15118" max="15118" width="11.375" style="4" customWidth="1"/>
    <col min="15119" max="15119" width="10.625" style="4" customWidth="1"/>
    <col min="15120" max="15120" width="10.5" style="4" customWidth="1"/>
    <col min="15121" max="15128" width="10.625" style="4" customWidth="1"/>
    <col min="15129" max="15359" width="9" style="4"/>
    <col min="15360" max="15360" width="3.875" style="4" customWidth="1"/>
    <col min="15361" max="15361" width="11.75" style="4" customWidth="1"/>
    <col min="15362" max="15362" width="21" style="4" customWidth="1"/>
    <col min="15363" max="15363" width="11.625" style="4" customWidth="1"/>
    <col min="15364" max="15365" width="10.875" style="4" customWidth="1"/>
    <col min="15366" max="15366" width="14.875" style="4" customWidth="1"/>
    <col min="15367" max="15367" width="11.375" style="4" customWidth="1"/>
    <col min="15368" max="15369" width="11.875" style="4" customWidth="1"/>
    <col min="15370" max="15370" width="11.5" style="4" customWidth="1"/>
    <col min="15371" max="15371" width="12.25" style="4" customWidth="1"/>
    <col min="15372" max="15372" width="11.875" style="4" customWidth="1"/>
    <col min="15373" max="15373" width="10.875" style="4" customWidth="1"/>
    <col min="15374" max="15374" width="11.375" style="4" customWidth="1"/>
    <col min="15375" max="15375" width="10.625" style="4" customWidth="1"/>
    <col min="15376" max="15376" width="10.5" style="4" customWidth="1"/>
    <col min="15377" max="15384" width="10.625" style="4" customWidth="1"/>
    <col min="15385" max="15615" width="9" style="4"/>
    <col min="15616" max="15616" width="3.875" style="4" customWidth="1"/>
    <col min="15617" max="15617" width="11.75" style="4" customWidth="1"/>
    <col min="15618" max="15618" width="21" style="4" customWidth="1"/>
    <col min="15619" max="15619" width="11.625" style="4" customWidth="1"/>
    <col min="15620" max="15621" width="10.875" style="4" customWidth="1"/>
    <col min="15622" max="15622" width="14.875" style="4" customWidth="1"/>
    <col min="15623" max="15623" width="11.375" style="4" customWidth="1"/>
    <col min="15624" max="15625" width="11.875" style="4" customWidth="1"/>
    <col min="15626" max="15626" width="11.5" style="4" customWidth="1"/>
    <col min="15627" max="15627" width="12.25" style="4" customWidth="1"/>
    <col min="15628" max="15628" width="11.875" style="4" customWidth="1"/>
    <col min="15629" max="15629" width="10.875" style="4" customWidth="1"/>
    <col min="15630" max="15630" width="11.375" style="4" customWidth="1"/>
    <col min="15631" max="15631" width="10.625" style="4" customWidth="1"/>
    <col min="15632" max="15632" width="10.5" style="4" customWidth="1"/>
    <col min="15633" max="15640" width="10.625" style="4" customWidth="1"/>
    <col min="15641" max="15871" width="9" style="4"/>
    <col min="15872" max="15872" width="3.875" style="4" customWidth="1"/>
    <col min="15873" max="15873" width="11.75" style="4" customWidth="1"/>
    <col min="15874" max="15874" width="21" style="4" customWidth="1"/>
    <col min="15875" max="15875" width="11.625" style="4" customWidth="1"/>
    <col min="15876" max="15877" width="10.875" style="4" customWidth="1"/>
    <col min="15878" max="15878" width="14.875" style="4" customWidth="1"/>
    <col min="15879" max="15879" width="11.375" style="4" customWidth="1"/>
    <col min="15880" max="15881" width="11.875" style="4" customWidth="1"/>
    <col min="15882" max="15882" width="11.5" style="4" customWidth="1"/>
    <col min="15883" max="15883" width="12.25" style="4" customWidth="1"/>
    <col min="15884" max="15884" width="11.875" style="4" customWidth="1"/>
    <col min="15885" max="15885" width="10.875" style="4" customWidth="1"/>
    <col min="15886" max="15886" width="11.375" style="4" customWidth="1"/>
    <col min="15887" max="15887" width="10.625" style="4" customWidth="1"/>
    <col min="15888" max="15888" width="10.5" style="4" customWidth="1"/>
    <col min="15889" max="15896" width="10.625" style="4" customWidth="1"/>
    <col min="15897" max="16127" width="9" style="4"/>
    <col min="16128" max="16128" width="3.875" style="4" customWidth="1"/>
    <col min="16129" max="16129" width="11.75" style="4" customWidth="1"/>
    <col min="16130" max="16130" width="21" style="4" customWidth="1"/>
    <col min="16131" max="16131" width="11.625" style="4" customWidth="1"/>
    <col min="16132" max="16133" width="10.875" style="4" customWidth="1"/>
    <col min="16134" max="16134" width="14.875" style="4" customWidth="1"/>
    <col min="16135" max="16135" width="11.375" style="4" customWidth="1"/>
    <col min="16136" max="16137" width="11.875" style="4" customWidth="1"/>
    <col min="16138" max="16138" width="11.5" style="4" customWidth="1"/>
    <col min="16139" max="16139" width="12.25" style="4" customWidth="1"/>
    <col min="16140" max="16140" width="11.875" style="4" customWidth="1"/>
    <col min="16141" max="16141" width="10.875" style="4" customWidth="1"/>
    <col min="16142" max="16142" width="11.375" style="4" customWidth="1"/>
    <col min="16143" max="16143" width="10.625" style="4" customWidth="1"/>
    <col min="16144" max="16144" width="10.5" style="4" customWidth="1"/>
    <col min="16145" max="16152" width="10.625" style="4" customWidth="1"/>
    <col min="16153" max="16384" width="9" style="4"/>
  </cols>
  <sheetData>
    <row r="1" spans="1:30" ht="15" customHeight="1">
      <c r="A1" s="1" t="s">
        <v>182</v>
      </c>
      <c r="B1" s="1"/>
      <c r="C1" s="84"/>
      <c r="D1" s="89" t="s">
        <v>174</v>
      </c>
      <c r="E1" s="90"/>
      <c r="F1" s="93" t="s">
        <v>180</v>
      </c>
      <c r="G1" s="86"/>
      <c r="H1" s="1"/>
      <c r="I1" s="2"/>
      <c r="J1" s="1"/>
      <c r="K1" s="1"/>
      <c r="L1" s="1"/>
      <c r="M1" s="2"/>
      <c r="N1" s="3" t="s">
        <v>147</v>
      </c>
      <c r="O1" s="3">
        <f>SUMIFS(O$8:O$202,B$8:B$202,N1)</f>
        <v>1.78</v>
      </c>
      <c r="P1" s="1"/>
      <c r="Q1" s="2"/>
      <c r="R1" s="58"/>
      <c r="S1" s="58"/>
      <c r="T1" s="58"/>
      <c r="U1" s="58"/>
      <c r="V1" s="58"/>
      <c r="W1" s="58"/>
      <c r="X1" s="58"/>
      <c r="Y1" s="58"/>
    </row>
    <row r="2" spans="1:30" s="15" customFormat="1" ht="15" customHeight="1">
      <c r="A2" s="5" t="s">
        <v>297</v>
      </c>
      <c r="B2" s="6"/>
      <c r="C2" s="13"/>
      <c r="D2" s="88" t="s">
        <v>175</v>
      </c>
      <c r="E2" s="83"/>
      <c r="F2" s="94"/>
      <c r="G2" s="87"/>
      <c r="H2" s="7" t="s">
        <v>298</v>
      </c>
      <c r="I2" s="8" t="s">
        <v>3</v>
      </c>
      <c r="J2" s="9"/>
      <c r="K2" s="10"/>
      <c r="L2" s="7" t="s">
        <v>299</v>
      </c>
      <c r="M2" s="8" t="s">
        <v>5</v>
      </c>
      <c r="N2" s="11" t="s">
        <v>167</v>
      </c>
      <c r="O2" s="12">
        <f>SUMIFS(O$8:O$202,B$8:B$202,N2)</f>
        <v>2.5235000000000003</v>
      </c>
      <c r="P2" s="13" t="s">
        <v>300</v>
      </c>
      <c r="Q2" s="14" t="s">
        <v>7</v>
      </c>
      <c r="R2" s="60"/>
      <c r="S2" s="61" t="s">
        <v>301</v>
      </c>
      <c r="T2" s="62"/>
      <c r="U2" s="63"/>
      <c r="V2" s="64"/>
      <c r="W2" s="64"/>
      <c r="X2" s="64"/>
      <c r="Y2" s="64"/>
      <c r="Z2" s="65"/>
      <c r="AA2" s="65"/>
      <c r="AB2" s="65"/>
      <c r="AC2" s="65"/>
      <c r="AD2" s="65"/>
    </row>
    <row r="3" spans="1:30" s="15" customFormat="1" ht="15" customHeight="1">
      <c r="A3" s="5"/>
      <c r="B3" s="6"/>
      <c r="C3" s="13"/>
      <c r="D3" s="88" t="s">
        <v>176</v>
      </c>
      <c r="E3" s="83"/>
      <c r="F3" s="94"/>
      <c r="G3" s="87"/>
      <c r="H3" s="7" t="s">
        <v>302</v>
      </c>
      <c r="I3" s="8" t="s">
        <v>303</v>
      </c>
      <c r="J3" s="9"/>
      <c r="K3" s="10"/>
      <c r="L3" s="7" t="s">
        <v>304</v>
      </c>
      <c r="M3" s="8" t="s">
        <v>11</v>
      </c>
      <c r="N3" s="11" t="s">
        <v>80</v>
      </c>
      <c r="O3" s="12">
        <f>SUMIFS(O$8:O$202,B$8:B$202,N3)</f>
        <v>75.197942000000012</v>
      </c>
      <c r="P3" s="13" t="s">
        <v>305</v>
      </c>
      <c r="Q3" s="16" t="s">
        <v>13</v>
      </c>
      <c r="R3" s="60"/>
      <c r="S3" s="61" t="s">
        <v>306</v>
      </c>
      <c r="T3" s="66"/>
      <c r="U3" s="67"/>
      <c r="V3" s="64"/>
      <c r="W3" s="64"/>
      <c r="X3" s="64"/>
      <c r="Y3" s="64"/>
      <c r="Z3" s="65"/>
      <c r="AA3" s="65"/>
      <c r="AB3" s="65"/>
      <c r="AC3" s="65"/>
      <c r="AD3" s="65"/>
    </row>
    <row r="4" spans="1:30" s="18" customFormat="1" ht="15" customHeight="1">
      <c r="A4" s="5"/>
      <c r="B4" s="6"/>
      <c r="C4" s="13"/>
      <c r="D4" s="88" t="s">
        <v>177</v>
      </c>
      <c r="E4" s="83"/>
      <c r="F4" s="94"/>
      <c r="G4" s="87"/>
      <c r="H4" s="7" t="s">
        <v>307</v>
      </c>
      <c r="I4" s="8" t="s">
        <v>16</v>
      </c>
      <c r="J4" s="9"/>
      <c r="K4" s="10"/>
      <c r="L4" s="7" t="s">
        <v>308</v>
      </c>
      <c r="M4" s="8" t="s">
        <v>18</v>
      </c>
      <c r="N4" s="11" t="s">
        <v>131</v>
      </c>
      <c r="O4" s="12">
        <f>SUMIFS(O$8:O$202,B$8:B$202,N4)</f>
        <v>2.8099999999999996</v>
      </c>
      <c r="P4" s="6" t="s">
        <v>309</v>
      </c>
      <c r="Q4" s="17"/>
      <c r="R4" s="68"/>
      <c r="S4" s="61" t="s">
        <v>310</v>
      </c>
      <c r="T4" s="62"/>
      <c r="U4" s="63"/>
      <c r="V4" s="69"/>
      <c r="W4" s="64"/>
      <c r="X4" s="64"/>
      <c r="Y4" s="64"/>
      <c r="Z4" s="70"/>
      <c r="AA4" s="70"/>
      <c r="AB4" s="70"/>
      <c r="AC4" s="70"/>
      <c r="AD4" s="70"/>
    </row>
    <row r="5" spans="1:30" s="18" customFormat="1" ht="15" customHeight="1">
      <c r="A5" s="5"/>
      <c r="B5" s="6"/>
      <c r="C5" s="13"/>
      <c r="D5" s="88" t="s">
        <v>178</v>
      </c>
      <c r="E5" s="83"/>
      <c r="F5" s="94"/>
      <c r="G5" s="87"/>
      <c r="H5" s="7" t="s">
        <v>311</v>
      </c>
      <c r="I5" s="19" t="s">
        <v>22</v>
      </c>
      <c r="J5" s="9"/>
      <c r="K5" s="10"/>
      <c r="L5" s="7" t="s">
        <v>312</v>
      </c>
      <c r="M5" s="19" t="s">
        <v>24</v>
      </c>
      <c r="N5" s="11" t="s">
        <v>48</v>
      </c>
      <c r="O5" s="12">
        <f>SUMIFS(O$8:O$202,B$8:B$202,N5)</f>
        <v>50.137928000000002</v>
      </c>
      <c r="P5" s="13" t="s">
        <v>313</v>
      </c>
      <c r="Q5" s="20">
        <v>20210120</v>
      </c>
      <c r="R5" s="71"/>
      <c r="S5" s="61"/>
      <c r="T5" s="62"/>
      <c r="U5" s="63"/>
      <c r="V5" s="64"/>
      <c r="W5" s="61"/>
      <c r="X5" s="64"/>
      <c r="Y5" s="64"/>
      <c r="Z5" s="70"/>
      <c r="AA5" s="70"/>
      <c r="AB5" s="70"/>
      <c r="AC5" s="70"/>
      <c r="AD5" s="70"/>
    </row>
    <row r="6" spans="1:30" s="18" customFormat="1" ht="15" customHeight="1" thickBot="1">
      <c r="A6" s="5"/>
      <c r="B6" s="21" t="s">
        <v>314</v>
      </c>
      <c r="C6" s="22"/>
      <c r="D6" s="91" t="s">
        <v>179</v>
      </c>
      <c r="E6" s="92"/>
      <c r="F6" s="95"/>
      <c r="G6" s="22"/>
      <c r="H6" s="22"/>
      <c r="I6" s="23"/>
      <c r="J6" s="24"/>
      <c r="K6" s="25" t="s">
        <v>315</v>
      </c>
      <c r="L6" s="25"/>
      <c r="M6" s="26"/>
      <c r="N6" s="27" t="s">
        <v>171</v>
      </c>
      <c r="O6" s="27">
        <f>SUM(O8:O202)</f>
        <v>196.56937000000002</v>
      </c>
      <c r="P6" s="25"/>
      <c r="Q6" s="26"/>
      <c r="R6" s="72" t="s">
        <v>316</v>
      </c>
      <c r="S6" s="73"/>
      <c r="T6" s="74"/>
      <c r="U6" s="74"/>
      <c r="V6" s="74"/>
      <c r="W6" s="74"/>
      <c r="X6" s="74"/>
      <c r="Y6" s="75"/>
      <c r="Z6" s="70"/>
      <c r="AA6" s="70"/>
      <c r="AB6" s="70"/>
      <c r="AC6" s="70"/>
      <c r="AD6" s="70"/>
    </row>
    <row r="7" spans="1:30" s="18" customFormat="1" ht="15" customHeight="1">
      <c r="A7" s="28" t="s">
        <v>29</v>
      </c>
      <c r="B7" s="29" t="s">
        <v>317</v>
      </c>
      <c r="C7" s="29" t="s">
        <v>318</v>
      </c>
      <c r="D7" s="85" t="s">
        <v>319</v>
      </c>
      <c r="E7" s="85" t="s">
        <v>320</v>
      </c>
      <c r="F7" s="85" t="s">
        <v>321</v>
      </c>
      <c r="G7" s="29" t="s">
        <v>35</v>
      </c>
      <c r="H7" s="29" t="s">
        <v>322</v>
      </c>
      <c r="I7" s="29" t="s">
        <v>323</v>
      </c>
      <c r="J7" s="29" t="s">
        <v>324</v>
      </c>
      <c r="K7" s="30" t="s">
        <v>325</v>
      </c>
      <c r="L7" s="30" t="s">
        <v>326</v>
      </c>
      <c r="M7" s="30" t="s">
        <v>327</v>
      </c>
      <c r="N7" s="31" t="s">
        <v>172</v>
      </c>
      <c r="O7" s="31" t="s">
        <v>42</v>
      </c>
      <c r="P7" s="30" t="s">
        <v>43</v>
      </c>
      <c r="Q7" s="32" t="s">
        <v>44</v>
      </c>
      <c r="R7" s="76" t="s">
        <v>46</v>
      </c>
      <c r="S7" s="77" t="s">
        <v>47</v>
      </c>
      <c r="T7" s="75"/>
      <c r="U7" s="78"/>
      <c r="V7" s="78"/>
      <c r="W7" s="78"/>
      <c r="X7" s="78"/>
      <c r="Y7" s="79"/>
      <c r="Z7" s="70"/>
      <c r="AA7" s="70"/>
      <c r="AB7" s="70"/>
      <c r="AC7" s="70"/>
      <c r="AD7" s="70"/>
    </row>
    <row r="8" spans="1:30" ht="15" customHeight="1">
      <c r="A8" s="20">
        <v>27</v>
      </c>
      <c r="B8" s="33" t="s">
        <v>170</v>
      </c>
      <c r="C8" s="34" t="s">
        <v>170</v>
      </c>
      <c r="D8" s="35"/>
      <c r="E8" s="36"/>
      <c r="F8" s="36"/>
      <c r="G8" s="20"/>
      <c r="H8" s="20"/>
      <c r="I8" s="20"/>
      <c r="J8" s="20"/>
      <c r="K8" s="37">
        <v>1</v>
      </c>
      <c r="L8" s="38">
        <v>0</v>
      </c>
      <c r="M8" s="39">
        <v>0</v>
      </c>
      <c r="N8" s="40" t="s">
        <v>173</v>
      </c>
      <c r="O8" s="40">
        <v>60</v>
      </c>
      <c r="P8" s="41">
        <v>0</v>
      </c>
      <c r="Q8" s="20"/>
      <c r="R8" s="80"/>
      <c r="S8" s="80"/>
      <c r="T8" s="81"/>
      <c r="U8" s="81"/>
      <c r="V8" s="81"/>
      <c r="W8" s="81"/>
      <c r="X8" s="81"/>
      <c r="Y8" s="81"/>
    </row>
    <row r="9" spans="1:30" ht="30" customHeight="1">
      <c r="A9" s="20">
        <v>1</v>
      </c>
      <c r="B9" s="33" t="s">
        <v>48</v>
      </c>
      <c r="C9" s="34" t="s">
        <v>328</v>
      </c>
      <c r="D9" s="43" t="s">
        <v>58</v>
      </c>
      <c r="E9" s="44" t="s">
        <v>51</v>
      </c>
      <c r="F9" s="36" t="s">
        <v>52</v>
      </c>
      <c r="G9" s="45" t="s">
        <v>329</v>
      </c>
      <c r="H9" s="45" t="s">
        <v>53</v>
      </c>
      <c r="I9" s="45" t="s">
        <v>54</v>
      </c>
      <c r="J9" s="45" t="s">
        <v>55</v>
      </c>
      <c r="K9" s="37">
        <v>2.2959999999999998</v>
      </c>
      <c r="L9" s="38">
        <v>1.03</v>
      </c>
      <c r="M9" s="39">
        <v>11.6</v>
      </c>
      <c r="N9" s="20" t="s">
        <v>56</v>
      </c>
      <c r="O9" s="39">
        <f t="shared" ref="O9:O36" si="0">K9*L9*M9</f>
        <v>27.432607999999998</v>
      </c>
      <c r="P9" s="41">
        <v>0.31890000000000002</v>
      </c>
      <c r="Q9" s="20" t="s">
        <v>57</v>
      </c>
      <c r="R9" s="80" t="s">
        <v>214</v>
      </c>
      <c r="S9" s="80" t="s">
        <v>58</v>
      </c>
      <c r="T9" s="81"/>
      <c r="U9" s="81"/>
      <c r="V9" s="81"/>
      <c r="W9" s="81"/>
      <c r="X9" s="81"/>
      <c r="Y9" s="81"/>
    </row>
    <row r="10" spans="1:30" ht="30" customHeight="1">
      <c r="A10" s="20">
        <v>2</v>
      </c>
      <c r="B10" s="33" t="s">
        <v>48</v>
      </c>
      <c r="C10" s="34" t="s">
        <v>330</v>
      </c>
      <c r="D10" s="43" t="s">
        <v>66</v>
      </c>
      <c r="E10" s="44" t="s">
        <v>51</v>
      </c>
      <c r="F10" s="36" t="s">
        <v>61</v>
      </c>
      <c r="G10" s="45"/>
      <c r="H10" s="45" t="s">
        <v>62</v>
      </c>
      <c r="I10" s="45" t="s">
        <v>63</v>
      </c>
      <c r="J10" s="45" t="s">
        <v>55</v>
      </c>
      <c r="K10" s="37">
        <v>1.6080000000000001</v>
      </c>
      <c r="L10" s="38">
        <v>1.03</v>
      </c>
      <c r="M10" s="39">
        <v>8</v>
      </c>
      <c r="N10" s="20" t="s">
        <v>64</v>
      </c>
      <c r="O10" s="39">
        <f t="shared" si="0"/>
        <v>13.249920000000001</v>
      </c>
      <c r="P10" s="41">
        <v>0.154</v>
      </c>
      <c r="Q10" s="20" t="s">
        <v>65</v>
      </c>
      <c r="R10" s="80" t="s">
        <v>217</v>
      </c>
      <c r="S10" s="80" t="s">
        <v>66</v>
      </c>
      <c r="T10" s="81"/>
      <c r="U10" s="81"/>
      <c r="V10" s="81"/>
      <c r="W10" s="81"/>
      <c r="X10" s="81"/>
      <c r="Y10" s="81"/>
    </row>
    <row r="11" spans="1:30" ht="30" customHeight="1">
      <c r="A11" s="20">
        <v>3</v>
      </c>
      <c r="B11" s="33" t="s">
        <v>48</v>
      </c>
      <c r="C11" s="34" t="s">
        <v>331</v>
      </c>
      <c r="D11" s="43" t="s">
        <v>68</v>
      </c>
      <c r="E11" s="44" t="s">
        <v>69</v>
      </c>
      <c r="F11" s="36" t="s">
        <v>70</v>
      </c>
      <c r="G11" s="45"/>
      <c r="H11" s="45" t="s">
        <v>71</v>
      </c>
      <c r="I11" s="45" t="s">
        <v>72</v>
      </c>
      <c r="J11" s="45" t="s">
        <v>55</v>
      </c>
      <c r="K11" s="139">
        <v>1.7</v>
      </c>
      <c r="L11" s="38">
        <v>1.03</v>
      </c>
      <c r="M11" s="39">
        <v>5.4</v>
      </c>
      <c r="N11" s="20" t="s">
        <v>56</v>
      </c>
      <c r="O11" s="39">
        <f t="shared" si="0"/>
        <v>9.4554000000000009</v>
      </c>
      <c r="P11" s="41">
        <v>9.7500000000000003E-2</v>
      </c>
      <c r="Q11" s="20" t="s">
        <v>73</v>
      </c>
      <c r="R11" s="80" t="s">
        <v>68</v>
      </c>
      <c r="S11" s="80" t="s">
        <v>68</v>
      </c>
      <c r="T11" s="81"/>
      <c r="U11" s="81"/>
      <c r="V11" s="81"/>
      <c r="W11" s="81"/>
      <c r="X11" s="81"/>
      <c r="Y11" s="81"/>
    </row>
    <row r="12" spans="1:30" ht="30" customHeight="1">
      <c r="A12" s="20">
        <v>14</v>
      </c>
      <c r="B12" s="33" t="s">
        <v>131</v>
      </c>
      <c r="C12" s="46" t="s">
        <v>341</v>
      </c>
      <c r="D12" s="43" t="s">
        <v>342</v>
      </c>
      <c r="E12" s="44"/>
      <c r="F12" s="36"/>
      <c r="G12" s="45" t="s">
        <v>124</v>
      </c>
      <c r="H12" s="45" t="s">
        <v>134</v>
      </c>
      <c r="I12" s="45" t="s">
        <v>135</v>
      </c>
      <c r="J12" s="45" t="s">
        <v>136</v>
      </c>
      <c r="K12" s="47">
        <v>1</v>
      </c>
      <c r="L12" s="48">
        <v>1</v>
      </c>
      <c r="M12" s="49">
        <v>2.0299999999999998</v>
      </c>
      <c r="N12" s="45" t="s">
        <v>64</v>
      </c>
      <c r="O12" s="49">
        <f t="shared" si="0"/>
        <v>2.0299999999999998</v>
      </c>
      <c r="P12" s="41">
        <v>2.3599999999999999E-2</v>
      </c>
      <c r="Q12" s="20" t="s">
        <v>137</v>
      </c>
      <c r="R12" s="80" t="s">
        <v>343</v>
      </c>
      <c r="S12" s="80" t="s">
        <v>342</v>
      </c>
      <c r="T12" s="81"/>
      <c r="U12" s="81"/>
      <c r="V12" s="81"/>
      <c r="W12" s="81"/>
      <c r="X12" s="81"/>
      <c r="Y12" s="81"/>
    </row>
    <row r="13" spans="1:30" ht="30" customHeight="1">
      <c r="A13" s="20">
        <v>15</v>
      </c>
      <c r="B13" s="33" t="s">
        <v>131</v>
      </c>
      <c r="C13" s="46" t="s">
        <v>344</v>
      </c>
      <c r="D13" s="43" t="s">
        <v>146</v>
      </c>
      <c r="E13" s="44"/>
      <c r="F13" s="36"/>
      <c r="G13" s="45" t="s">
        <v>142</v>
      </c>
      <c r="H13" s="45" t="s">
        <v>143</v>
      </c>
      <c r="I13" s="45" t="s">
        <v>144</v>
      </c>
      <c r="J13" s="45" t="s">
        <v>136</v>
      </c>
      <c r="K13" s="47">
        <v>2</v>
      </c>
      <c r="L13" s="48">
        <v>1</v>
      </c>
      <c r="M13" s="49">
        <v>0.39</v>
      </c>
      <c r="N13" s="45" t="s">
        <v>56</v>
      </c>
      <c r="O13" s="49">
        <f t="shared" si="0"/>
        <v>0.78</v>
      </c>
      <c r="P13" s="41">
        <v>9.1000000000000004E-3</v>
      </c>
      <c r="Q13" s="20" t="s">
        <v>127</v>
      </c>
      <c r="R13" s="80" t="s">
        <v>145</v>
      </c>
      <c r="S13" s="80" t="s">
        <v>146</v>
      </c>
      <c r="T13" s="81"/>
      <c r="U13" s="81"/>
      <c r="V13" s="81"/>
      <c r="W13" s="81"/>
      <c r="X13" s="81"/>
      <c r="Y13" s="81"/>
    </row>
    <row r="14" spans="1:30" ht="15" customHeight="1">
      <c r="A14" s="20">
        <v>4</v>
      </c>
      <c r="B14" s="33" t="s">
        <v>80</v>
      </c>
      <c r="C14" s="34" t="s">
        <v>395</v>
      </c>
      <c r="D14" s="35" t="s">
        <v>82</v>
      </c>
      <c r="E14" s="36"/>
      <c r="F14" s="36"/>
      <c r="G14" s="20" t="s">
        <v>83</v>
      </c>
      <c r="H14" s="20">
        <v>5000</v>
      </c>
      <c r="I14" s="20"/>
      <c r="J14" s="20" t="s">
        <v>55</v>
      </c>
      <c r="K14" s="37">
        <v>300</v>
      </c>
      <c r="L14" s="38">
        <v>1.03</v>
      </c>
      <c r="M14" s="39">
        <v>2.398E-3</v>
      </c>
      <c r="N14" s="20" t="s">
        <v>56</v>
      </c>
      <c r="O14" s="39">
        <f t="shared" si="0"/>
        <v>0.74098200000000003</v>
      </c>
      <c r="P14" s="41">
        <v>8.6E-3</v>
      </c>
      <c r="Q14" s="20" t="s">
        <v>84</v>
      </c>
      <c r="R14" s="80" t="s">
        <v>85</v>
      </c>
      <c r="S14" s="80" t="s">
        <v>85</v>
      </c>
      <c r="T14" s="81"/>
      <c r="U14" s="81"/>
      <c r="V14" s="81"/>
      <c r="W14" s="81"/>
      <c r="X14" s="81"/>
      <c r="Y14" s="81"/>
    </row>
    <row r="15" spans="1:30" ht="15" customHeight="1">
      <c r="A15" s="20">
        <v>5</v>
      </c>
      <c r="B15" s="33" t="s">
        <v>80</v>
      </c>
      <c r="C15" s="34" t="s">
        <v>332</v>
      </c>
      <c r="D15" s="35" t="s">
        <v>87</v>
      </c>
      <c r="E15" s="36"/>
      <c r="F15" s="36"/>
      <c r="G15" s="20" t="s">
        <v>88</v>
      </c>
      <c r="H15" s="20" t="s">
        <v>89</v>
      </c>
      <c r="I15" s="20"/>
      <c r="J15" s="20" t="s">
        <v>90</v>
      </c>
      <c r="K15" s="37">
        <v>1</v>
      </c>
      <c r="L15" s="38">
        <v>1.01</v>
      </c>
      <c r="M15" s="39">
        <v>0.23</v>
      </c>
      <c r="N15" s="20" t="s">
        <v>56</v>
      </c>
      <c r="O15" s="39">
        <f t="shared" si="0"/>
        <v>0.23230000000000001</v>
      </c>
      <c r="P15" s="41">
        <v>2.7000000000000001E-3</v>
      </c>
      <c r="Q15" s="20" t="s">
        <v>91</v>
      </c>
      <c r="R15" s="80" t="s">
        <v>92</v>
      </c>
      <c r="S15" s="80" t="s">
        <v>92</v>
      </c>
      <c r="T15" s="81"/>
      <c r="U15" s="81"/>
      <c r="V15" s="81"/>
      <c r="W15" s="81"/>
      <c r="X15" s="81"/>
      <c r="Y15" s="81"/>
    </row>
    <row r="16" spans="1:30" ht="15" customHeight="1">
      <c r="A16" s="20">
        <v>6</v>
      </c>
      <c r="B16" s="33" t="s">
        <v>80</v>
      </c>
      <c r="C16" s="34" t="s">
        <v>333</v>
      </c>
      <c r="D16" s="35" t="s">
        <v>94</v>
      </c>
      <c r="E16" s="36"/>
      <c r="F16" s="36"/>
      <c r="G16" s="20" t="s">
        <v>88</v>
      </c>
      <c r="H16" s="20"/>
      <c r="I16" s="20"/>
      <c r="J16" s="20" t="s">
        <v>90</v>
      </c>
      <c r="K16" s="37">
        <v>1</v>
      </c>
      <c r="L16" s="38">
        <v>1.01</v>
      </c>
      <c r="M16" s="39">
        <v>0.04</v>
      </c>
      <c r="N16" s="20" t="s">
        <v>56</v>
      </c>
      <c r="O16" s="39">
        <f t="shared" si="0"/>
        <v>4.0399999999999998E-2</v>
      </c>
      <c r="P16" s="41">
        <v>5.0000000000000001E-4</v>
      </c>
      <c r="Q16" s="20" t="s">
        <v>91</v>
      </c>
      <c r="R16" s="80" t="s">
        <v>95</v>
      </c>
      <c r="S16" s="80" t="s">
        <v>95</v>
      </c>
      <c r="T16" s="81"/>
      <c r="U16" s="81"/>
      <c r="V16" s="81"/>
      <c r="W16" s="81"/>
      <c r="X16" s="81"/>
      <c r="Y16" s="81"/>
    </row>
    <row r="17" spans="1:25" ht="15" customHeight="1">
      <c r="A17" s="20">
        <v>7</v>
      </c>
      <c r="B17" s="33" t="s">
        <v>80</v>
      </c>
      <c r="C17" s="34" t="s">
        <v>334</v>
      </c>
      <c r="D17" s="35" t="s">
        <v>97</v>
      </c>
      <c r="E17" s="36"/>
      <c r="F17" s="36"/>
      <c r="G17" s="20" t="s">
        <v>98</v>
      </c>
      <c r="H17" s="20"/>
      <c r="I17" s="20"/>
      <c r="J17" s="20" t="s">
        <v>90</v>
      </c>
      <c r="K17" s="37">
        <v>1</v>
      </c>
      <c r="L17" s="38">
        <v>1.01</v>
      </c>
      <c r="M17" s="39">
        <v>6.5000000000000002E-2</v>
      </c>
      <c r="N17" s="20" t="s">
        <v>56</v>
      </c>
      <c r="O17" s="39">
        <f t="shared" si="0"/>
        <v>6.565E-2</v>
      </c>
      <c r="P17" s="41">
        <v>8.0000000000000004E-4</v>
      </c>
      <c r="Q17" s="20" t="s">
        <v>99</v>
      </c>
      <c r="R17" s="80" t="s">
        <v>100</v>
      </c>
      <c r="S17" s="80" t="s">
        <v>100</v>
      </c>
      <c r="T17" s="81"/>
      <c r="U17" s="81"/>
      <c r="V17" s="81"/>
      <c r="W17" s="81"/>
      <c r="X17" s="81"/>
      <c r="Y17" s="81"/>
    </row>
    <row r="18" spans="1:25" ht="15" customHeight="1">
      <c r="A18" s="20">
        <v>8</v>
      </c>
      <c r="B18" s="33" t="s">
        <v>80</v>
      </c>
      <c r="C18" s="34" t="s">
        <v>335</v>
      </c>
      <c r="D18" s="35" t="s">
        <v>102</v>
      </c>
      <c r="E18" s="36"/>
      <c r="F18" s="36"/>
      <c r="G18" s="20" t="s">
        <v>98</v>
      </c>
      <c r="H18" s="20"/>
      <c r="I18" s="20"/>
      <c r="J18" s="20" t="s">
        <v>90</v>
      </c>
      <c r="K18" s="37">
        <v>1</v>
      </c>
      <c r="L18" s="38">
        <v>1.01</v>
      </c>
      <c r="M18" s="39">
        <v>0.14000000000000001</v>
      </c>
      <c r="N18" s="20" t="s">
        <v>56</v>
      </c>
      <c r="O18" s="39">
        <f t="shared" si="0"/>
        <v>0.14140000000000003</v>
      </c>
      <c r="P18" s="41">
        <v>1.6000000000000001E-3</v>
      </c>
      <c r="Q18" s="20" t="s">
        <v>99</v>
      </c>
      <c r="R18" s="80" t="s">
        <v>103</v>
      </c>
      <c r="S18" s="80" t="s">
        <v>103</v>
      </c>
      <c r="T18" s="81"/>
      <c r="U18" s="81"/>
      <c r="V18" s="81"/>
      <c r="W18" s="81"/>
      <c r="X18" s="81"/>
      <c r="Y18" s="81"/>
    </row>
    <row r="19" spans="1:25" ht="15" customHeight="1">
      <c r="A19" s="20">
        <v>9</v>
      </c>
      <c r="B19" s="33" t="s">
        <v>80</v>
      </c>
      <c r="C19" s="34" t="s">
        <v>336</v>
      </c>
      <c r="D19" s="35" t="s">
        <v>105</v>
      </c>
      <c r="E19" s="36"/>
      <c r="F19" s="36"/>
      <c r="G19" s="20" t="s">
        <v>98</v>
      </c>
      <c r="H19" s="20" t="s">
        <v>106</v>
      </c>
      <c r="I19" s="20"/>
      <c r="J19" s="20" t="s">
        <v>90</v>
      </c>
      <c r="K19" s="37">
        <v>1</v>
      </c>
      <c r="L19" s="38">
        <v>1.01</v>
      </c>
      <c r="M19" s="39">
        <v>0.71</v>
      </c>
      <c r="N19" s="20" t="s">
        <v>56</v>
      </c>
      <c r="O19" s="39">
        <f t="shared" si="0"/>
        <v>0.71709999999999996</v>
      </c>
      <c r="P19" s="41">
        <v>8.3999999999999995E-3</v>
      </c>
      <c r="Q19" s="20" t="s">
        <v>107</v>
      </c>
      <c r="R19" s="80" t="s">
        <v>108</v>
      </c>
      <c r="S19" s="80" t="s">
        <v>108</v>
      </c>
      <c r="T19" s="81"/>
      <c r="U19" s="81"/>
      <c r="V19" s="81"/>
      <c r="W19" s="81"/>
      <c r="X19" s="81"/>
      <c r="Y19" s="81"/>
    </row>
    <row r="20" spans="1:25" ht="15" customHeight="1">
      <c r="A20" s="20">
        <v>10</v>
      </c>
      <c r="B20" s="33" t="s">
        <v>80</v>
      </c>
      <c r="C20" s="34" t="s">
        <v>337</v>
      </c>
      <c r="D20" s="35" t="s">
        <v>110</v>
      </c>
      <c r="E20" s="36"/>
      <c r="F20" s="36"/>
      <c r="G20" s="20"/>
      <c r="H20" s="20" t="s">
        <v>111</v>
      </c>
      <c r="I20" s="20"/>
      <c r="J20" s="20" t="s">
        <v>112</v>
      </c>
      <c r="K20" s="139">
        <v>0.185</v>
      </c>
      <c r="L20" s="38">
        <v>1.03</v>
      </c>
      <c r="M20" s="39">
        <v>370</v>
      </c>
      <c r="N20" s="20" t="s">
        <v>56</v>
      </c>
      <c r="O20" s="39">
        <f t="shared" si="0"/>
        <v>70.503500000000003</v>
      </c>
      <c r="P20" s="41">
        <v>0.32279999999999998</v>
      </c>
      <c r="Q20" s="20" t="s">
        <v>113</v>
      </c>
      <c r="R20" s="80" t="s">
        <v>114</v>
      </c>
      <c r="S20" s="80" t="s">
        <v>114</v>
      </c>
      <c r="T20" s="81"/>
      <c r="U20" s="81"/>
      <c r="V20" s="81"/>
      <c r="W20" s="81"/>
      <c r="X20" s="81"/>
      <c r="Y20" s="81"/>
    </row>
    <row r="21" spans="1:25" ht="15" customHeight="1">
      <c r="A21" s="20">
        <v>11</v>
      </c>
      <c r="B21" s="33" t="s">
        <v>80</v>
      </c>
      <c r="C21" s="34" t="s">
        <v>338</v>
      </c>
      <c r="D21" s="35" t="s">
        <v>116</v>
      </c>
      <c r="E21" s="36"/>
      <c r="F21" s="36"/>
      <c r="G21" s="20" t="s">
        <v>117</v>
      </c>
      <c r="H21" s="20"/>
      <c r="I21" s="20"/>
      <c r="J21" s="20" t="s">
        <v>90</v>
      </c>
      <c r="K21" s="37">
        <v>1</v>
      </c>
      <c r="L21" s="38">
        <v>1.01</v>
      </c>
      <c r="M21" s="39">
        <v>3.7999999999999999E-2</v>
      </c>
      <c r="N21" s="20" t="s">
        <v>56</v>
      </c>
      <c r="O21" s="39">
        <f t="shared" si="0"/>
        <v>3.8379999999999997E-2</v>
      </c>
      <c r="P21" s="41">
        <v>5.0000000000000001E-4</v>
      </c>
      <c r="Q21" s="20" t="s">
        <v>99</v>
      </c>
      <c r="R21" s="80" t="s">
        <v>118</v>
      </c>
      <c r="S21" s="80" t="s">
        <v>118</v>
      </c>
      <c r="T21" s="81"/>
      <c r="U21" s="81"/>
      <c r="V21" s="81"/>
      <c r="W21" s="81"/>
      <c r="X21" s="81"/>
      <c r="Y21" s="81"/>
    </row>
    <row r="22" spans="1:25" ht="15" customHeight="1">
      <c r="A22" s="20">
        <v>12</v>
      </c>
      <c r="B22" s="33" t="s">
        <v>80</v>
      </c>
      <c r="C22" s="34" t="s">
        <v>339</v>
      </c>
      <c r="D22" s="35" t="s">
        <v>120</v>
      </c>
      <c r="E22" s="36"/>
      <c r="F22" s="36"/>
      <c r="G22" s="20" t="s">
        <v>117</v>
      </c>
      <c r="H22" s="20"/>
      <c r="I22" s="20"/>
      <c r="J22" s="20" t="s">
        <v>90</v>
      </c>
      <c r="K22" s="37">
        <v>1</v>
      </c>
      <c r="L22" s="38">
        <v>1.01</v>
      </c>
      <c r="M22" s="39">
        <v>9.5000000000000001E-2</v>
      </c>
      <c r="N22" s="20" t="s">
        <v>56</v>
      </c>
      <c r="O22" s="39">
        <f t="shared" si="0"/>
        <v>9.5950000000000008E-2</v>
      </c>
      <c r="P22" s="41">
        <v>1.1999999999999999E-3</v>
      </c>
      <c r="Q22" s="20" t="s">
        <v>99</v>
      </c>
      <c r="R22" s="80" t="s">
        <v>121</v>
      </c>
      <c r="S22" s="80" t="s">
        <v>121</v>
      </c>
      <c r="T22" s="81"/>
      <c r="U22" s="81"/>
      <c r="V22" s="81"/>
      <c r="W22" s="81"/>
      <c r="X22" s="81"/>
      <c r="Y22" s="81"/>
    </row>
    <row r="23" spans="1:25" ht="15" customHeight="1">
      <c r="A23" s="20">
        <v>13</v>
      </c>
      <c r="B23" s="33" t="s">
        <v>80</v>
      </c>
      <c r="C23" s="34" t="s">
        <v>340</v>
      </c>
      <c r="D23" s="35" t="s">
        <v>123</v>
      </c>
      <c r="E23" s="36"/>
      <c r="F23" s="36"/>
      <c r="G23" s="20" t="s">
        <v>124</v>
      </c>
      <c r="H23" s="20" t="s">
        <v>125</v>
      </c>
      <c r="I23" s="20"/>
      <c r="J23" s="20" t="s">
        <v>126</v>
      </c>
      <c r="K23" s="37">
        <v>4</v>
      </c>
      <c r="L23" s="38">
        <v>1.03</v>
      </c>
      <c r="M23" s="39">
        <v>0.61</v>
      </c>
      <c r="N23" s="20" t="s">
        <v>56</v>
      </c>
      <c r="O23" s="39">
        <f t="shared" si="0"/>
        <v>2.5131999999999999</v>
      </c>
      <c r="P23" s="41">
        <v>2.92E-2</v>
      </c>
      <c r="Q23" s="20" t="s">
        <v>127</v>
      </c>
      <c r="R23" s="80" t="s">
        <v>129</v>
      </c>
      <c r="S23" s="80" t="s">
        <v>130</v>
      </c>
      <c r="T23" s="81"/>
      <c r="U23" s="81"/>
      <c r="V23" s="81"/>
      <c r="W23" s="81"/>
      <c r="X23" s="81"/>
      <c r="Y23" s="81"/>
    </row>
    <row r="24" spans="1:25" ht="15" customHeight="1">
      <c r="A24" s="141">
        <v>7</v>
      </c>
      <c r="B24" s="142" t="s">
        <v>80</v>
      </c>
      <c r="C24" s="143" t="s">
        <v>392</v>
      </c>
      <c r="D24" s="144" t="s">
        <v>389</v>
      </c>
      <c r="E24" s="145"/>
      <c r="F24" s="145"/>
      <c r="G24" s="141" t="s">
        <v>393</v>
      </c>
      <c r="H24" s="141" t="s">
        <v>394</v>
      </c>
      <c r="I24" s="141"/>
      <c r="J24" s="141" t="s">
        <v>55</v>
      </c>
      <c r="K24" s="146">
        <v>0.2</v>
      </c>
      <c r="L24" s="147">
        <v>1.01</v>
      </c>
      <c r="M24" s="148">
        <v>0.54</v>
      </c>
      <c r="N24" s="141" t="s">
        <v>56</v>
      </c>
      <c r="O24" s="148">
        <f t="shared" si="0"/>
        <v>0.10908000000000001</v>
      </c>
      <c r="P24" s="149">
        <v>1.2999999999999999E-3</v>
      </c>
      <c r="Q24" s="141" t="s">
        <v>390</v>
      </c>
      <c r="R24" s="150" t="s">
        <v>391</v>
      </c>
      <c r="S24" s="150" t="s">
        <v>391</v>
      </c>
      <c r="T24" s="81"/>
      <c r="U24" s="81"/>
      <c r="V24" s="81"/>
      <c r="W24" s="81"/>
      <c r="X24" s="81"/>
      <c r="Y24" s="81"/>
    </row>
    <row r="25" spans="1:25" ht="15" customHeight="1">
      <c r="A25" s="20">
        <v>24</v>
      </c>
      <c r="B25" s="33" t="s">
        <v>167</v>
      </c>
      <c r="C25" s="34" t="s">
        <v>353</v>
      </c>
      <c r="D25" s="35"/>
      <c r="E25" s="36"/>
      <c r="F25" s="36"/>
      <c r="G25" s="20" t="s">
        <v>354</v>
      </c>
      <c r="H25" s="20"/>
      <c r="I25" s="20"/>
      <c r="J25" s="20"/>
      <c r="K25" s="139">
        <v>0.4</v>
      </c>
      <c r="L25" s="38">
        <v>1.03</v>
      </c>
      <c r="M25" s="39">
        <v>5</v>
      </c>
      <c r="N25" s="20"/>
      <c r="O25" s="39">
        <f t="shared" si="0"/>
        <v>2.06</v>
      </c>
      <c r="P25" s="50">
        <v>0</v>
      </c>
      <c r="Q25" s="45"/>
      <c r="R25" s="82"/>
      <c r="S25" s="82"/>
      <c r="T25" s="81"/>
      <c r="U25" s="81"/>
      <c r="V25" s="81"/>
      <c r="W25" s="81"/>
      <c r="X25" s="81"/>
      <c r="Y25" s="81"/>
    </row>
    <row r="26" spans="1:25" ht="15" customHeight="1">
      <c r="A26" s="20">
        <v>25</v>
      </c>
      <c r="B26" s="33" t="s">
        <v>167</v>
      </c>
      <c r="C26" s="34" t="s">
        <v>355</v>
      </c>
      <c r="D26" s="35"/>
      <c r="E26" s="36"/>
      <c r="F26" s="36"/>
      <c r="G26" s="20" t="s">
        <v>356</v>
      </c>
      <c r="H26" s="20"/>
      <c r="I26" s="20"/>
      <c r="J26" s="20"/>
      <c r="K26" s="37">
        <v>0.15</v>
      </c>
      <c r="L26" s="38">
        <v>1.03</v>
      </c>
      <c r="M26" s="39">
        <v>3</v>
      </c>
      <c r="N26" s="20"/>
      <c r="O26" s="39">
        <f t="shared" si="0"/>
        <v>0.46350000000000002</v>
      </c>
      <c r="P26" s="50">
        <v>0</v>
      </c>
      <c r="Q26" s="45"/>
      <c r="R26" s="82"/>
      <c r="S26" s="82"/>
      <c r="T26" s="81"/>
      <c r="U26" s="81"/>
      <c r="V26" s="81"/>
      <c r="W26" s="81"/>
      <c r="X26" s="81"/>
      <c r="Y26" s="81"/>
    </row>
    <row r="27" spans="1:25" ht="15" customHeight="1">
      <c r="A27" s="20"/>
      <c r="B27" s="33" t="s">
        <v>358</v>
      </c>
      <c r="C27" s="34"/>
      <c r="D27" s="35"/>
      <c r="E27" s="36"/>
      <c r="F27" s="36"/>
      <c r="G27" s="20"/>
      <c r="H27" s="20"/>
      <c r="I27" s="20"/>
      <c r="J27" s="20"/>
      <c r="K27" s="37">
        <v>1</v>
      </c>
      <c r="L27" s="38">
        <v>1.03</v>
      </c>
      <c r="M27" s="140">
        <v>4</v>
      </c>
      <c r="N27" s="20"/>
      <c r="O27" s="39">
        <f t="shared" si="0"/>
        <v>4.12</v>
      </c>
      <c r="P27" s="50"/>
      <c r="Q27" s="45"/>
      <c r="R27" s="82"/>
      <c r="S27" s="82"/>
      <c r="T27" s="81"/>
      <c r="U27" s="81"/>
      <c r="V27" s="81"/>
      <c r="W27" s="81"/>
      <c r="X27" s="81"/>
      <c r="Y27" s="81"/>
    </row>
    <row r="28" spans="1:25" ht="15" customHeight="1">
      <c r="A28" s="20">
        <v>26</v>
      </c>
      <c r="B28" s="33" t="s">
        <v>167</v>
      </c>
      <c r="C28" s="34" t="s">
        <v>357</v>
      </c>
      <c r="D28" s="35"/>
      <c r="E28" s="36"/>
      <c r="F28" s="36"/>
      <c r="G28" s="20"/>
      <c r="H28" s="20"/>
      <c r="I28" s="20"/>
      <c r="J28" s="20"/>
      <c r="K28" s="37">
        <v>1</v>
      </c>
      <c r="L28" s="38">
        <v>1</v>
      </c>
      <c r="M28" s="39">
        <v>0</v>
      </c>
      <c r="N28" s="20"/>
      <c r="O28" s="39">
        <f t="shared" si="0"/>
        <v>0</v>
      </c>
      <c r="P28" s="50">
        <v>0</v>
      </c>
      <c r="Q28" s="45"/>
      <c r="R28" s="82"/>
      <c r="S28" s="82"/>
      <c r="T28" s="81"/>
      <c r="U28" s="81"/>
      <c r="V28" s="81"/>
      <c r="W28" s="81"/>
      <c r="X28" s="81"/>
      <c r="Y28" s="81"/>
    </row>
    <row r="29" spans="1:25" ht="15" customHeight="1">
      <c r="A29" s="20">
        <v>18</v>
      </c>
      <c r="B29" s="33" t="s">
        <v>147</v>
      </c>
      <c r="C29" s="34" t="s">
        <v>347</v>
      </c>
      <c r="D29" s="35" t="s">
        <v>149</v>
      </c>
      <c r="E29" s="36"/>
      <c r="F29" s="36"/>
      <c r="G29" s="20"/>
      <c r="H29" s="20"/>
      <c r="I29" s="20"/>
      <c r="J29" s="20" t="s">
        <v>90</v>
      </c>
      <c r="K29" s="37">
        <v>2</v>
      </c>
      <c r="L29" s="38">
        <v>1</v>
      </c>
      <c r="M29" s="39">
        <v>0.1</v>
      </c>
      <c r="N29" s="20" t="s">
        <v>56</v>
      </c>
      <c r="O29" s="39">
        <f t="shared" si="0"/>
        <v>0.2</v>
      </c>
      <c r="P29" s="41">
        <v>2.3E-3</v>
      </c>
      <c r="Q29" s="20" t="s">
        <v>150</v>
      </c>
      <c r="R29" s="80"/>
      <c r="S29" s="80"/>
      <c r="T29" s="81"/>
      <c r="U29" s="81"/>
      <c r="V29" s="81"/>
      <c r="W29" s="81"/>
      <c r="X29" s="81"/>
      <c r="Y29" s="81"/>
    </row>
    <row r="30" spans="1:25" ht="15" customHeight="1">
      <c r="A30" s="20">
        <v>23</v>
      </c>
      <c r="B30" s="33" t="s">
        <v>147</v>
      </c>
      <c r="C30" s="34" t="s">
        <v>352</v>
      </c>
      <c r="D30" s="35" t="s">
        <v>158</v>
      </c>
      <c r="E30" s="36"/>
      <c r="F30" s="36"/>
      <c r="G30" s="20"/>
      <c r="H30" s="20"/>
      <c r="I30" s="20" t="s">
        <v>361</v>
      </c>
      <c r="J30" s="20" t="s">
        <v>153</v>
      </c>
      <c r="K30" s="37">
        <v>0.125</v>
      </c>
      <c r="L30" s="38">
        <v>1</v>
      </c>
      <c r="M30" s="39">
        <v>12</v>
      </c>
      <c r="N30" s="20" t="s">
        <v>64</v>
      </c>
      <c r="O30" s="39">
        <f t="shared" si="0"/>
        <v>1.5</v>
      </c>
      <c r="P30" s="41">
        <v>1.7399999999999999E-2</v>
      </c>
      <c r="Q30" s="20" t="s">
        <v>154</v>
      </c>
      <c r="R30" s="80"/>
      <c r="S30" s="80"/>
      <c r="T30" s="81"/>
      <c r="U30" s="81"/>
      <c r="V30" s="81"/>
      <c r="W30" s="81"/>
      <c r="X30" s="81"/>
      <c r="Y30" s="81"/>
    </row>
    <row r="31" spans="1:25" ht="15" customHeight="1">
      <c r="A31" s="20">
        <v>16</v>
      </c>
      <c r="B31" s="33" t="s">
        <v>147</v>
      </c>
      <c r="C31" s="34" t="s">
        <v>345</v>
      </c>
      <c r="D31" s="35" t="s">
        <v>160</v>
      </c>
      <c r="E31" s="36"/>
      <c r="F31" s="36"/>
      <c r="G31" s="20"/>
      <c r="H31" s="20"/>
      <c r="I31" s="20"/>
      <c r="J31" s="20" t="s">
        <v>153</v>
      </c>
      <c r="K31" s="37">
        <v>1</v>
      </c>
      <c r="L31" s="38">
        <v>1</v>
      </c>
      <c r="M31" s="39">
        <v>0.01</v>
      </c>
      <c r="N31" s="20" t="s">
        <v>64</v>
      </c>
      <c r="O31" s="39">
        <f t="shared" si="0"/>
        <v>0.01</v>
      </c>
      <c r="P31" s="41">
        <v>1E-4</v>
      </c>
      <c r="Q31" s="20" t="s">
        <v>154</v>
      </c>
      <c r="R31" s="80"/>
      <c r="S31" s="80"/>
      <c r="T31" s="81"/>
      <c r="U31" s="81"/>
      <c r="V31" s="81"/>
      <c r="W31" s="81"/>
      <c r="X31" s="81"/>
      <c r="Y31" s="81"/>
    </row>
    <row r="32" spans="1:25" ht="15" customHeight="1">
      <c r="A32" s="20">
        <v>17</v>
      </c>
      <c r="B32" s="33" t="s">
        <v>147</v>
      </c>
      <c r="C32" s="34" t="s">
        <v>346</v>
      </c>
      <c r="D32" s="35" t="s">
        <v>162</v>
      </c>
      <c r="E32" s="36"/>
      <c r="F32" s="36"/>
      <c r="G32" s="20"/>
      <c r="H32" s="20"/>
      <c r="I32" s="20"/>
      <c r="J32" s="20" t="s">
        <v>153</v>
      </c>
      <c r="K32" s="37">
        <v>1</v>
      </c>
      <c r="L32" s="38">
        <v>1</v>
      </c>
      <c r="M32" s="39">
        <v>0.02</v>
      </c>
      <c r="N32" s="20" t="s">
        <v>64</v>
      </c>
      <c r="O32" s="39">
        <f t="shared" si="0"/>
        <v>0.02</v>
      </c>
      <c r="P32" s="41">
        <v>2.0000000000000001E-4</v>
      </c>
      <c r="Q32" s="20" t="s">
        <v>154</v>
      </c>
      <c r="R32" s="80"/>
      <c r="S32" s="80"/>
      <c r="T32" s="81"/>
      <c r="U32" s="81"/>
      <c r="V32" s="81"/>
      <c r="W32" s="81"/>
      <c r="X32" s="81"/>
      <c r="Y32" s="81"/>
    </row>
    <row r="33" spans="1:25" ht="15" customHeight="1">
      <c r="A33" s="20">
        <v>22</v>
      </c>
      <c r="B33" s="33" t="s">
        <v>147</v>
      </c>
      <c r="C33" s="34" t="s">
        <v>351</v>
      </c>
      <c r="D33" s="35" t="s">
        <v>166</v>
      </c>
      <c r="E33" s="36"/>
      <c r="F33" s="36"/>
      <c r="G33" s="20"/>
      <c r="H33" s="20"/>
      <c r="I33" s="20"/>
      <c r="J33" s="20" t="s">
        <v>153</v>
      </c>
      <c r="K33" s="37">
        <v>1</v>
      </c>
      <c r="L33" s="38">
        <v>1</v>
      </c>
      <c r="M33" s="39">
        <v>0.01</v>
      </c>
      <c r="N33" s="20" t="s">
        <v>64</v>
      </c>
      <c r="O33" s="39">
        <f t="shared" si="0"/>
        <v>0.01</v>
      </c>
      <c r="P33" s="41">
        <v>1E-4</v>
      </c>
      <c r="Q33" s="20" t="s">
        <v>154</v>
      </c>
      <c r="R33" s="80"/>
      <c r="S33" s="80"/>
      <c r="T33" s="81"/>
      <c r="U33" s="81"/>
      <c r="V33" s="81"/>
      <c r="W33" s="81"/>
      <c r="X33" s="81"/>
      <c r="Y33" s="81"/>
    </row>
    <row r="34" spans="1:25" ht="15" customHeight="1">
      <c r="A34" s="20">
        <v>19</v>
      </c>
      <c r="B34" s="33" t="s">
        <v>147</v>
      </c>
      <c r="C34" s="34" t="s">
        <v>348</v>
      </c>
      <c r="D34" s="35" t="s">
        <v>152</v>
      </c>
      <c r="E34" s="36"/>
      <c r="F34" s="36"/>
      <c r="G34" s="20"/>
      <c r="H34" s="20"/>
      <c r="I34" s="20"/>
      <c r="J34" s="20" t="s">
        <v>153</v>
      </c>
      <c r="K34" s="37">
        <v>1</v>
      </c>
      <c r="L34" s="38">
        <v>1</v>
      </c>
      <c r="M34" s="39">
        <v>0</v>
      </c>
      <c r="N34" s="20" t="s">
        <v>64</v>
      </c>
      <c r="O34" s="39">
        <f t="shared" si="0"/>
        <v>0</v>
      </c>
      <c r="P34" s="41">
        <v>0</v>
      </c>
      <c r="Q34" s="20" t="s">
        <v>154</v>
      </c>
      <c r="R34" s="80"/>
      <c r="S34" s="80"/>
      <c r="T34" s="81"/>
      <c r="U34" s="81"/>
      <c r="V34" s="81"/>
      <c r="W34" s="81"/>
      <c r="X34" s="81"/>
      <c r="Y34" s="81"/>
    </row>
    <row r="35" spans="1:25" ht="15" customHeight="1">
      <c r="A35" s="20">
        <v>20</v>
      </c>
      <c r="B35" s="33" t="s">
        <v>147</v>
      </c>
      <c r="C35" s="20" t="s">
        <v>349</v>
      </c>
      <c r="D35" s="35" t="s">
        <v>156</v>
      </c>
      <c r="E35" s="36"/>
      <c r="F35" s="36"/>
      <c r="G35" s="20"/>
      <c r="H35" s="20"/>
      <c r="I35" s="20"/>
      <c r="J35" s="20" t="s">
        <v>153</v>
      </c>
      <c r="K35" s="37">
        <v>1</v>
      </c>
      <c r="L35" s="38">
        <v>1</v>
      </c>
      <c r="M35" s="39">
        <v>0.03</v>
      </c>
      <c r="N35" s="20" t="s">
        <v>64</v>
      </c>
      <c r="O35" s="39">
        <f t="shared" si="0"/>
        <v>0.03</v>
      </c>
      <c r="P35" s="41">
        <v>2.9999999999999997E-4</v>
      </c>
      <c r="Q35" s="20" t="s">
        <v>154</v>
      </c>
      <c r="R35" s="80"/>
      <c r="S35" s="80"/>
      <c r="T35" s="81"/>
      <c r="U35" s="81"/>
      <c r="V35" s="81"/>
      <c r="W35" s="81"/>
      <c r="X35" s="81"/>
      <c r="Y35" s="81"/>
    </row>
    <row r="36" spans="1:25" ht="15" customHeight="1">
      <c r="A36" s="20">
        <v>21</v>
      </c>
      <c r="B36" s="20" t="s">
        <v>147</v>
      </c>
      <c r="C36" s="51" t="s">
        <v>350</v>
      </c>
      <c r="D36" s="36" t="s">
        <v>164</v>
      </c>
      <c r="E36" s="36"/>
      <c r="F36" s="36"/>
      <c r="G36" s="20"/>
      <c r="H36" s="20"/>
      <c r="I36" s="20"/>
      <c r="J36" s="20" t="s">
        <v>153</v>
      </c>
      <c r="K36" s="37">
        <v>1</v>
      </c>
      <c r="L36" s="38">
        <v>1</v>
      </c>
      <c r="M36" s="39">
        <v>0.01</v>
      </c>
      <c r="N36" s="20" t="s">
        <v>64</v>
      </c>
      <c r="O36" s="39">
        <f t="shared" si="0"/>
        <v>0.01</v>
      </c>
      <c r="P36" s="41">
        <v>1E-4</v>
      </c>
      <c r="Q36" s="20" t="s">
        <v>154</v>
      </c>
      <c r="R36" s="80"/>
      <c r="S36" s="80"/>
      <c r="T36" s="81"/>
      <c r="U36" s="81"/>
      <c r="V36" s="81"/>
      <c r="W36" s="81"/>
      <c r="X36" s="81"/>
      <c r="Y36" s="81"/>
    </row>
    <row r="37" spans="1:25" ht="15" customHeight="1">
      <c r="A37" s="42"/>
      <c r="B37" s="42"/>
      <c r="C37" s="42"/>
      <c r="D37" s="52"/>
      <c r="E37" s="52"/>
      <c r="F37" s="52"/>
      <c r="G37" s="42"/>
      <c r="H37" s="42"/>
      <c r="I37" s="42"/>
      <c r="J37" s="42"/>
      <c r="K37" s="53"/>
      <c r="L37" s="54"/>
      <c r="M37" s="55"/>
      <c r="N37" s="42"/>
      <c r="O37" s="55"/>
      <c r="P37" s="56"/>
      <c r="Q37" s="42"/>
      <c r="R37" s="81"/>
      <c r="S37" s="81"/>
      <c r="T37" s="81"/>
      <c r="U37" s="81"/>
      <c r="V37" s="81"/>
      <c r="W37" s="81"/>
      <c r="X37" s="81"/>
      <c r="Y37" s="81"/>
    </row>
    <row r="38" spans="1:25" ht="15" customHeight="1">
      <c r="A38" s="42"/>
      <c r="B38" s="42"/>
      <c r="C38" s="42"/>
      <c r="D38" s="52"/>
      <c r="E38" s="52"/>
      <c r="F38" s="52"/>
      <c r="G38" s="42"/>
      <c r="H38" s="42"/>
      <c r="I38" s="42"/>
      <c r="J38" s="42"/>
      <c r="K38" s="53"/>
      <c r="L38" s="54"/>
      <c r="M38" s="55"/>
      <c r="N38" s="42"/>
      <c r="O38" s="55"/>
      <c r="P38" s="56"/>
      <c r="Q38" s="42"/>
      <c r="R38" s="81"/>
      <c r="S38" s="81"/>
      <c r="T38" s="81"/>
      <c r="U38" s="81"/>
      <c r="V38" s="81"/>
      <c r="W38" s="81"/>
      <c r="X38" s="81"/>
      <c r="Y38" s="81"/>
    </row>
    <row r="39" spans="1:25" ht="15" customHeight="1">
      <c r="A39" s="42"/>
      <c r="B39" s="42"/>
      <c r="C39" s="42"/>
      <c r="D39" s="52"/>
      <c r="E39" s="52"/>
      <c r="F39" s="52"/>
      <c r="G39" s="42"/>
      <c r="H39" s="42"/>
      <c r="I39" s="42"/>
      <c r="J39" s="42"/>
      <c r="K39" s="53"/>
      <c r="L39" s="54"/>
      <c r="M39" s="55"/>
      <c r="N39" s="42"/>
      <c r="O39" s="55"/>
      <c r="P39" s="56"/>
      <c r="Q39" s="42"/>
      <c r="R39" s="81"/>
      <c r="S39" s="81"/>
      <c r="T39" s="81"/>
      <c r="U39" s="81"/>
      <c r="V39" s="81"/>
      <c r="W39" s="81"/>
      <c r="X39" s="81"/>
      <c r="Y39" s="81"/>
    </row>
    <row r="40" spans="1:25" ht="15" customHeight="1">
      <c r="A40" s="42"/>
      <c r="B40" s="42"/>
      <c r="C40" s="42"/>
      <c r="D40" s="52"/>
      <c r="E40" s="52"/>
      <c r="F40" s="52"/>
      <c r="G40" s="42"/>
      <c r="H40" s="42"/>
      <c r="I40" s="42"/>
      <c r="J40" s="42"/>
      <c r="K40" s="53"/>
      <c r="L40" s="54"/>
      <c r="M40" s="55"/>
      <c r="N40" s="42"/>
      <c r="O40" s="55"/>
      <c r="P40" s="56"/>
      <c r="Q40" s="42"/>
      <c r="R40" s="81"/>
      <c r="S40" s="81"/>
      <c r="T40" s="81"/>
      <c r="U40" s="81"/>
      <c r="V40" s="81"/>
      <c r="W40" s="81"/>
      <c r="X40" s="81"/>
      <c r="Y40" s="81"/>
    </row>
    <row r="41" spans="1:25" ht="15" customHeight="1">
      <c r="A41" s="42"/>
      <c r="B41" s="42"/>
      <c r="C41" s="42"/>
      <c r="D41" s="52"/>
      <c r="E41" s="52"/>
      <c r="F41" s="52"/>
      <c r="G41" s="42"/>
      <c r="H41" s="42"/>
      <c r="I41" s="42"/>
      <c r="J41" s="42"/>
      <c r="K41" s="53"/>
      <c r="L41" s="54"/>
      <c r="M41" s="55"/>
      <c r="N41" s="42"/>
      <c r="O41" s="55"/>
      <c r="P41" s="56"/>
      <c r="Q41" s="42"/>
      <c r="R41" s="81"/>
      <c r="S41" s="81"/>
      <c r="T41" s="81"/>
      <c r="U41" s="81"/>
      <c r="V41" s="81"/>
      <c r="W41" s="81"/>
      <c r="X41" s="81"/>
      <c r="Y41" s="81"/>
    </row>
    <row r="42" spans="1:25" ht="15" customHeight="1">
      <c r="A42" s="42"/>
      <c r="B42" s="42"/>
      <c r="C42" s="42"/>
      <c r="D42" s="52"/>
      <c r="E42" s="52"/>
      <c r="F42" s="52"/>
      <c r="G42" s="42"/>
      <c r="H42" s="42"/>
      <c r="I42" s="42"/>
      <c r="J42" s="42"/>
      <c r="K42" s="53"/>
      <c r="L42" s="54"/>
      <c r="M42" s="55"/>
      <c r="N42" s="42"/>
      <c r="O42" s="55"/>
      <c r="P42" s="56"/>
      <c r="Q42" s="42"/>
      <c r="R42" s="81"/>
      <c r="S42" s="81"/>
      <c r="T42" s="81"/>
      <c r="U42" s="81"/>
      <c r="V42" s="81"/>
      <c r="W42" s="81"/>
      <c r="X42" s="81"/>
      <c r="Y42" s="81"/>
    </row>
    <row r="43" spans="1:25" ht="15" customHeight="1">
      <c r="A43" s="42"/>
      <c r="B43" s="42"/>
      <c r="C43" s="42"/>
      <c r="D43" s="52"/>
      <c r="E43" s="52"/>
      <c r="F43" s="52"/>
      <c r="G43" s="42"/>
      <c r="H43" s="42"/>
      <c r="I43" s="42"/>
      <c r="J43" s="42"/>
      <c r="K43" s="53"/>
      <c r="L43" s="54"/>
      <c r="M43" s="55"/>
      <c r="N43" s="42"/>
      <c r="O43" s="55"/>
      <c r="P43" s="56"/>
      <c r="Q43" s="42"/>
      <c r="R43" s="81"/>
      <c r="S43" s="81"/>
      <c r="T43" s="81"/>
      <c r="U43" s="81"/>
      <c r="V43" s="81"/>
      <c r="W43" s="81"/>
      <c r="X43" s="81"/>
      <c r="Y43" s="81"/>
    </row>
    <row r="44" spans="1:25" ht="15" customHeight="1">
      <c r="A44" s="42"/>
      <c r="B44" s="42"/>
      <c r="C44" s="42"/>
      <c r="D44" s="52"/>
      <c r="E44" s="52"/>
      <c r="F44" s="52"/>
      <c r="G44" s="42"/>
      <c r="H44" s="42"/>
      <c r="I44" s="42"/>
      <c r="J44" s="42"/>
      <c r="K44" s="53"/>
      <c r="L44" s="54"/>
      <c r="M44" s="55"/>
      <c r="N44" s="42"/>
      <c r="O44" s="55"/>
      <c r="P44" s="56"/>
      <c r="Q44" s="42"/>
      <c r="R44" s="81"/>
      <c r="S44" s="81"/>
      <c r="T44" s="81"/>
      <c r="U44" s="81"/>
      <c r="V44" s="81"/>
      <c r="W44" s="81"/>
      <c r="X44" s="81"/>
      <c r="Y44" s="81"/>
    </row>
    <row r="45" spans="1:25" ht="15" customHeight="1">
      <c r="A45" s="42"/>
      <c r="B45" s="42"/>
      <c r="C45" s="42"/>
      <c r="D45" s="52"/>
      <c r="E45" s="52"/>
      <c r="F45" s="52"/>
      <c r="G45" s="42"/>
      <c r="H45" s="42"/>
      <c r="I45" s="42"/>
      <c r="J45" s="42"/>
      <c r="K45" s="53"/>
      <c r="L45" s="54"/>
      <c r="M45" s="55"/>
      <c r="N45" s="42"/>
      <c r="O45" s="55"/>
      <c r="P45" s="56"/>
      <c r="Q45" s="42"/>
      <c r="R45" s="81"/>
      <c r="S45" s="81"/>
      <c r="T45" s="81"/>
      <c r="U45" s="81"/>
      <c r="V45" s="81"/>
      <c r="W45" s="81"/>
      <c r="X45" s="81"/>
      <c r="Y45" s="81"/>
    </row>
    <row r="46" spans="1:25" ht="15" customHeight="1">
      <c r="A46" s="42"/>
      <c r="B46" s="42"/>
      <c r="C46" s="42"/>
      <c r="D46" s="52"/>
      <c r="E46" s="52"/>
      <c r="F46" s="52"/>
      <c r="G46" s="42"/>
      <c r="H46" s="42"/>
      <c r="I46" s="42"/>
      <c r="J46" s="42"/>
      <c r="K46" s="53"/>
      <c r="L46" s="54"/>
      <c r="M46" s="55"/>
      <c r="N46" s="42"/>
      <c r="O46" s="55"/>
      <c r="P46" s="56"/>
      <c r="Q46" s="42"/>
      <c r="R46" s="81"/>
      <c r="S46" s="81"/>
      <c r="T46" s="81"/>
      <c r="U46" s="81"/>
      <c r="V46" s="81"/>
      <c r="W46" s="81"/>
      <c r="X46" s="81"/>
      <c r="Y46" s="81"/>
    </row>
    <row r="47" spans="1:25" ht="15" customHeight="1">
      <c r="A47" s="42"/>
      <c r="B47" s="42"/>
      <c r="C47" s="42"/>
      <c r="D47" s="52"/>
      <c r="E47" s="52"/>
      <c r="F47" s="52"/>
      <c r="G47" s="42"/>
      <c r="H47" s="42"/>
      <c r="I47" s="42"/>
      <c r="J47" s="42"/>
      <c r="K47" s="53"/>
      <c r="L47" s="54"/>
      <c r="M47" s="55"/>
      <c r="N47" s="42"/>
      <c r="O47" s="55"/>
      <c r="P47" s="56"/>
      <c r="Q47" s="42"/>
      <c r="R47" s="81"/>
      <c r="S47" s="81"/>
      <c r="T47" s="81"/>
      <c r="U47" s="81"/>
      <c r="V47" s="81"/>
      <c r="W47" s="81"/>
      <c r="X47" s="81"/>
      <c r="Y47" s="81"/>
    </row>
    <row r="48" spans="1:25" ht="15" customHeight="1">
      <c r="A48" s="42"/>
      <c r="B48" s="42"/>
      <c r="C48" s="42"/>
      <c r="D48" s="52"/>
      <c r="E48" s="52"/>
      <c r="F48" s="52"/>
      <c r="G48" s="42"/>
      <c r="H48" s="42"/>
      <c r="I48" s="42"/>
      <c r="J48" s="42"/>
      <c r="K48" s="53"/>
      <c r="L48" s="54"/>
      <c r="M48" s="55"/>
      <c r="N48" s="42"/>
      <c r="O48" s="55"/>
      <c r="P48" s="56"/>
      <c r="Q48" s="42"/>
      <c r="R48" s="81"/>
      <c r="S48" s="81"/>
      <c r="T48" s="81"/>
      <c r="U48" s="81"/>
      <c r="V48" s="81"/>
      <c r="W48" s="81"/>
      <c r="X48" s="81"/>
      <c r="Y48" s="81"/>
    </row>
    <row r="49" spans="1:25" ht="15" customHeight="1">
      <c r="A49" s="42"/>
      <c r="B49" s="42"/>
      <c r="C49" s="42"/>
      <c r="D49" s="52"/>
      <c r="E49" s="52"/>
      <c r="F49" s="52"/>
      <c r="G49" s="42"/>
      <c r="H49" s="42"/>
      <c r="I49" s="42"/>
      <c r="J49" s="42"/>
      <c r="K49" s="53"/>
      <c r="L49" s="54"/>
      <c r="M49" s="55"/>
      <c r="N49" s="42"/>
      <c r="O49" s="55"/>
      <c r="P49" s="56"/>
      <c r="Q49" s="42"/>
      <c r="R49" s="81"/>
      <c r="S49" s="81"/>
      <c r="T49" s="81"/>
      <c r="U49" s="81"/>
      <c r="V49" s="81"/>
      <c r="W49" s="81"/>
      <c r="X49" s="81"/>
      <c r="Y49" s="81"/>
    </row>
    <row r="50" spans="1:25" ht="15" customHeight="1">
      <c r="A50" s="42"/>
      <c r="B50" s="42"/>
      <c r="C50" s="42"/>
      <c r="D50" s="52"/>
      <c r="E50" s="52"/>
      <c r="F50" s="52"/>
      <c r="G50" s="42"/>
      <c r="H50" s="42"/>
      <c r="I50" s="42"/>
      <c r="J50" s="42"/>
      <c r="K50" s="53"/>
      <c r="L50" s="54"/>
      <c r="M50" s="55"/>
      <c r="N50" s="42"/>
      <c r="O50" s="55"/>
      <c r="P50" s="56"/>
      <c r="Q50" s="42"/>
      <c r="R50" s="81"/>
      <c r="S50" s="81"/>
      <c r="T50" s="81"/>
      <c r="U50" s="81"/>
      <c r="V50" s="81"/>
      <c r="W50" s="81"/>
      <c r="X50" s="81"/>
      <c r="Y50" s="81"/>
    </row>
    <row r="51" spans="1:25" ht="15" customHeight="1">
      <c r="A51" s="42"/>
      <c r="B51" s="42"/>
      <c r="C51" s="42"/>
      <c r="D51" s="52"/>
      <c r="E51" s="52"/>
      <c r="F51" s="52"/>
      <c r="G51" s="42"/>
      <c r="H51" s="42"/>
      <c r="I51" s="42"/>
      <c r="J51" s="42"/>
      <c r="K51" s="53"/>
      <c r="L51" s="54"/>
      <c r="M51" s="55"/>
      <c r="N51" s="42"/>
      <c r="O51" s="55"/>
      <c r="P51" s="56"/>
      <c r="Q51" s="42"/>
      <c r="R51" s="81"/>
      <c r="S51" s="81"/>
      <c r="T51" s="81"/>
      <c r="U51" s="81"/>
      <c r="V51" s="81"/>
      <c r="W51" s="81"/>
      <c r="X51" s="81"/>
      <c r="Y51" s="81"/>
    </row>
    <row r="52" spans="1:25" ht="15" customHeight="1">
      <c r="A52" s="42"/>
      <c r="B52" s="42"/>
      <c r="C52" s="42"/>
      <c r="D52" s="52"/>
      <c r="E52" s="52"/>
      <c r="F52" s="52"/>
      <c r="G52" s="42"/>
      <c r="H52" s="42"/>
      <c r="I52" s="42"/>
      <c r="J52" s="42"/>
      <c r="K52" s="53"/>
      <c r="L52" s="54"/>
      <c r="M52" s="55"/>
      <c r="N52" s="42"/>
      <c r="O52" s="55"/>
      <c r="P52" s="56"/>
      <c r="Q52" s="42"/>
      <c r="R52" s="81"/>
      <c r="S52" s="81"/>
      <c r="T52" s="81"/>
      <c r="U52" s="81"/>
      <c r="V52" s="81"/>
      <c r="W52" s="81"/>
      <c r="X52" s="81"/>
      <c r="Y52" s="81"/>
    </row>
    <row r="53" spans="1:25" ht="15" customHeight="1">
      <c r="A53" s="42"/>
      <c r="B53" s="42"/>
      <c r="C53" s="42"/>
      <c r="D53" s="52"/>
      <c r="E53" s="52"/>
      <c r="F53" s="52"/>
      <c r="G53" s="42"/>
      <c r="H53" s="42"/>
      <c r="I53" s="42"/>
      <c r="J53" s="42"/>
      <c r="K53" s="53"/>
      <c r="L53" s="54"/>
      <c r="M53" s="55"/>
      <c r="N53" s="42"/>
      <c r="O53" s="55"/>
      <c r="P53" s="56"/>
      <c r="Q53" s="42"/>
      <c r="R53" s="81"/>
      <c r="S53" s="81"/>
      <c r="T53" s="81"/>
      <c r="U53" s="81"/>
      <c r="V53" s="81"/>
      <c r="W53" s="81"/>
      <c r="X53" s="81"/>
      <c r="Y53" s="81"/>
    </row>
    <row r="54" spans="1:25" ht="15" customHeight="1">
      <c r="A54" s="42"/>
      <c r="B54" s="42"/>
      <c r="C54" s="42"/>
      <c r="D54" s="52"/>
      <c r="E54" s="52"/>
      <c r="F54" s="52"/>
      <c r="G54" s="42"/>
      <c r="H54" s="42"/>
      <c r="I54" s="42"/>
      <c r="J54" s="42"/>
      <c r="K54" s="53"/>
      <c r="L54" s="54"/>
      <c r="M54" s="55"/>
      <c r="N54" s="42"/>
      <c r="O54" s="55"/>
      <c r="P54" s="56"/>
      <c r="Q54" s="42"/>
      <c r="R54" s="81"/>
      <c r="S54" s="81"/>
      <c r="T54" s="81"/>
      <c r="U54" s="81"/>
      <c r="V54" s="81"/>
      <c r="W54" s="81"/>
      <c r="X54" s="81"/>
      <c r="Y54" s="81"/>
    </row>
    <row r="55" spans="1:25" ht="15" customHeight="1">
      <c r="A55" s="42"/>
      <c r="B55" s="42"/>
      <c r="C55" s="42"/>
      <c r="D55" s="52"/>
      <c r="E55" s="52"/>
      <c r="F55" s="52"/>
      <c r="G55" s="42"/>
      <c r="H55" s="42"/>
      <c r="I55" s="42"/>
      <c r="J55" s="42"/>
      <c r="K55" s="53"/>
      <c r="L55" s="54"/>
      <c r="M55" s="55"/>
      <c r="N55" s="42"/>
      <c r="O55" s="55"/>
      <c r="P55" s="56"/>
      <c r="Q55" s="42"/>
      <c r="R55" s="81"/>
      <c r="S55" s="81"/>
      <c r="T55" s="81"/>
      <c r="U55" s="81"/>
      <c r="V55" s="81"/>
      <c r="W55" s="81"/>
      <c r="X55" s="81"/>
      <c r="Y55" s="81"/>
    </row>
    <row r="56" spans="1:25" ht="15" customHeight="1">
      <c r="A56" s="42"/>
      <c r="B56" s="42"/>
      <c r="C56" s="42"/>
      <c r="D56" s="52"/>
      <c r="E56" s="52"/>
      <c r="F56" s="52"/>
      <c r="G56" s="42"/>
      <c r="H56" s="42"/>
      <c r="I56" s="42"/>
      <c r="J56" s="42"/>
      <c r="K56" s="53"/>
      <c r="L56" s="54"/>
      <c r="M56" s="55"/>
      <c r="N56" s="42"/>
      <c r="O56" s="55"/>
      <c r="P56" s="56"/>
      <c r="Q56" s="42"/>
      <c r="R56" s="81"/>
      <c r="S56" s="81"/>
      <c r="T56" s="81"/>
      <c r="U56" s="81"/>
      <c r="V56" s="81"/>
      <c r="W56" s="81"/>
      <c r="X56" s="81"/>
      <c r="Y56" s="81"/>
    </row>
    <row r="57" spans="1:25" ht="15" customHeight="1">
      <c r="A57" s="42"/>
      <c r="B57" s="42"/>
      <c r="C57" s="42"/>
      <c r="D57" s="52"/>
      <c r="E57" s="52"/>
      <c r="F57" s="52"/>
      <c r="G57" s="42"/>
      <c r="H57" s="42"/>
      <c r="I57" s="42"/>
      <c r="J57" s="42"/>
      <c r="K57" s="53"/>
      <c r="L57" s="54"/>
      <c r="M57" s="55"/>
      <c r="N57" s="42"/>
      <c r="O57" s="55"/>
      <c r="P57" s="56"/>
      <c r="Q57" s="42"/>
      <c r="R57" s="81"/>
      <c r="S57" s="81"/>
      <c r="T57" s="81"/>
      <c r="U57" s="81"/>
      <c r="V57" s="81"/>
      <c r="W57" s="81"/>
      <c r="X57" s="81"/>
      <c r="Y57" s="81"/>
    </row>
    <row r="58" spans="1:25" ht="15" customHeight="1">
      <c r="A58" s="42"/>
      <c r="B58" s="42"/>
      <c r="C58" s="42"/>
      <c r="D58" s="52"/>
      <c r="E58" s="52"/>
      <c r="F58" s="52"/>
      <c r="G58" s="42"/>
      <c r="H58" s="42"/>
      <c r="I58" s="42"/>
      <c r="J58" s="42"/>
      <c r="K58" s="53"/>
      <c r="L58" s="54"/>
      <c r="M58" s="55"/>
      <c r="N58" s="42"/>
      <c r="O58" s="55"/>
      <c r="P58" s="56"/>
      <c r="Q58" s="42"/>
      <c r="R58" s="81"/>
      <c r="S58" s="81"/>
      <c r="T58" s="81"/>
      <c r="U58" s="81"/>
      <c r="V58" s="81"/>
      <c r="W58" s="81"/>
      <c r="X58" s="81"/>
      <c r="Y58" s="81"/>
    </row>
    <row r="59" spans="1:25" ht="15" customHeight="1">
      <c r="A59" s="42"/>
      <c r="B59" s="42"/>
      <c r="C59" s="42"/>
      <c r="D59" s="52"/>
      <c r="E59" s="52"/>
      <c r="F59" s="52"/>
      <c r="G59" s="42"/>
      <c r="H59" s="42"/>
      <c r="I59" s="42"/>
      <c r="J59" s="42"/>
      <c r="K59" s="53"/>
      <c r="L59" s="54"/>
      <c r="M59" s="55"/>
      <c r="N59" s="42"/>
      <c r="O59" s="55"/>
      <c r="P59" s="56"/>
      <c r="Q59" s="42"/>
      <c r="R59" s="81"/>
      <c r="S59" s="81"/>
      <c r="T59" s="81"/>
      <c r="U59" s="81"/>
      <c r="V59" s="81"/>
      <c r="W59" s="81"/>
      <c r="X59" s="81"/>
      <c r="Y59" s="81"/>
    </row>
    <row r="60" spans="1:25" ht="15" customHeight="1">
      <c r="A60" s="42"/>
      <c r="B60" s="42"/>
      <c r="C60" s="42"/>
      <c r="D60" s="52"/>
      <c r="E60" s="52"/>
      <c r="F60" s="52"/>
      <c r="G60" s="42"/>
      <c r="H60" s="42"/>
      <c r="I60" s="42"/>
      <c r="J60" s="42"/>
      <c r="K60" s="53"/>
      <c r="L60" s="54"/>
      <c r="M60" s="55"/>
      <c r="N60" s="42"/>
      <c r="O60" s="55"/>
      <c r="P60" s="56"/>
      <c r="Q60" s="42"/>
      <c r="R60" s="81"/>
      <c r="S60" s="81"/>
      <c r="T60" s="81"/>
      <c r="U60" s="81"/>
      <c r="V60" s="81"/>
      <c r="W60" s="81"/>
      <c r="X60" s="81"/>
      <c r="Y60" s="81"/>
    </row>
    <row r="61" spans="1:25" ht="15" customHeight="1">
      <c r="A61" s="42"/>
      <c r="B61" s="42"/>
      <c r="C61" s="42"/>
      <c r="D61" s="52"/>
      <c r="E61" s="52"/>
      <c r="F61" s="52"/>
      <c r="G61" s="42"/>
      <c r="H61" s="42"/>
      <c r="I61" s="42"/>
      <c r="J61" s="42"/>
      <c r="K61" s="53"/>
      <c r="L61" s="54"/>
      <c r="M61" s="55"/>
      <c r="N61" s="42"/>
      <c r="O61" s="55"/>
      <c r="P61" s="56"/>
      <c r="Q61" s="42"/>
      <c r="R61" s="81"/>
      <c r="S61" s="81"/>
      <c r="T61" s="81"/>
      <c r="U61" s="81"/>
      <c r="V61" s="81"/>
      <c r="W61" s="81"/>
      <c r="X61" s="81"/>
      <c r="Y61" s="81"/>
    </row>
    <row r="62" spans="1:25" ht="15" customHeight="1">
      <c r="A62" s="42"/>
      <c r="B62" s="42"/>
      <c r="C62" s="42"/>
      <c r="D62" s="52"/>
      <c r="E62" s="52"/>
      <c r="F62" s="52"/>
      <c r="G62" s="42"/>
      <c r="H62" s="42"/>
      <c r="I62" s="42"/>
      <c r="J62" s="42"/>
      <c r="K62" s="53"/>
      <c r="L62" s="54"/>
      <c r="M62" s="55"/>
      <c r="N62" s="42"/>
      <c r="O62" s="55"/>
      <c r="P62" s="56"/>
      <c r="Q62" s="42"/>
      <c r="R62" s="81"/>
      <c r="S62" s="81"/>
      <c r="T62" s="81"/>
      <c r="U62" s="81"/>
      <c r="V62" s="81"/>
      <c r="W62" s="81"/>
      <c r="X62" s="81"/>
      <c r="Y62" s="81"/>
    </row>
    <row r="63" spans="1:25" ht="15" customHeight="1">
      <c r="A63" s="42"/>
      <c r="B63" s="42"/>
      <c r="C63" s="42"/>
      <c r="D63" s="52"/>
      <c r="E63" s="52"/>
      <c r="F63" s="52"/>
      <c r="G63" s="42"/>
      <c r="H63" s="42"/>
      <c r="I63" s="42"/>
      <c r="J63" s="42"/>
      <c r="K63" s="53"/>
      <c r="L63" s="54"/>
      <c r="M63" s="55"/>
      <c r="N63" s="42"/>
      <c r="O63" s="55"/>
      <c r="P63" s="56"/>
      <c r="Q63" s="42"/>
      <c r="R63" s="81"/>
      <c r="S63" s="81"/>
      <c r="T63" s="81"/>
      <c r="U63" s="81"/>
      <c r="V63" s="81"/>
      <c r="W63" s="81"/>
      <c r="X63" s="81"/>
      <c r="Y63" s="81"/>
    </row>
    <row r="64" spans="1:25" ht="15" customHeight="1">
      <c r="A64" s="42"/>
      <c r="B64" s="42"/>
      <c r="C64" s="42"/>
      <c r="D64" s="52"/>
      <c r="E64" s="52"/>
      <c r="F64" s="52"/>
      <c r="G64" s="42"/>
      <c r="H64" s="42"/>
      <c r="I64" s="42"/>
      <c r="J64" s="42"/>
      <c r="K64" s="53"/>
      <c r="L64" s="54"/>
      <c r="M64" s="55"/>
      <c r="N64" s="42"/>
      <c r="O64" s="55"/>
      <c r="P64" s="56"/>
      <c r="Q64" s="42"/>
      <c r="R64" s="81"/>
      <c r="S64" s="81"/>
      <c r="T64" s="81"/>
      <c r="U64" s="81"/>
      <c r="V64" s="81"/>
      <c r="W64" s="81"/>
      <c r="X64" s="81"/>
      <c r="Y64" s="81"/>
    </row>
    <row r="65" spans="1:25" ht="15" customHeight="1">
      <c r="A65" s="42"/>
      <c r="B65" s="42"/>
      <c r="C65" s="42"/>
      <c r="D65" s="52"/>
      <c r="E65" s="52"/>
      <c r="F65" s="52"/>
      <c r="G65" s="42"/>
      <c r="H65" s="42"/>
      <c r="I65" s="42"/>
      <c r="J65" s="42"/>
      <c r="K65" s="53"/>
      <c r="L65" s="54"/>
      <c r="M65" s="55"/>
      <c r="N65" s="42"/>
      <c r="O65" s="55"/>
      <c r="P65" s="56"/>
      <c r="Q65" s="42"/>
      <c r="R65" s="81"/>
      <c r="S65" s="81"/>
      <c r="T65" s="81"/>
      <c r="U65" s="81"/>
      <c r="V65" s="81"/>
      <c r="W65" s="81"/>
      <c r="X65" s="81"/>
      <c r="Y65" s="81"/>
    </row>
    <row r="66" spans="1:25" ht="15" customHeight="1">
      <c r="A66" s="42"/>
      <c r="B66" s="42"/>
      <c r="C66" s="42"/>
      <c r="D66" s="52"/>
      <c r="E66" s="52"/>
      <c r="F66" s="52"/>
      <c r="G66" s="42"/>
      <c r="H66" s="42"/>
      <c r="I66" s="42"/>
      <c r="J66" s="42"/>
      <c r="K66" s="53"/>
      <c r="L66" s="54"/>
      <c r="M66" s="55"/>
      <c r="N66" s="42"/>
      <c r="O66" s="55"/>
      <c r="P66" s="56"/>
      <c r="Q66" s="42"/>
      <c r="R66" s="81"/>
      <c r="S66" s="81"/>
      <c r="T66" s="81"/>
      <c r="U66" s="81"/>
      <c r="V66" s="81"/>
      <c r="W66" s="81"/>
      <c r="X66" s="81"/>
      <c r="Y66" s="81"/>
    </row>
    <row r="67" spans="1:25" ht="15" customHeight="1">
      <c r="A67" s="42"/>
      <c r="B67" s="42"/>
      <c r="C67" s="42"/>
      <c r="D67" s="52"/>
      <c r="E67" s="52"/>
      <c r="F67" s="52"/>
      <c r="G67" s="42"/>
      <c r="H67" s="42"/>
      <c r="I67" s="42"/>
      <c r="J67" s="42"/>
      <c r="K67" s="53"/>
      <c r="L67" s="54"/>
      <c r="M67" s="55"/>
      <c r="N67" s="42"/>
      <c r="O67" s="55"/>
      <c r="P67" s="56"/>
      <c r="Q67" s="42"/>
      <c r="R67" s="81"/>
      <c r="S67" s="81"/>
      <c r="T67" s="81"/>
      <c r="U67" s="81"/>
      <c r="V67" s="81"/>
      <c r="W67" s="81"/>
      <c r="X67" s="81"/>
      <c r="Y67" s="81"/>
    </row>
    <row r="68" spans="1:25" ht="15" customHeight="1">
      <c r="A68" s="42"/>
      <c r="B68" s="42"/>
      <c r="C68" s="42"/>
      <c r="D68" s="52"/>
      <c r="E68" s="52"/>
      <c r="F68" s="52"/>
      <c r="G68" s="42"/>
      <c r="H68" s="42"/>
      <c r="I68" s="42"/>
      <c r="J68" s="42"/>
      <c r="K68" s="53"/>
      <c r="L68" s="54"/>
      <c r="M68" s="55"/>
      <c r="N68" s="42"/>
      <c r="O68" s="55"/>
      <c r="P68" s="56"/>
      <c r="Q68" s="42"/>
      <c r="R68" s="81"/>
      <c r="S68" s="81"/>
      <c r="T68" s="81"/>
      <c r="U68" s="81"/>
      <c r="V68" s="81"/>
      <c r="W68" s="81"/>
      <c r="X68" s="81"/>
      <c r="Y68" s="81"/>
    </row>
    <row r="69" spans="1:25" ht="15" customHeight="1">
      <c r="A69" s="42"/>
      <c r="B69" s="42"/>
      <c r="C69" s="42"/>
      <c r="D69" s="52"/>
      <c r="E69" s="52"/>
      <c r="F69" s="52"/>
      <c r="G69" s="42"/>
      <c r="H69" s="42"/>
      <c r="I69" s="42"/>
      <c r="J69" s="42"/>
      <c r="K69" s="53"/>
      <c r="L69" s="54"/>
      <c r="M69" s="55"/>
      <c r="N69" s="42"/>
      <c r="O69" s="55"/>
      <c r="P69" s="56"/>
      <c r="Q69" s="42"/>
      <c r="R69" s="81"/>
      <c r="S69" s="81"/>
      <c r="T69" s="81"/>
      <c r="U69" s="81"/>
      <c r="V69" s="81"/>
      <c r="W69" s="81"/>
      <c r="X69" s="81"/>
      <c r="Y69" s="81"/>
    </row>
    <row r="70" spans="1:25" ht="15" customHeight="1">
      <c r="A70" s="42"/>
      <c r="B70" s="42"/>
      <c r="C70" s="42"/>
      <c r="D70" s="52"/>
      <c r="E70" s="52"/>
      <c r="F70" s="52"/>
      <c r="G70" s="42"/>
      <c r="H70" s="42"/>
      <c r="I70" s="42"/>
      <c r="J70" s="42"/>
      <c r="K70" s="53"/>
      <c r="L70" s="54"/>
      <c r="M70" s="55"/>
      <c r="N70" s="42"/>
      <c r="O70" s="55"/>
      <c r="P70" s="56"/>
      <c r="Q70" s="42"/>
      <c r="R70" s="81"/>
      <c r="S70" s="81"/>
      <c r="T70" s="81"/>
      <c r="U70" s="81"/>
      <c r="V70" s="81"/>
      <c r="W70" s="81"/>
      <c r="X70" s="81"/>
      <c r="Y70" s="81"/>
    </row>
    <row r="71" spans="1:25" ht="15" customHeight="1">
      <c r="A71" s="42"/>
      <c r="B71" s="42"/>
      <c r="C71" s="42"/>
      <c r="D71" s="52"/>
      <c r="E71" s="52"/>
      <c r="F71" s="52"/>
      <c r="G71" s="42"/>
      <c r="H71" s="42"/>
      <c r="I71" s="42"/>
      <c r="J71" s="42"/>
      <c r="K71" s="53"/>
      <c r="L71" s="54"/>
      <c r="M71" s="55"/>
      <c r="N71" s="42"/>
      <c r="O71" s="55"/>
      <c r="P71" s="56"/>
      <c r="Q71" s="42"/>
      <c r="R71" s="81"/>
      <c r="S71" s="81"/>
      <c r="T71" s="81"/>
      <c r="U71" s="81"/>
      <c r="V71" s="81"/>
      <c r="W71" s="81"/>
      <c r="X71" s="81"/>
      <c r="Y71" s="81"/>
    </row>
    <row r="72" spans="1:25" ht="15" customHeight="1">
      <c r="A72" s="42"/>
      <c r="B72" s="42"/>
      <c r="C72" s="42"/>
      <c r="D72" s="52"/>
      <c r="E72" s="52"/>
      <c r="F72" s="52"/>
      <c r="G72" s="42"/>
      <c r="H72" s="42"/>
      <c r="I72" s="42"/>
      <c r="J72" s="42"/>
      <c r="K72" s="53"/>
      <c r="L72" s="54"/>
      <c r="M72" s="55"/>
      <c r="N72" s="42"/>
      <c r="O72" s="55"/>
      <c r="P72" s="56"/>
      <c r="Q72" s="42"/>
      <c r="R72" s="81"/>
      <c r="S72" s="81"/>
      <c r="T72" s="81"/>
      <c r="U72" s="81"/>
      <c r="V72" s="81"/>
      <c r="W72" s="81"/>
      <c r="X72" s="81"/>
      <c r="Y72" s="81"/>
    </row>
    <row r="73" spans="1:25" ht="15" customHeight="1">
      <c r="A73" s="42"/>
      <c r="B73" s="42"/>
      <c r="C73" s="42"/>
      <c r="D73" s="52"/>
      <c r="E73" s="52"/>
      <c r="F73" s="52"/>
      <c r="G73" s="42"/>
      <c r="H73" s="42"/>
      <c r="I73" s="42"/>
      <c r="J73" s="42"/>
      <c r="K73" s="53"/>
      <c r="L73" s="54"/>
      <c r="M73" s="55"/>
      <c r="N73" s="42"/>
      <c r="O73" s="55"/>
      <c r="P73" s="56"/>
      <c r="Q73" s="42"/>
      <c r="R73" s="81"/>
      <c r="S73" s="81"/>
      <c r="T73" s="81"/>
      <c r="U73" s="81"/>
      <c r="V73" s="81"/>
      <c r="W73" s="81"/>
      <c r="X73" s="81"/>
      <c r="Y73" s="81"/>
    </row>
    <row r="74" spans="1:25" ht="15" customHeight="1">
      <c r="A74" s="42"/>
      <c r="B74" s="42"/>
      <c r="C74" s="42"/>
      <c r="D74" s="52"/>
      <c r="E74" s="52"/>
      <c r="F74" s="52"/>
      <c r="G74" s="42"/>
      <c r="H74" s="42"/>
      <c r="I74" s="42"/>
      <c r="J74" s="42"/>
      <c r="K74" s="53"/>
      <c r="L74" s="54"/>
      <c r="M74" s="55"/>
      <c r="N74" s="42"/>
      <c r="O74" s="55"/>
      <c r="P74" s="56"/>
      <c r="Q74" s="42"/>
      <c r="R74" s="81"/>
      <c r="S74" s="81"/>
      <c r="T74" s="81"/>
      <c r="U74" s="81"/>
      <c r="V74" s="81"/>
      <c r="W74" s="81"/>
      <c r="X74" s="81"/>
      <c r="Y74" s="81"/>
    </row>
    <row r="75" spans="1:25" ht="15" customHeight="1">
      <c r="A75" s="42"/>
      <c r="B75" s="42"/>
      <c r="C75" s="42"/>
      <c r="D75" s="52"/>
      <c r="E75" s="52"/>
      <c r="F75" s="52"/>
      <c r="G75" s="42"/>
      <c r="H75" s="42"/>
      <c r="I75" s="42"/>
      <c r="J75" s="42"/>
      <c r="K75" s="53"/>
      <c r="L75" s="54"/>
      <c r="M75" s="55"/>
      <c r="N75" s="42"/>
      <c r="O75" s="55"/>
      <c r="P75" s="56"/>
      <c r="Q75" s="42"/>
      <c r="R75" s="81"/>
      <c r="S75" s="81"/>
      <c r="T75" s="81"/>
      <c r="U75" s="81"/>
      <c r="V75" s="81"/>
      <c r="W75" s="81"/>
      <c r="X75" s="81"/>
      <c r="Y75" s="81"/>
    </row>
    <row r="76" spans="1:25" ht="15" customHeight="1">
      <c r="A76" s="42"/>
      <c r="B76" s="42"/>
      <c r="C76" s="42"/>
      <c r="D76" s="52"/>
      <c r="E76" s="52"/>
      <c r="F76" s="52"/>
      <c r="G76" s="42"/>
      <c r="H76" s="42"/>
      <c r="I76" s="42"/>
      <c r="J76" s="42"/>
      <c r="K76" s="53"/>
      <c r="L76" s="54"/>
      <c r="M76" s="55"/>
      <c r="N76" s="42"/>
      <c r="O76" s="55"/>
      <c r="P76" s="56"/>
      <c r="Q76" s="42"/>
      <c r="R76" s="81"/>
      <c r="S76" s="81"/>
      <c r="T76" s="81"/>
      <c r="U76" s="81"/>
      <c r="V76" s="81"/>
      <c r="W76" s="81"/>
      <c r="X76" s="81"/>
      <c r="Y76" s="81"/>
    </row>
    <row r="77" spans="1:25" ht="15" customHeight="1">
      <c r="A77" s="42"/>
      <c r="B77" s="42"/>
      <c r="C77" s="42"/>
      <c r="D77" s="52"/>
      <c r="E77" s="52"/>
      <c r="F77" s="52"/>
      <c r="G77" s="42"/>
      <c r="H77" s="42"/>
      <c r="I77" s="42"/>
      <c r="J77" s="42"/>
      <c r="K77" s="53"/>
      <c r="L77" s="54"/>
      <c r="M77" s="55"/>
      <c r="N77" s="42"/>
      <c r="O77" s="55"/>
      <c r="P77" s="56"/>
      <c r="Q77" s="42"/>
      <c r="R77" s="81"/>
      <c r="S77" s="81"/>
      <c r="T77" s="81"/>
      <c r="U77" s="81"/>
      <c r="V77" s="81"/>
      <c r="W77" s="81"/>
      <c r="X77" s="81"/>
      <c r="Y77" s="81"/>
    </row>
    <row r="78" spans="1:25" ht="15" customHeight="1">
      <c r="A78" s="42"/>
      <c r="B78" s="42"/>
      <c r="C78" s="42"/>
      <c r="D78" s="52"/>
      <c r="E78" s="52"/>
      <c r="F78" s="52"/>
      <c r="G78" s="42"/>
      <c r="H78" s="42"/>
      <c r="I78" s="42"/>
      <c r="J78" s="42"/>
      <c r="K78" s="53"/>
      <c r="L78" s="54"/>
      <c r="M78" s="55"/>
      <c r="N78" s="42"/>
      <c r="O78" s="55"/>
      <c r="P78" s="56"/>
      <c r="Q78" s="42"/>
      <c r="R78" s="81"/>
      <c r="S78" s="81"/>
      <c r="T78" s="81"/>
      <c r="U78" s="81"/>
      <c r="V78" s="81"/>
      <c r="W78" s="81"/>
      <c r="X78" s="81"/>
      <c r="Y78" s="81"/>
    </row>
    <row r="79" spans="1:25" ht="15" customHeight="1">
      <c r="A79" s="42"/>
      <c r="B79" s="42"/>
      <c r="C79" s="42"/>
      <c r="D79" s="52"/>
      <c r="E79" s="52"/>
      <c r="F79" s="52"/>
      <c r="G79" s="42"/>
      <c r="H79" s="42"/>
      <c r="I79" s="42"/>
      <c r="J79" s="42"/>
      <c r="K79" s="53"/>
      <c r="L79" s="54"/>
      <c r="M79" s="55"/>
      <c r="N79" s="42"/>
      <c r="O79" s="55"/>
      <c r="P79" s="56"/>
      <c r="Q79" s="42"/>
      <c r="R79" s="81"/>
      <c r="S79" s="81"/>
      <c r="T79" s="81"/>
      <c r="U79" s="81"/>
      <c r="V79" s="81"/>
      <c r="W79" s="81"/>
      <c r="X79" s="81"/>
      <c r="Y79" s="81"/>
    </row>
    <row r="80" spans="1:25" ht="15" customHeight="1">
      <c r="A80" s="42"/>
      <c r="B80" s="42"/>
      <c r="C80" s="42"/>
      <c r="D80" s="52"/>
      <c r="E80" s="52"/>
      <c r="F80" s="52"/>
      <c r="G80" s="42"/>
      <c r="H80" s="42"/>
      <c r="I80" s="42"/>
      <c r="J80" s="42"/>
      <c r="K80" s="53"/>
      <c r="L80" s="54"/>
      <c r="M80" s="55"/>
      <c r="N80" s="42"/>
      <c r="O80" s="55"/>
      <c r="P80" s="56"/>
      <c r="Q80" s="42"/>
      <c r="R80" s="81"/>
      <c r="S80" s="81"/>
      <c r="T80" s="81"/>
      <c r="U80" s="81"/>
      <c r="V80" s="81"/>
      <c r="W80" s="81"/>
      <c r="X80" s="81"/>
      <c r="Y80" s="81"/>
    </row>
    <row r="81" spans="1:25" ht="15" customHeight="1">
      <c r="A81" s="42"/>
      <c r="B81" s="42"/>
      <c r="C81" s="42"/>
      <c r="D81" s="52"/>
      <c r="E81" s="52"/>
      <c r="F81" s="52"/>
      <c r="G81" s="42"/>
      <c r="H81" s="42"/>
      <c r="I81" s="42"/>
      <c r="J81" s="42"/>
      <c r="K81" s="53"/>
      <c r="L81" s="54"/>
      <c r="M81" s="55"/>
      <c r="N81" s="42"/>
      <c r="O81" s="55"/>
      <c r="P81" s="56"/>
      <c r="Q81" s="42"/>
      <c r="R81" s="81"/>
      <c r="S81" s="81"/>
      <c r="T81" s="81"/>
      <c r="U81" s="81"/>
      <c r="V81" s="81"/>
      <c r="W81" s="81"/>
      <c r="X81" s="81"/>
      <c r="Y81" s="81"/>
    </row>
    <row r="82" spans="1:25" ht="15" customHeight="1">
      <c r="A82" s="42"/>
      <c r="B82" s="42"/>
      <c r="C82" s="42"/>
      <c r="D82" s="52"/>
      <c r="E82" s="52"/>
      <c r="F82" s="52"/>
      <c r="G82" s="42"/>
      <c r="H82" s="42"/>
      <c r="I82" s="42"/>
      <c r="J82" s="42"/>
      <c r="K82" s="53"/>
      <c r="L82" s="54"/>
      <c r="M82" s="55"/>
      <c r="N82" s="42"/>
      <c r="O82" s="55"/>
      <c r="P82" s="56"/>
      <c r="Q82" s="42"/>
      <c r="R82" s="81"/>
      <c r="S82" s="81"/>
      <c r="T82" s="81"/>
      <c r="U82" s="81"/>
      <c r="V82" s="81"/>
      <c r="W82" s="81"/>
      <c r="X82" s="81"/>
      <c r="Y82" s="81"/>
    </row>
    <row r="83" spans="1:25" ht="15" customHeight="1">
      <c r="A83" s="42"/>
      <c r="B83" s="42"/>
      <c r="C83" s="42"/>
      <c r="D83" s="52"/>
      <c r="E83" s="52"/>
      <c r="F83" s="52"/>
      <c r="G83" s="42"/>
      <c r="H83" s="42"/>
      <c r="I83" s="42"/>
      <c r="J83" s="42"/>
      <c r="K83" s="53"/>
      <c r="L83" s="54"/>
      <c r="M83" s="55"/>
      <c r="N83" s="42"/>
      <c r="O83" s="55"/>
      <c r="P83" s="56"/>
      <c r="Q83" s="42"/>
      <c r="R83" s="81"/>
      <c r="S83" s="81"/>
      <c r="T83" s="81"/>
      <c r="U83" s="81"/>
      <c r="V83" s="81"/>
      <c r="W83" s="81"/>
      <c r="X83" s="81"/>
      <c r="Y83" s="81"/>
    </row>
    <row r="84" spans="1:25" ht="15" customHeight="1">
      <c r="A84" s="42"/>
      <c r="B84" s="42"/>
      <c r="C84" s="42"/>
      <c r="D84" s="52"/>
      <c r="E84" s="52"/>
      <c r="F84" s="52"/>
      <c r="G84" s="42"/>
      <c r="H84" s="42"/>
      <c r="I84" s="42"/>
      <c r="J84" s="42"/>
      <c r="K84" s="53"/>
      <c r="L84" s="54"/>
      <c r="M84" s="55"/>
      <c r="N84" s="42"/>
      <c r="O84" s="55"/>
      <c r="P84" s="56"/>
      <c r="Q84" s="42"/>
      <c r="R84" s="81"/>
      <c r="S84" s="81"/>
      <c r="T84" s="81"/>
      <c r="U84" s="81"/>
      <c r="V84" s="81"/>
      <c r="W84" s="81"/>
      <c r="X84" s="81"/>
      <c r="Y84" s="81"/>
    </row>
    <row r="85" spans="1:25" ht="15" customHeight="1">
      <c r="A85" s="42"/>
      <c r="B85" s="42"/>
      <c r="C85" s="42"/>
      <c r="D85" s="52"/>
      <c r="E85" s="52"/>
      <c r="F85" s="52"/>
      <c r="G85" s="42"/>
      <c r="H85" s="42"/>
      <c r="I85" s="42"/>
      <c r="J85" s="42"/>
      <c r="K85" s="53"/>
      <c r="L85" s="54"/>
      <c r="M85" s="55"/>
      <c r="N85" s="42"/>
      <c r="O85" s="55"/>
      <c r="P85" s="56"/>
      <c r="Q85" s="42"/>
      <c r="R85" s="81"/>
      <c r="S85" s="81"/>
      <c r="T85" s="81"/>
      <c r="U85" s="81"/>
      <c r="V85" s="81"/>
      <c r="W85" s="81"/>
      <c r="X85" s="81"/>
      <c r="Y85" s="81"/>
    </row>
    <row r="86" spans="1:25" ht="15" customHeight="1">
      <c r="A86" s="42"/>
      <c r="B86" s="42"/>
      <c r="C86" s="42"/>
      <c r="D86" s="52"/>
      <c r="E86" s="52"/>
      <c r="F86" s="52"/>
      <c r="G86" s="42"/>
      <c r="H86" s="42"/>
      <c r="I86" s="42"/>
      <c r="J86" s="42"/>
      <c r="K86" s="53"/>
      <c r="L86" s="54"/>
      <c r="M86" s="55"/>
      <c r="N86" s="42"/>
      <c r="O86" s="55"/>
      <c r="P86" s="56"/>
      <c r="Q86" s="42"/>
      <c r="R86" s="81"/>
      <c r="S86" s="81"/>
      <c r="T86" s="81"/>
      <c r="U86" s="81"/>
      <c r="V86" s="81"/>
      <c r="W86" s="81"/>
      <c r="X86" s="81"/>
      <c r="Y86" s="81"/>
    </row>
    <row r="87" spans="1:25" ht="15" customHeight="1">
      <c r="A87" s="42"/>
      <c r="B87" s="42"/>
      <c r="C87" s="42"/>
      <c r="D87" s="52"/>
      <c r="E87" s="52"/>
      <c r="F87" s="52"/>
      <c r="G87" s="42"/>
      <c r="H87" s="42"/>
      <c r="I87" s="42"/>
      <c r="J87" s="42"/>
      <c r="K87" s="53"/>
      <c r="L87" s="54"/>
      <c r="M87" s="55"/>
      <c r="N87" s="42"/>
      <c r="O87" s="55"/>
      <c r="P87" s="56"/>
      <c r="Q87" s="42"/>
      <c r="R87" s="81"/>
      <c r="S87" s="81"/>
      <c r="T87" s="81"/>
      <c r="U87" s="81"/>
      <c r="V87" s="81"/>
      <c r="W87" s="81"/>
      <c r="X87" s="81"/>
      <c r="Y87" s="81"/>
    </row>
    <row r="88" spans="1:25" ht="15" customHeight="1">
      <c r="A88" s="42"/>
      <c r="B88" s="42"/>
      <c r="C88" s="42"/>
      <c r="D88" s="52"/>
      <c r="E88" s="52"/>
      <c r="F88" s="52"/>
      <c r="G88" s="42"/>
      <c r="H88" s="42"/>
      <c r="I88" s="42"/>
      <c r="J88" s="42"/>
      <c r="K88" s="53"/>
      <c r="L88" s="54"/>
      <c r="M88" s="55"/>
      <c r="N88" s="42"/>
      <c r="O88" s="55"/>
      <c r="P88" s="56"/>
      <c r="Q88" s="42"/>
      <c r="R88" s="81"/>
      <c r="S88" s="81"/>
      <c r="T88" s="81"/>
      <c r="U88" s="81"/>
      <c r="V88" s="81"/>
      <c r="W88" s="81"/>
      <c r="X88" s="81"/>
      <c r="Y88" s="81"/>
    </row>
    <row r="89" spans="1:25" ht="15" customHeight="1">
      <c r="A89" s="42"/>
      <c r="B89" s="42"/>
      <c r="C89" s="42"/>
      <c r="D89" s="52"/>
      <c r="E89" s="52"/>
      <c r="F89" s="52"/>
      <c r="G89" s="42"/>
      <c r="H89" s="42"/>
      <c r="I89" s="42"/>
      <c r="J89" s="42"/>
      <c r="K89" s="53"/>
      <c r="L89" s="54"/>
      <c r="M89" s="55"/>
      <c r="N89" s="42"/>
      <c r="O89" s="55"/>
      <c r="P89" s="56"/>
      <c r="Q89" s="42"/>
      <c r="R89" s="81"/>
      <c r="S89" s="81"/>
      <c r="T89" s="81"/>
      <c r="U89" s="81"/>
      <c r="V89" s="81"/>
      <c r="W89" s="81"/>
      <c r="X89" s="81"/>
      <c r="Y89" s="81"/>
    </row>
    <row r="90" spans="1:25" ht="15" customHeight="1">
      <c r="A90" s="42"/>
      <c r="B90" s="42"/>
      <c r="C90" s="42"/>
      <c r="D90" s="52"/>
      <c r="E90" s="52"/>
      <c r="F90" s="52"/>
      <c r="G90" s="42"/>
      <c r="H90" s="42"/>
      <c r="I90" s="42"/>
      <c r="J90" s="42"/>
      <c r="K90" s="53"/>
      <c r="L90" s="54"/>
      <c r="M90" s="55"/>
      <c r="N90" s="42"/>
      <c r="O90" s="55"/>
      <c r="P90" s="56"/>
      <c r="Q90" s="42"/>
      <c r="R90" s="81"/>
      <c r="S90" s="81"/>
      <c r="T90" s="81"/>
      <c r="U90" s="81"/>
      <c r="V90" s="81"/>
      <c r="W90" s="81"/>
      <c r="X90" s="81"/>
      <c r="Y90" s="81"/>
    </row>
    <row r="91" spans="1:25" ht="15" customHeight="1">
      <c r="A91" s="42"/>
      <c r="B91" s="42"/>
      <c r="C91" s="42"/>
      <c r="D91" s="52"/>
      <c r="E91" s="52"/>
      <c r="F91" s="52"/>
      <c r="G91" s="42"/>
      <c r="H91" s="42"/>
      <c r="I91" s="42"/>
      <c r="J91" s="42"/>
      <c r="K91" s="53"/>
      <c r="L91" s="54"/>
      <c r="M91" s="55"/>
      <c r="N91" s="42"/>
      <c r="O91" s="55"/>
      <c r="P91" s="56"/>
      <c r="Q91" s="42"/>
      <c r="R91" s="81"/>
      <c r="S91" s="81"/>
      <c r="T91" s="81"/>
      <c r="U91" s="81"/>
      <c r="V91" s="81"/>
      <c r="W91" s="81"/>
      <c r="X91" s="81"/>
      <c r="Y91" s="81"/>
    </row>
    <row r="92" spans="1:25" ht="15" customHeight="1">
      <c r="A92" s="42"/>
      <c r="B92" s="42"/>
      <c r="C92" s="42"/>
      <c r="D92" s="52"/>
      <c r="E92" s="52"/>
      <c r="F92" s="52"/>
      <c r="G92" s="42"/>
      <c r="H92" s="42"/>
      <c r="I92" s="42"/>
      <c r="J92" s="42"/>
      <c r="K92" s="53"/>
      <c r="L92" s="54"/>
      <c r="M92" s="55"/>
      <c r="N92" s="42"/>
      <c r="O92" s="55"/>
      <c r="P92" s="56"/>
      <c r="Q92" s="42"/>
      <c r="R92" s="81"/>
      <c r="S92" s="81"/>
      <c r="T92" s="81"/>
      <c r="U92" s="81"/>
      <c r="V92" s="81"/>
      <c r="W92" s="81"/>
      <c r="X92" s="81"/>
      <c r="Y92" s="81"/>
    </row>
    <row r="93" spans="1:25" ht="15" customHeight="1">
      <c r="A93" s="42"/>
      <c r="B93" s="42"/>
      <c r="C93" s="42"/>
      <c r="D93" s="52"/>
      <c r="E93" s="52"/>
      <c r="F93" s="52"/>
      <c r="G93" s="42"/>
      <c r="H93" s="42"/>
      <c r="I93" s="42"/>
      <c r="J93" s="42"/>
      <c r="K93" s="53"/>
      <c r="L93" s="54"/>
      <c r="M93" s="55"/>
      <c r="N93" s="42"/>
      <c r="O93" s="55"/>
      <c r="P93" s="56"/>
      <c r="Q93" s="42"/>
      <c r="R93" s="81"/>
      <c r="S93" s="81"/>
      <c r="T93" s="81"/>
      <c r="U93" s="81"/>
      <c r="V93" s="81"/>
      <c r="W93" s="81"/>
      <c r="X93" s="81"/>
      <c r="Y93" s="81"/>
    </row>
    <row r="94" spans="1:25" ht="15" customHeight="1">
      <c r="A94" s="42"/>
      <c r="B94" s="42"/>
      <c r="C94" s="42"/>
      <c r="D94" s="52"/>
      <c r="E94" s="52"/>
      <c r="F94" s="52"/>
      <c r="G94" s="42"/>
      <c r="H94" s="42"/>
      <c r="I94" s="42"/>
      <c r="J94" s="42"/>
      <c r="K94" s="53"/>
      <c r="L94" s="54"/>
      <c r="M94" s="55"/>
      <c r="N94" s="42"/>
      <c r="O94" s="55"/>
      <c r="P94" s="56"/>
      <c r="Q94" s="42"/>
      <c r="R94" s="81"/>
      <c r="S94" s="81"/>
      <c r="T94" s="81"/>
      <c r="U94" s="81"/>
      <c r="V94" s="81"/>
      <c r="W94" s="81"/>
      <c r="X94" s="81"/>
      <c r="Y94" s="81"/>
    </row>
    <row r="95" spans="1:25" ht="15" customHeight="1">
      <c r="A95" s="42"/>
      <c r="B95" s="42"/>
      <c r="C95" s="42"/>
      <c r="D95" s="52"/>
      <c r="E95" s="52"/>
      <c r="F95" s="52"/>
      <c r="G95" s="42"/>
      <c r="H95" s="42"/>
      <c r="I95" s="42"/>
      <c r="J95" s="42"/>
      <c r="K95" s="53"/>
      <c r="L95" s="54"/>
      <c r="M95" s="55"/>
      <c r="N95" s="42"/>
      <c r="O95" s="55"/>
      <c r="P95" s="56"/>
      <c r="Q95" s="42"/>
      <c r="R95" s="81"/>
      <c r="S95" s="81"/>
      <c r="T95" s="81"/>
      <c r="U95" s="81"/>
      <c r="V95" s="81"/>
      <c r="W95" s="81"/>
      <c r="X95" s="81"/>
      <c r="Y95" s="81"/>
    </row>
    <row r="96" spans="1:25" ht="15" customHeight="1">
      <c r="A96" s="42"/>
      <c r="B96" s="42"/>
      <c r="C96" s="42"/>
      <c r="D96" s="52"/>
      <c r="E96" s="52"/>
      <c r="F96" s="52"/>
      <c r="G96" s="42"/>
      <c r="H96" s="42"/>
      <c r="I96" s="42"/>
      <c r="J96" s="42"/>
      <c r="K96" s="53"/>
      <c r="L96" s="54"/>
      <c r="M96" s="55"/>
      <c r="N96" s="42"/>
      <c r="O96" s="55"/>
      <c r="P96" s="56"/>
      <c r="Q96" s="42"/>
      <c r="R96" s="81"/>
      <c r="S96" s="81"/>
      <c r="T96" s="81"/>
      <c r="U96" s="81"/>
      <c r="V96" s="81"/>
      <c r="W96" s="81"/>
      <c r="X96" s="81"/>
      <c r="Y96" s="81"/>
    </row>
    <row r="97" spans="1:25" ht="15" customHeight="1">
      <c r="A97" s="42"/>
      <c r="B97" s="42"/>
      <c r="C97" s="42"/>
      <c r="D97" s="52"/>
      <c r="E97" s="52"/>
      <c r="F97" s="52"/>
      <c r="G97" s="42"/>
      <c r="H97" s="42"/>
      <c r="I97" s="42"/>
      <c r="J97" s="42"/>
      <c r="K97" s="53"/>
      <c r="L97" s="54"/>
      <c r="M97" s="55"/>
      <c r="N97" s="42"/>
      <c r="O97" s="55"/>
      <c r="P97" s="56"/>
      <c r="Q97" s="42"/>
      <c r="R97" s="81"/>
      <c r="S97" s="81"/>
      <c r="T97" s="81"/>
      <c r="U97" s="81"/>
      <c r="V97" s="81"/>
      <c r="W97" s="81"/>
      <c r="X97" s="81"/>
      <c r="Y97" s="81"/>
    </row>
    <row r="98" spans="1:25" ht="15" customHeight="1">
      <c r="A98" s="42"/>
      <c r="B98" s="42"/>
      <c r="C98" s="42"/>
      <c r="D98" s="52"/>
      <c r="E98" s="52"/>
      <c r="F98" s="52"/>
      <c r="G98" s="42"/>
      <c r="H98" s="42"/>
      <c r="I98" s="42"/>
      <c r="J98" s="42"/>
      <c r="K98" s="53"/>
      <c r="L98" s="54"/>
      <c r="M98" s="55"/>
      <c r="N98" s="42"/>
      <c r="O98" s="55"/>
      <c r="P98" s="56"/>
      <c r="Q98" s="42"/>
      <c r="R98" s="81"/>
      <c r="S98" s="81"/>
      <c r="T98" s="81"/>
      <c r="U98" s="81"/>
      <c r="V98" s="81"/>
      <c r="W98" s="81"/>
      <c r="X98" s="81"/>
      <c r="Y98" s="81"/>
    </row>
    <row r="99" spans="1:25" ht="15" customHeight="1">
      <c r="A99" s="42"/>
      <c r="B99" s="42"/>
      <c r="C99" s="42"/>
      <c r="D99" s="52"/>
      <c r="E99" s="52"/>
      <c r="F99" s="52"/>
      <c r="G99" s="42"/>
      <c r="H99" s="42"/>
      <c r="I99" s="42"/>
      <c r="J99" s="42"/>
      <c r="K99" s="53"/>
      <c r="L99" s="54"/>
      <c r="M99" s="55"/>
      <c r="N99" s="42"/>
      <c r="O99" s="55"/>
      <c r="P99" s="56"/>
      <c r="Q99" s="42"/>
      <c r="R99" s="81"/>
      <c r="S99" s="81"/>
      <c r="T99" s="81"/>
      <c r="U99" s="81"/>
      <c r="V99" s="81"/>
      <c r="W99" s="81"/>
      <c r="X99" s="81"/>
      <c r="Y99" s="81"/>
    </row>
    <row r="100" spans="1:25" ht="15" customHeight="1">
      <c r="A100" s="42"/>
      <c r="B100" s="42"/>
      <c r="C100" s="42"/>
      <c r="D100" s="52"/>
      <c r="E100" s="52"/>
      <c r="F100" s="52"/>
      <c r="G100" s="42"/>
      <c r="H100" s="42"/>
      <c r="I100" s="42"/>
      <c r="J100" s="42"/>
      <c r="K100" s="53"/>
      <c r="L100" s="54"/>
      <c r="M100" s="55"/>
      <c r="N100" s="42"/>
      <c r="O100" s="55"/>
      <c r="P100" s="56"/>
      <c r="Q100" s="42"/>
      <c r="R100" s="81"/>
      <c r="S100" s="81"/>
      <c r="T100" s="81"/>
      <c r="U100" s="81"/>
      <c r="V100" s="81"/>
      <c r="W100" s="81"/>
      <c r="X100" s="81"/>
      <c r="Y100" s="81"/>
    </row>
    <row r="101" spans="1:25" ht="15" customHeight="1">
      <c r="A101" s="42"/>
      <c r="B101" s="42"/>
      <c r="C101" s="42"/>
      <c r="D101" s="52"/>
      <c r="E101" s="52"/>
      <c r="F101" s="52"/>
      <c r="G101" s="42"/>
      <c r="H101" s="42"/>
      <c r="I101" s="42"/>
      <c r="J101" s="42"/>
      <c r="K101" s="53"/>
      <c r="L101" s="54"/>
      <c r="M101" s="55"/>
      <c r="N101" s="42"/>
      <c r="O101" s="55"/>
      <c r="P101" s="56"/>
      <c r="Q101" s="42"/>
      <c r="R101" s="81"/>
      <c r="S101" s="81"/>
      <c r="T101" s="81"/>
      <c r="U101" s="81"/>
      <c r="V101" s="81"/>
      <c r="W101" s="81"/>
      <c r="X101" s="81"/>
      <c r="Y101" s="81"/>
    </row>
    <row r="102" spans="1:25" ht="15" customHeight="1">
      <c r="A102" s="42"/>
      <c r="B102" s="42"/>
      <c r="C102" s="42"/>
      <c r="D102" s="52"/>
      <c r="E102" s="52"/>
      <c r="F102" s="52"/>
      <c r="G102" s="42"/>
      <c r="H102" s="42"/>
      <c r="I102" s="42"/>
      <c r="J102" s="42"/>
      <c r="K102" s="53"/>
      <c r="L102" s="54"/>
      <c r="M102" s="55"/>
      <c r="N102" s="42"/>
      <c r="O102" s="55"/>
      <c r="P102" s="56"/>
      <c r="Q102" s="42"/>
      <c r="R102" s="81"/>
      <c r="S102" s="81"/>
      <c r="T102" s="81"/>
      <c r="U102" s="81"/>
      <c r="V102" s="81"/>
      <c r="W102" s="81"/>
      <c r="X102" s="81"/>
      <c r="Y102" s="81"/>
    </row>
    <row r="103" spans="1:25" ht="15" customHeight="1">
      <c r="A103" s="42"/>
      <c r="B103" s="42"/>
      <c r="C103" s="42"/>
      <c r="D103" s="52"/>
      <c r="E103" s="52"/>
      <c r="F103" s="52"/>
      <c r="G103" s="42"/>
      <c r="H103" s="42"/>
      <c r="I103" s="42"/>
      <c r="J103" s="42"/>
      <c r="K103" s="53"/>
      <c r="L103" s="54"/>
      <c r="M103" s="55"/>
      <c r="N103" s="42"/>
      <c r="O103" s="55"/>
      <c r="P103" s="56"/>
      <c r="Q103" s="42"/>
      <c r="R103" s="81"/>
      <c r="S103" s="81"/>
      <c r="T103" s="81"/>
      <c r="U103" s="81"/>
      <c r="V103" s="81"/>
      <c r="W103" s="81"/>
      <c r="X103" s="81"/>
      <c r="Y103" s="81"/>
    </row>
    <row r="104" spans="1:25" ht="15" customHeight="1">
      <c r="A104" s="42"/>
      <c r="B104" s="42"/>
      <c r="C104" s="42"/>
      <c r="D104" s="52"/>
      <c r="E104" s="52"/>
      <c r="F104" s="52"/>
      <c r="G104" s="42"/>
      <c r="H104" s="42"/>
      <c r="I104" s="42"/>
      <c r="J104" s="42"/>
      <c r="K104" s="53"/>
      <c r="L104" s="54"/>
      <c r="M104" s="55"/>
      <c r="N104" s="42"/>
      <c r="O104" s="55"/>
      <c r="P104" s="56"/>
      <c r="Q104" s="42"/>
      <c r="R104" s="81"/>
      <c r="S104" s="81"/>
      <c r="T104" s="81"/>
      <c r="U104" s="81"/>
      <c r="V104" s="81"/>
      <c r="W104" s="81"/>
      <c r="X104" s="81"/>
      <c r="Y104" s="81"/>
    </row>
    <row r="105" spans="1:25" ht="15" customHeight="1">
      <c r="A105" s="42"/>
      <c r="B105" s="42"/>
      <c r="C105" s="42"/>
      <c r="D105" s="52"/>
      <c r="E105" s="52"/>
      <c r="F105" s="52"/>
      <c r="G105" s="42"/>
      <c r="H105" s="42"/>
      <c r="I105" s="42"/>
      <c r="J105" s="42"/>
      <c r="K105" s="53"/>
      <c r="L105" s="54"/>
      <c r="M105" s="55"/>
      <c r="N105" s="42"/>
      <c r="O105" s="55"/>
      <c r="P105" s="56"/>
      <c r="Q105" s="42"/>
      <c r="R105" s="81"/>
      <c r="S105" s="81"/>
      <c r="T105" s="81"/>
      <c r="U105" s="81"/>
      <c r="V105" s="81"/>
      <c r="W105" s="81"/>
      <c r="X105" s="81"/>
      <c r="Y105" s="81"/>
    </row>
    <row r="106" spans="1:25" ht="15" customHeight="1">
      <c r="A106" s="42"/>
      <c r="B106" s="42"/>
      <c r="C106" s="42"/>
      <c r="D106" s="52"/>
      <c r="E106" s="52"/>
      <c r="F106" s="52"/>
      <c r="G106" s="42"/>
      <c r="H106" s="42"/>
      <c r="I106" s="42"/>
      <c r="J106" s="42"/>
      <c r="K106" s="53"/>
      <c r="L106" s="54"/>
      <c r="M106" s="55"/>
      <c r="N106" s="42"/>
      <c r="O106" s="55"/>
      <c r="P106" s="56"/>
      <c r="Q106" s="42"/>
      <c r="R106" s="81"/>
      <c r="S106" s="81"/>
      <c r="T106" s="81"/>
      <c r="U106" s="81"/>
      <c r="V106" s="81"/>
      <c r="W106" s="81"/>
      <c r="X106" s="81"/>
      <c r="Y106" s="81"/>
    </row>
    <row r="107" spans="1:25" ht="15" customHeight="1">
      <c r="A107" s="42"/>
      <c r="B107" s="42"/>
      <c r="C107" s="42"/>
      <c r="D107" s="52"/>
      <c r="E107" s="52"/>
      <c r="F107" s="52"/>
      <c r="G107" s="42"/>
      <c r="H107" s="42"/>
      <c r="I107" s="42"/>
      <c r="J107" s="42"/>
      <c r="K107" s="53"/>
      <c r="L107" s="54"/>
      <c r="M107" s="55"/>
      <c r="N107" s="42"/>
      <c r="O107" s="55"/>
      <c r="P107" s="56"/>
      <c r="Q107" s="42"/>
      <c r="R107" s="81"/>
      <c r="S107" s="81"/>
      <c r="T107" s="81"/>
      <c r="U107" s="81"/>
      <c r="V107" s="81"/>
      <c r="W107" s="81"/>
      <c r="X107" s="81"/>
      <c r="Y107" s="81"/>
    </row>
    <row r="108" spans="1:25" ht="15" customHeight="1">
      <c r="A108" s="42"/>
      <c r="B108" s="42"/>
      <c r="C108" s="42"/>
      <c r="D108" s="52"/>
      <c r="E108" s="52"/>
      <c r="F108" s="52"/>
      <c r="G108" s="42"/>
      <c r="H108" s="42"/>
      <c r="I108" s="42"/>
      <c r="J108" s="42"/>
      <c r="K108" s="53"/>
      <c r="L108" s="54"/>
      <c r="M108" s="55"/>
      <c r="N108" s="42"/>
      <c r="O108" s="55"/>
      <c r="P108" s="56"/>
      <c r="Q108" s="42"/>
      <c r="R108" s="81"/>
      <c r="S108" s="81"/>
      <c r="T108" s="81"/>
      <c r="U108" s="81"/>
      <c r="V108" s="81"/>
      <c r="W108" s="81"/>
      <c r="X108" s="81"/>
      <c r="Y108" s="81"/>
    </row>
    <row r="109" spans="1:25" ht="15" customHeight="1">
      <c r="A109" s="42"/>
      <c r="B109" s="42"/>
      <c r="C109" s="42"/>
      <c r="D109" s="52"/>
      <c r="E109" s="52"/>
      <c r="F109" s="52"/>
      <c r="G109" s="42"/>
      <c r="H109" s="42"/>
      <c r="I109" s="42"/>
      <c r="J109" s="42"/>
      <c r="K109" s="53"/>
      <c r="L109" s="54"/>
      <c r="M109" s="55"/>
      <c r="N109" s="42"/>
      <c r="O109" s="55"/>
      <c r="P109" s="56"/>
      <c r="Q109" s="42"/>
      <c r="R109" s="81"/>
      <c r="S109" s="81"/>
      <c r="T109" s="81"/>
      <c r="U109" s="81"/>
      <c r="V109" s="81"/>
      <c r="W109" s="81"/>
      <c r="X109" s="81"/>
      <c r="Y109" s="81"/>
    </row>
    <row r="110" spans="1:25" ht="15" customHeight="1">
      <c r="A110" s="42"/>
      <c r="B110" s="42"/>
      <c r="C110" s="42"/>
      <c r="D110" s="52"/>
      <c r="E110" s="52"/>
      <c r="F110" s="52"/>
      <c r="G110" s="42"/>
      <c r="H110" s="42"/>
      <c r="I110" s="42"/>
      <c r="J110" s="42"/>
      <c r="K110" s="53"/>
      <c r="L110" s="54"/>
      <c r="M110" s="55"/>
      <c r="N110" s="42"/>
      <c r="O110" s="55"/>
      <c r="P110" s="56"/>
      <c r="Q110" s="42"/>
      <c r="R110" s="81"/>
      <c r="S110" s="81"/>
      <c r="T110" s="81"/>
      <c r="U110" s="81"/>
      <c r="V110" s="81"/>
      <c r="W110" s="81"/>
      <c r="X110" s="81"/>
      <c r="Y110" s="81"/>
    </row>
    <row r="111" spans="1:25" ht="15" customHeight="1">
      <c r="A111" s="42"/>
      <c r="B111" s="42"/>
      <c r="C111" s="42"/>
      <c r="D111" s="52"/>
      <c r="E111" s="52"/>
      <c r="F111" s="52"/>
      <c r="G111" s="42"/>
      <c r="H111" s="42"/>
      <c r="I111" s="42"/>
      <c r="J111" s="42"/>
      <c r="K111" s="53"/>
      <c r="L111" s="54"/>
      <c r="M111" s="55"/>
      <c r="N111" s="42"/>
      <c r="O111" s="55"/>
      <c r="P111" s="56"/>
      <c r="Q111" s="42"/>
      <c r="R111" s="81"/>
      <c r="S111" s="81"/>
      <c r="T111" s="81"/>
      <c r="U111" s="81"/>
      <c r="V111" s="81"/>
      <c r="W111" s="81"/>
      <c r="X111" s="81"/>
      <c r="Y111" s="81"/>
    </row>
    <row r="112" spans="1:25" ht="15" customHeight="1">
      <c r="A112" s="42"/>
      <c r="B112" s="42"/>
      <c r="C112" s="42"/>
      <c r="D112" s="52"/>
      <c r="E112" s="52"/>
      <c r="F112" s="52"/>
      <c r="G112" s="42"/>
      <c r="H112" s="42"/>
      <c r="I112" s="42"/>
      <c r="J112" s="42"/>
      <c r="K112" s="53"/>
      <c r="L112" s="54"/>
      <c r="M112" s="55"/>
      <c r="N112" s="42"/>
      <c r="O112" s="55"/>
      <c r="P112" s="56"/>
      <c r="Q112" s="42"/>
      <c r="R112" s="81"/>
      <c r="S112" s="81"/>
      <c r="T112" s="81"/>
      <c r="U112" s="81"/>
      <c r="V112" s="81"/>
      <c r="W112" s="81"/>
      <c r="X112" s="81"/>
      <c r="Y112" s="81"/>
    </row>
    <row r="113" spans="1:25" ht="15" customHeight="1">
      <c r="A113" s="42"/>
      <c r="B113" s="42"/>
      <c r="C113" s="42"/>
      <c r="D113" s="52"/>
      <c r="E113" s="52"/>
      <c r="F113" s="52"/>
      <c r="G113" s="42"/>
      <c r="H113" s="42"/>
      <c r="I113" s="42"/>
      <c r="J113" s="42"/>
      <c r="K113" s="53"/>
      <c r="L113" s="54"/>
      <c r="M113" s="55"/>
      <c r="N113" s="42"/>
      <c r="O113" s="55"/>
      <c r="P113" s="56"/>
      <c r="Q113" s="42"/>
      <c r="R113" s="81"/>
      <c r="S113" s="81"/>
      <c r="T113" s="81"/>
      <c r="U113" s="81"/>
      <c r="V113" s="81"/>
      <c r="W113" s="81"/>
      <c r="X113" s="81"/>
      <c r="Y113" s="81"/>
    </row>
    <row r="114" spans="1:25" ht="15" customHeight="1">
      <c r="A114" s="42"/>
      <c r="B114" s="42"/>
      <c r="C114" s="42"/>
      <c r="D114" s="52"/>
      <c r="E114" s="52"/>
      <c r="F114" s="52"/>
      <c r="G114" s="42"/>
      <c r="H114" s="42"/>
      <c r="I114" s="42"/>
      <c r="J114" s="42"/>
      <c r="K114" s="53"/>
      <c r="L114" s="54"/>
      <c r="M114" s="55"/>
      <c r="N114" s="42"/>
      <c r="O114" s="55"/>
      <c r="P114" s="56"/>
      <c r="Q114" s="42"/>
      <c r="R114" s="81"/>
      <c r="S114" s="81"/>
      <c r="T114" s="81"/>
      <c r="U114" s="81"/>
      <c r="V114" s="81"/>
      <c r="W114" s="81"/>
      <c r="X114" s="81"/>
      <c r="Y114" s="81"/>
    </row>
    <row r="115" spans="1:25" ht="15" customHeight="1">
      <c r="A115" s="42"/>
      <c r="B115" s="42"/>
      <c r="C115" s="42"/>
      <c r="D115" s="52"/>
      <c r="E115" s="52"/>
      <c r="F115" s="52"/>
      <c r="G115" s="42"/>
      <c r="H115" s="42"/>
      <c r="I115" s="42"/>
      <c r="J115" s="42"/>
      <c r="K115" s="53"/>
      <c r="L115" s="54"/>
      <c r="M115" s="55"/>
      <c r="N115" s="42"/>
      <c r="O115" s="55"/>
      <c r="P115" s="56"/>
      <c r="Q115" s="42"/>
      <c r="R115" s="81"/>
      <c r="S115" s="81"/>
      <c r="T115" s="81"/>
      <c r="U115" s="81"/>
      <c r="V115" s="81"/>
      <c r="W115" s="81"/>
      <c r="X115" s="81"/>
      <c r="Y115" s="81"/>
    </row>
    <row r="116" spans="1:25" ht="15" customHeight="1">
      <c r="A116" s="42"/>
      <c r="B116" s="42"/>
      <c r="C116" s="42"/>
      <c r="D116" s="52"/>
      <c r="E116" s="52"/>
      <c r="F116" s="52"/>
      <c r="G116" s="42"/>
      <c r="H116" s="42"/>
      <c r="I116" s="42"/>
      <c r="J116" s="42"/>
      <c r="K116" s="53"/>
      <c r="L116" s="54"/>
      <c r="M116" s="55"/>
      <c r="N116" s="42"/>
      <c r="O116" s="55"/>
      <c r="P116" s="56"/>
      <c r="Q116" s="42"/>
      <c r="R116" s="81"/>
      <c r="S116" s="81"/>
      <c r="T116" s="81"/>
      <c r="U116" s="81"/>
      <c r="V116" s="81"/>
      <c r="W116" s="81"/>
      <c r="X116" s="81"/>
      <c r="Y116" s="81"/>
    </row>
    <row r="117" spans="1:25" ht="15" customHeight="1">
      <c r="A117" s="42"/>
      <c r="B117" s="42"/>
      <c r="C117" s="42"/>
      <c r="D117" s="52"/>
      <c r="E117" s="52"/>
      <c r="F117" s="52"/>
      <c r="G117" s="42"/>
      <c r="H117" s="42"/>
      <c r="I117" s="42"/>
      <c r="J117" s="42"/>
      <c r="K117" s="53"/>
      <c r="L117" s="54"/>
      <c r="M117" s="55"/>
      <c r="N117" s="42"/>
      <c r="O117" s="55"/>
      <c r="P117" s="56"/>
      <c r="Q117" s="42"/>
      <c r="R117" s="81"/>
      <c r="S117" s="81"/>
      <c r="T117" s="81"/>
      <c r="U117" s="81"/>
      <c r="V117" s="81"/>
      <c r="W117" s="81"/>
      <c r="X117" s="81"/>
      <c r="Y117" s="81"/>
    </row>
    <row r="118" spans="1:25" ht="15" customHeight="1">
      <c r="A118" s="42"/>
      <c r="B118" s="42"/>
      <c r="C118" s="42"/>
      <c r="D118" s="52"/>
      <c r="E118" s="52"/>
      <c r="F118" s="52"/>
      <c r="G118" s="42"/>
      <c r="H118" s="42"/>
      <c r="I118" s="42"/>
      <c r="J118" s="42"/>
      <c r="K118" s="53"/>
      <c r="L118" s="54"/>
      <c r="M118" s="55"/>
      <c r="N118" s="42"/>
      <c r="O118" s="55"/>
      <c r="P118" s="56"/>
      <c r="Q118" s="42"/>
      <c r="R118" s="81"/>
      <c r="S118" s="81"/>
      <c r="T118" s="81"/>
      <c r="U118" s="81"/>
      <c r="V118" s="81"/>
      <c r="W118" s="81"/>
      <c r="X118" s="81"/>
      <c r="Y118" s="81"/>
    </row>
    <row r="119" spans="1:25" ht="15" customHeight="1">
      <c r="A119" s="42"/>
      <c r="B119" s="42"/>
      <c r="C119" s="42"/>
      <c r="D119" s="52"/>
      <c r="E119" s="52"/>
      <c r="F119" s="52"/>
      <c r="G119" s="42"/>
      <c r="H119" s="42"/>
      <c r="I119" s="42"/>
      <c r="J119" s="42"/>
      <c r="K119" s="53"/>
      <c r="L119" s="54"/>
      <c r="M119" s="55"/>
      <c r="N119" s="42"/>
      <c r="O119" s="55"/>
      <c r="P119" s="56"/>
      <c r="Q119" s="42"/>
      <c r="R119" s="81"/>
      <c r="S119" s="81"/>
      <c r="T119" s="81"/>
      <c r="U119" s="81"/>
      <c r="V119" s="81"/>
      <c r="W119" s="81"/>
      <c r="X119" s="81"/>
      <c r="Y119" s="81"/>
    </row>
    <row r="120" spans="1:25" ht="15" customHeight="1">
      <c r="A120" s="42"/>
      <c r="B120" s="42"/>
      <c r="C120" s="42"/>
      <c r="D120" s="52"/>
      <c r="E120" s="52"/>
      <c r="F120" s="52"/>
      <c r="G120" s="42"/>
      <c r="H120" s="42"/>
      <c r="I120" s="42"/>
      <c r="J120" s="42"/>
      <c r="K120" s="53"/>
      <c r="L120" s="54"/>
      <c r="M120" s="55"/>
      <c r="N120" s="42"/>
      <c r="O120" s="55"/>
      <c r="P120" s="56"/>
      <c r="Q120" s="42"/>
      <c r="R120" s="81"/>
      <c r="S120" s="81"/>
      <c r="T120" s="81"/>
      <c r="U120" s="81"/>
      <c r="V120" s="81"/>
      <c r="W120" s="81"/>
      <c r="X120" s="81"/>
      <c r="Y120" s="81"/>
    </row>
    <row r="121" spans="1:25" ht="15" customHeight="1">
      <c r="A121" s="42"/>
      <c r="B121" s="42"/>
      <c r="C121" s="42"/>
      <c r="D121" s="52"/>
      <c r="E121" s="52"/>
      <c r="F121" s="52"/>
      <c r="G121" s="42"/>
      <c r="H121" s="42"/>
      <c r="I121" s="42"/>
      <c r="J121" s="42"/>
      <c r="K121" s="53"/>
      <c r="L121" s="54"/>
      <c r="M121" s="55"/>
      <c r="N121" s="42"/>
      <c r="O121" s="55"/>
      <c r="P121" s="56"/>
      <c r="Q121" s="42"/>
      <c r="R121" s="81"/>
      <c r="S121" s="81"/>
      <c r="T121" s="81"/>
      <c r="U121" s="81"/>
      <c r="V121" s="81"/>
      <c r="W121" s="81"/>
      <c r="X121" s="81"/>
      <c r="Y121" s="81"/>
    </row>
    <row r="122" spans="1:25" ht="15" customHeight="1">
      <c r="A122" s="42"/>
      <c r="B122" s="42"/>
      <c r="C122" s="42"/>
      <c r="D122" s="52"/>
      <c r="E122" s="52"/>
      <c r="F122" s="52"/>
      <c r="G122" s="42"/>
      <c r="H122" s="42"/>
      <c r="I122" s="42"/>
      <c r="J122" s="42"/>
      <c r="K122" s="53"/>
      <c r="L122" s="54"/>
      <c r="M122" s="55"/>
      <c r="N122" s="42"/>
      <c r="O122" s="55"/>
      <c r="P122" s="56"/>
      <c r="Q122" s="42"/>
      <c r="R122" s="81"/>
      <c r="S122" s="81"/>
      <c r="T122" s="81"/>
      <c r="U122" s="81"/>
      <c r="V122" s="81"/>
      <c r="W122" s="81"/>
      <c r="X122" s="81"/>
      <c r="Y122" s="81"/>
    </row>
    <row r="123" spans="1:25" ht="15" customHeight="1">
      <c r="A123" s="42"/>
      <c r="B123" s="42"/>
      <c r="C123" s="42"/>
      <c r="D123" s="52"/>
      <c r="E123" s="52"/>
      <c r="F123" s="52"/>
      <c r="G123" s="42"/>
      <c r="H123" s="42"/>
      <c r="I123" s="42"/>
      <c r="J123" s="42"/>
      <c r="K123" s="53"/>
      <c r="L123" s="54"/>
      <c r="M123" s="55"/>
      <c r="N123" s="42"/>
      <c r="O123" s="55"/>
      <c r="P123" s="56"/>
      <c r="Q123" s="42"/>
      <c r="R123" s="81"/>
      <c r="S123" s="81"/>
      <c r="T123" s="81"/>
      <c r="U123" s="81"/>
      <c r="V123" s="81"/>
      <c r="W123" s="81"/>
      <c r="X123" s="81"/>
      <c r="Y123" s="81"/>
    </row>
    <row r="124" spans="1:25" ht="15" customHeight="1">
      <c r="A124" s="42"/>
      <c r="B124" s="42"/>
      <c r="C124" s="42"/>
      <c r="D124" s="52"/>
      <c r="E124" s="52"/>
      <c r="F124" s="52"/>
      <c r="G124" s="42"/>
      <c r="H124" s="42"/>
      <c r="I124" s="42"/>
      <c r="J124" s="42"/>
      <c r="K124" s="53"/>
      <c r="L124" s="54"/>
      <c r="M124" s="55"/>
      <c r="N124" s="42"/>
      <c r="O124" s="55"/>
      <c r="P124" s="56"/>
      <c r="Q124" s="42"/>
      <c r="R124" s="81"/>
      <c r="S124" s="81"/>
      <c r="T124" s="81"/>
      <c r="U124" s="81"/>
      <c r="V124" s="81"/>
      <c r="W124" s="81"/>
      <c r="X124" s="81"/>
      <c r="Y124" s="81"/>
    </row>
    <row r="125" spans="1:25" ht="15" customHeight="1">
      <c r="A125" s="42"/>
      <c r="B125" s="42"/>
      <c r="C125" s="42"/>
      <c r="D125" s="52"/>
      <c r="E125" s="52"/>
      <c r="F125" s="52"/>
      <c r="G125" s="42"/>
      <c r="H125" s="42"/>
      <c r="I125" s="42"/>
      <c r="J125" s="42"/>
      <c r="K125" s="53"/>
      <c r="L125" s="54"/>
      <c r="M125" s="55"/>
      <c r="N125" s="42"/>
      <c r="O125" s="55"/>
      <c r="P125" s="56"/>
      <c r="Q125" s="42"/>
      <c r="R125" s="81"/>
      <c r="S125" s="81"/>
      <c r="T125" s="81"/>
      <c r="U125" s="81"/>
      <c r="V125" s="81"/>
      <c r="W125" s="81"/>
      <c r="X125" s="81"/>
      <c r="Y125" s="81"/>
    </row>
    <row r="126" spans="1:25" ht="15" customHeight="1">
      <c r="A126" s="42"/>
      <c r="B126" s="42"/>
      <c r="C126" s="42"/>
      <c r="D126" s="52"/>
      <c r="E126" s="52"/>
      <c r="F126" s="52"/>
      <c r="G126" s="42"/>
      <c r="H126" s="42"/>
      <c r="I126" s="42"/>
      <c r="J126" s="42"/>
      <c r="K126" s="53"/>
      <c r="L126" s="54"/>
      <c r="M126" s="55"/>
      <c r="N126" s="42"/>
      <c r="O126" s="55"/>
      <c r="P126" s="56"/>
      <c r="Q126" s="42"/>
      <c r="R126" s="81"/>
      <c r="S126" s="81"/>
      <c r="T126" s="81"/>
      <c r="U126" s="81"/>
      <c r="V126" s="81"/>
      <c r="W126" s="81"/>
      <c r="X126" s="81"/>
      <c r="Y126" s="81"/>
    </row>
    <row r="127" spans="1:25" ht="15" customHeight="1">
      <c r="A127" s="42"/>
      <c r="B127" s="42"/>
      <c r="C127" s="42"/>
      <c r="D127" s="52"/>
      <c r="E127" s="52"/>
      <c r="F127" s="52"/>
      <c r="G127" s="42"/>
      <c r="H127" s="42"/>
      <c r="I127" s="42"/>
      <c r="J127" s="42"/>
      <c r="K127" s="53"/>
      <c r="L127" s="54"/>
      <c r="M127" s="55"/>
      <c r="N127" s="42"/>
      <c r="O127" s="55"/>
      <c r="P127" s="56"/>
      <c r="Q127" s="42"/>
      <c r="R127" s="81"/>
      <c r="S127" s="81"/>
      <c r="T127" s="81"/>
      <c r="U127" s="81"/>
      <c r="V127" s="81"/>
      <c r="W127" s="81"/>
      <c r="X127" s="81"/>
      <c r="Y127" s="81"/>
    </row>
    <row r="128" spans="1:25" ht="15" customHeight="1">
      <c r="A128" s="42"/>
      <c r="B128" s="42"/>
      <c r="C128" s="42"/>
      <c r="D128" s="52"/>
      <c r="E128" s="52"/>
      <c r="F128" s="52"/>
      <c r="G128" s="42"/>
      <c r="H128" s="42"/>
      <c r="I128" s="42"/>
      <c r="J128" s="42"/>
      <c r="K128" s="53"/>
      <c r="L128" s="54"/>
      <c r="M128" s="55"/>
      <c r="N128" s="42"/>
      <c r="O128" s="55"/>
      <c r="P128" s="56"/>
      <c r="Q128" s="42"/>
      <c r="R128" s="81"/>
      <c r="S128" s="81"/>
      <c r="T128" s="81"/>
      <c r="U128" s="81"/>
      <c r="V128" s="81"/>
      <c r="W128" s="81"/>
      <c r="X128" s="81"/>
      <c r="Y128" s="81"/>
    </row>
    <row r="129" spans="1:25" ht="15" customHeight="1">
      <c r="A129" s="42"/>
      <c r="B129" s="42"/>
      <c r="C129" s="42"/>
      <c r="D129" s="52"/>
      <c r="E129" s="52"/>
      <c r="F129" s="52"/>
      <c r="G129" s="42"/>
      <c r="H129" s="42"/>
      <c r="I129" s="42"/>
      <c r="J129" s="42"/>
      <c r="K129" s="53"/>
      <c r="L129" s="54"/>
      <c r="M129" s="55"/>
      <c r="N129" s="42"/>
      <c r="O129" s="55"/>
      <c r="P129" s="56"/>
      <c r="Q129" s="42"/>
      <c r="R129" s="81"/>
      <c r="S129" s="81"/>
      <c r="T129" s="81"/>
      <c r="U129" s="81"/>
      <c r="V129" s="81"/>
      <c r="W129" s="81"/>
      <c r="X129" s="81"/>
      <c r="Y129" s="81"/>
    </row>
    <row r="130" spans="1:25" ht="15" customHeight="1">
      <c r="A130" s="42"/>
      <c r="B130" s="42"/>
      <c r="C130" s="42"/>
      <c r="D130" s="52"/>
      <c r="E130" s="52"/>
      <c r="F130" s="52"/>
      <c r="G130" s="42"/>
      <c r="H130" s="42"/>
      <c r="I130" s="42"/>
      <c r="J130" s="42"/>
      <c r="K130" s="53"/>
      <c r="L130" s="54"/>
      <c r="M130" s="55"/>
      <c r="N130" s="42"/>
      <c r="O130" s="55"/>
      <c r="P130" s="56"/>
      <c r="Q130" s="42"/>
      <c r="R130" s="81"/>
      <c r="S130" s="81"/>
      <c r="T130" s="81"/>
      <c r="U130" s="81"/>
      <c r="V130" s="81"/>
      <c r="W130" s="81"/>
      <c r="X130" s="81"/>
      <c r="Y130" s="81"/>
    </row>
    <row r="131" spans="1:25" ht="15" customHeight="1">
      <c r="A131" s="42"/>
      <c r="B131" s="42"/>
      <c r="C131" s="42"/>
      <c r="D131" s="52"/>
      <c r="E131" s="52"/>
      <c r="F131" s="52"/>
      <c r="G131" s="42"/>
      <c r="H131" s="42"/>
      <c r="I131" s="42"/>
      <c r="J131" s="42"/>
      <c r="K131" s="53"/>
      <c r="L131" s="54"/>
      <c r="M131" s="55"/>
      <c r="N131" s="42"/>
      <c r="O131" s="55"/>
      <c r="P131" s="56"/>
      <c r="Q131" s="42"/>
      <c r="R131" s="81"/>
      <c r="S131" s="81"/>
      <c r="T131" s="81"/>
      <c r="U131" s="81"/>
      <c r="V131" s="81"/>
      <c r="W131" s="81"/>
      <c r="X131" s="81"/>
      <c r="Y131" s="81"/>
    </row>
    <row r="132" spans="1:25" ht="15" customHeight="1">
      <c r="A132" s="42"/>
      <c r="B132" s="42"/>
      <c r="C132" s="42"/>
      <c r="D132" s="52"/>
      <c r="E132" s="52"/>
      <c r="F132" s="52"/>
      <c r="G132" s="42"/>
      <c r="H132" s="42"/>
      <c r="I132" s="42"/>
      <c r="J132" s="42"/>
      <c r="K132" s="53"/>
      <c r="L132" s="54"/>
      <c r="M132" s="55"/>
      <c r="N132" s="42"/>
      <c r="O132" s="55"/>
      <c r="P132" s="56"/>
      <c r="Q132" s="42"/>
      <c r="R132" s="81"/>
      <c r="S132" s="81"/>
      <c r="T132" s="81"/>
      <c r="U132" s="81"/>
      <c r="V132" s="81"/>
      <c r="W132" s="81"/>
      <c r="X132" s="81"/>
      <c r="Y132" s="81"/>
    </row>
    <row r="133" spans="1:25" ht="15" customHeight="1">
      <c r="A133" s="42"/>
      <c r="B133" s="42"/>
      <c r="C133" s="42"/>
      <c r="D133" s="52"/>
      <c r="E133" s="52"/>
      <c r="F133" s="52"/>
      <c r="G133" s="42"/>
      <c r="H133" s="42"/>
      <c r="I133" s="42"/>
      <c r="J133" s="42"/>
      <c r="K133" s="53"/>
      <c r="L133" s="54"/>
      <c r="M133" s="55"/>
      <c r="N133" s="42"/>
      <c r="O133" s="55"/>
      <c r="P133" s="56"/>
      <c r="Q133" s="42"/>
      <c r="R133" s="81"/>
      <c r="S133" s="81"/>
      <c r="T133" s="81"/>
      <c r="U133" s="81"/>
      <c r="V133" s="81"/>
      <c r="W133" s="81"/>
      <c r="X133" s="81"/>
      <c r="Y133" s="81"/>
    </row>
    <row r="134" spans="1:25" ht="15" customHeight="1">
      <c r="A134" s="42"/>
      <c r="B134" s="42"/>
      <c r="C134" s="42"/>
      <c r="D134" s="52"/>
      <c r="E134" s="52"/>
      <c r="F134" s="52"/>
      <c r="G134" s="42"/>
      <c r="H134" s="42"/>
      <c r="I134" s="42"/>
      <c r="J134" s="42"/>
      <c r="K134" s="53"/>
      <c r="L134" s="54"/>
      <c r="M134" s="55"/>
      <c r="N134" s="42"/>
      <c r="O134" s="55"/>
      <c r="P134" s="56"/>
      <c r="Q134" s="42"/>
      <c r="R134" s="81"/>
      <c r="S134" s="81"/>
      <c r="T134" s="81"/>
      <c r="U134" s="81"/>
      <c r="V134" s="81"/>
      <c r="W134" s="81"/>
      <c r="X134" s="81"/>
      <c r="Y134" s="81"/>
    </row>
    <row r="135" spans="1:25" ht="15" customHeight="1">
      <c r="A135" s="42"/>
      <c r="B135" s="42"/>
      <c r="C135" s="42"/>
      <c r="D135" s="52"/>
      <c r="E135" s="52"/>
      <c r="F135" s="52"/>
      <c r="G135" s="42"/>
      <c r="H135" s="42"/>
      <c r="I135" s="42"/>
      <c r="J135" s="42"/>
      <c r="K135" s="53"/>
      <c r="L135" s="54"/>
      <c r="M135" s="55"/>
      <c r="N135" s="42"/>
      <c r="O135" s="55"/>
      <c r="P135" s="56"/>
      <c r="Q135" s="42"/>
      <c r="R135" s="81"/>
      <c r="S135" s="81"/>
      <c r="T135" s="81"/>
      <c r="U135" s="81"/>
      <c r="V135" s="81"/>
      <c r="W135" s="81"/>
      <c r="X135" s="81"/>
      <c r="Y135" s="81"/>
    </row>
    <row r="136" spans="1:25" ht="15" customHeight="1">
      <c r="A136" s="42"/>
      <c r="B136" s="42"/>
      <c r="C136" s="42"/>
      <c r="D136" s="52"/>
      <c r="E136" s="52"/>
      <c r="F136" s="52"/>
      <c r="G136" s="42"/>
      <c r="H136" s="42"/>
      <c r="I136" s="42"/>
      <c r="J136" s="42"/>
      <c r="K136" s="53"/>
      <c r="L136" s="54"/>
      <c r="M136" s="55"/>
      <c r="N136" s="42"/>
      <c r="O136" s="55"/>
      <c r="P136" s="56"/>
      <c r="Q136" s="42"/>
      <c r="R136" s="81"/>
      <c r="S136" s="81"/>
      <c r="T136" s="81"/>
      <c r="U136" s="81"/>
      <c r="V136" s="81"/>
      <c r="W136" s="81"/>
      <c r="X136" s="81"/>
      <c r="Y136" s="81"/>
    </row>
    <row r="137" spans="1:25" ht="15" customHeight="1">
      <c r="A137" s="42"/>
      <c r="B137" s="42"/>
      <c r="C137" s="42"/>
      <c r="D137" s="52"/>
      <c r="E137" s="52"/>
      <c r="F137" s="52"/>
      <c r="G137" s="42"/>
      <c r="H137" s="42"/>
      <c r="I137" s="42"/>
      <c r="J137" s="42"/>
      <c r="K137" s="53"/>
      <c r="L137" s="54"/>
      <c r="M137" s="55"/>
      <c r="N137" s="42"/>
      <c r="O137" s="55"/>
      <c r="P137" s="56"/>
      <c r="Q137" s="42"/>
      <c r="R137" s="81"/>
      <c r="S137" s="81"/>
      <c r="T137" s="81"/>
      <c r="U137" s="81"/>
      <c r="V137" s="81"/>
      <c r="W137" s="81"/>
      <c r="X137" s="81"/>
      <c r="Y137" s="81"/>
    </row>
    <row r="138" spans="1:25" ht="15" customHeight="1">
      <c r="A138" s="42"/>
      <c r="B138" s="42"/>
      <c r="C138" s="42"/>
      <c r="D138" s="52"/>
      <c r="E138" s="52"/>
      <c r="F138" s="52"/>
      <c r="G138" s="42"/>
      <c r="H138" s="42"/>
      <c r="I138" s="42"/>
      <c r="J138" s="42"/>
      <c r="K138" s="53"/>
      <c r="L138" s="54"/>
      <c r="M138" s="55"/>
      <c r="N138" s="42"/>
      <c r="O138" s="55"/>
      <c r="P138" s="56"/>
      <c r="Q138" s="42"/>
      <c r="R138" s="81"/>
      <c r="S138" s="81"/>
      <c r="T138" s="81"/>
      <c r="U138" s="81"/>
      <c r="V138" s="81"/>
      <c r="W138" s="81"/>
      <c r="X138" s="81"/>
      <c r="Y138" s="81"/>
    </row>
    <row r="139" spans="1:25" ht="15" customHeight="1">
      <c r="A139" s="42"/>
      <c r="B139" s="42"/>
      <c r="C139" s="42"/>
      <c r="D139" s="52"/>
      <c r="E139" s="52"/>
      <c r="F139" s="52"/>
      <c r="G139" s="42"/>
      <c r="H139" s="42"/>
      <c r="I139" s="42"/>
      <c r="J139" s="42"/>
      <c r="K139" s="53"/>
      <c r="L139" s="54"/>
      <c r="M139" s="55"/>
      <c r="N139" s="42"/>
      <c r="O139" s="55"/>
      <c r="P139" s="56"/>
      <c r="Q139" s="42"/>
      <c r="R139" s="81"/>
      <c r="S139" s="81"/>
      <c r="T139" s="81"/>
      <c r="U139" s="81"/>
      <c r="V139" s="81"/>
      <c r="W139" s="81"/>
      <c r="X139" s="81"/>
      <c r="Y139" s="81"/>
    </row>
    <row r="140" spans="1:25" ht="15" customHeight="1">
      <c r="A140" s="42"/>
      <c r="B140" s="42"/>
      <c r="C140" s="42"/>
      <c r="D140" s="52"/>
      <c r="E140" s="52"/>
      <c r="F140" s="52"/>
      <c r="G140" s="42"/>
      <c r="H140" s="42"/>
      <c r="I140" s="42"/>
      <c r="J140" s="42"/>
      <c r="K140" s="53"/>
      <c r="L140" s="54"/>
      <c r="M140" s="55"/>
      <c r="N140" s="42"/>
      <c r="O140" s="55"/>
      <c r="P140" s="56"/>
      <c r="Q140" s="42"/>
      <c r="R140" s="81"/>
      <c r="S140" s="81"/>
      <c r="T140" s="81"/>
      <c r="U140" s="81"/>
      <c r="V140" s="81"/>
      <c r="W140" s="81"/>
      <c r="X140" s="81"/>
      <c r="Y140" s="81"/>
    </row>
    <row r="141" spans="1:25" ht="15" customHeight="1">
      <c r="A141" s="42"/>
      <c r="B141" s="42"/>
      <c r="C141" s="42"/>
      <c r="D141" s="52"/>
      <c r="E141" s="52"/>
      <c r="F141" s="52"/>
      <c r="G141" s="42"/>
      <c r="H141" s="42"/>
      <c r="I141" s="42"/>
      <c r="J141" s="42"/>
      <c r="K141" s="53"/>
      <c r="L141" s="54"/>
      <c r="M141" s="55"/>
      <c r="N141" s="42"/>
      <c r="O141" s="55"/>
      <c r="P141" s="56"/>
      <c r="Q141" s="42"/>
      <c r="R141" s="81"/>
      <c r="S141" s="81"/>
      <c r="T141" s="81"/>
      <c r="U141" s="81"/>
      <c r="V141" s="81"/>
      <c r="W141" s="81"/>
      <c r="X141" s="81"/>
      <c r="Y141" s="81"/>
    </row>
    <row r="142" spans="1:25" ht="15" customHeight="1">
      <c r="A142" s="42"/>
      <c r="B142" s="42"/>
      <c r="C142" s="42"/>
      <c r="D142" s="52"/>
      <c r="E142" s="52"/>
      <c r="F142" s="52"/>
      <c r="G142" s="42"/>
      <c r="H142" s="42"/>
      <c r="I142" s="42"/>
      <c r="J142" s="42"/>
      <c r="K142" s="53"/>
      <c r="L142" s="54"/>
      <c r="M142" s="55"/>
      <c r="N142" s="42"/>
      <c r="O142" s="55"/>
      <c r="P142" s="56"/>
      <c r="Q142" s="42"/>
      <c r="R142" s="81"/>
      <c r="S142" s="81"/>
      <c r="T142" s="81"/>
      <c r="U142" s="81"/>
      <c r="V142" s="81"/>
      <c r="W142" s="81"/>
      <c r="X142" s="81"/>
      <c r="Y142" s="81"/>
    </row>
    <row r="143" spans="1:25" ht="15" customHeight="1">
      <c r="A143" s="42"/>
      <c r="B143" s="42"/>
      <c r="C143" s="42"/>
      <c r="D143" s="52"/>
      <c r="E143" s="52"/>
      <c r="F143" s="52"/>
      <c r="G143" s="42"/>
      <c r="H143" s="42"/>
      <c r="I143" s="42"/>
      <c r="J143" s="42"/>
      <c r="K143" s="53"/>
      <c r="L143" s="54"/>
      <c r="M143" s="55"/>
      <c r="N143" s="42"/>
      <c r="O143" s="55"/>
      <c r="P143" s="56"/>
      <c r="Q143" s="42"/>
      <c r="R143" s="81"/>
      <c r="S143" s="81"/>
      <c r="T143" s="81"/>
      <c r="U143" s="81"/>
      <c r="V143" s="81"/>
      <c r="W143" s="81"/>
      <c r="X143" s="81"/>
      <c r="Y143" s="81"/>
    </row>
    <row r="144" spans="1:25" ht="15" customHeight="1">
      <c r="A144" s="42"/>
      <c r="B144" s="42"/>
      <c r="C144" s="42"/>
      <c r="D144" s="52"/>
      <c r="E144" s="52"/>
      <c r="F144" s="52"/>
      <c r="G144" s="42"/>
      <c r="H144" s="42"/>
      <c r="I144" s="42"/>
      <c r="J144" s="42"/>
      <c r="K144" s="53"/>
      <c r="L144" s="54"/>
      <c r="M144" s="55"/>
      <c r="N144" s="42"/>
      <c r="O144" s="55"/>
      <c r="P144" s="56"/>
      <c r="Q144" s="42"/>
      <c r="R144" s="81"/>
      <c r="S144" s="81"/>
      <c r="T144" s="81"/>
      <c r="U144" s="81"/>
      <c r="V144" s="81"/>
      <c r="W144" s="81"/>
      <c r="X144" s="81"/>
      <c r="Y144" s="81"/>
    </row>
    <row r="145" spans="1:25" ht="15" customHeight="1">
      <c r="A145" s="42"/>
      <c r="B145" s="42"/>
      <c r="C145" s="42"/>
      <c r="D145" s="52"/>
      <c r="E145" s="52"/>
      <c r="F145" s="52"/>
      <c r="G145" s="42"/>
      <c r="H145" s="42"/>
      <c r="I145" s="42"/>
      <c r="J145" s="42"/>
      <c r="K145" s="53"/>
      <c r="L145" s="54"/>
      <c r="M145" s="55"/>
      <c r="N145" s="42"/>
      <c r="O145" s="55"/>
      <c r="P145" s="56"/>
      <c r="Q145" s="42"/>
      <c r="R145" s="81"/>
      <c r="S145" s="81"/>
      <c r="T145" s="81"/>
      <c r="U145" s="81"/>
      <c r="V145" s="81"/>
      <c r="W145" s="81"/>
      <c r="X145" s="81"/>
      <c r="Y145" s="81"/>
    </row>
    <row r="146" spans="1:25" ht="15" customHeight="1">
      <c r="A146" s="42"/>
      <c r="B146" s="42"/>
      <c r="C146" s="42"/>
      <c r="D146" s="52"/>
      <c r="E146" s="52"/>
      <c r="F146" s="52"/>
      <c r="G146" s="42"/>
      <c r="H146" s="42"/>
      <c r="I146" s="42"/>
      <c r="J146" s="42"/>
      <c r="K146" s="53"/>
      <c r="L146" s="54"/>
      <c r="M146" s="55"/>
      <c r="N146" s="42"/>
      <c r="O146" s="55"/>
      <c r="P146" s="56"/>
      <c r="Q146" s="42"/>
      <c r="R146" s="81"/>
      <c r="S146" s="81"/>
      <c r="T146" s="81"/>
      <c r="U146" s="81"/>
      <c r="V146" s="81"/>
      <c r="W146" s="81"/>
      <c r="X146" s="81"/>
      <c r="Y146" s="81"/>
    </row>
    <row r="147" spans="1:25" ht="15" customHeight="1">
      <c r="A147" s="42"/>
      <c r="B147" s="42"/>
      <c r="C147" s="42"/>
      <c r="D147" s="52"/>
      <c r="E147" s="52"/>
      <c r="F147" s="52"/>
      <c r="G147" s="42"/>
      <c r="H147" s="42"/>
      <c r="I147" s="42"/>
      <c r="J147" s="42"/>
      <c r="K147" s="53"/>
      <c r="L147" s="54"/>
      <c r="M147" s="55"/>
      <c r="N147" s="42"/>
      <c r="O147" s="55"/>
      <c r="P147" s="56"/>
      <c r="Q147" s="42"/>
      <c r="R147" s="81"/>
      <c r="S147" s="81"/>
      <c r="T147" s="81"/>
      <c r="U147" s="81"/>
      <c r="V147" s="81"/>
      <c r="W147" s="81"/>
      <c r="X147" s="81"/>
      <c r="Y147" s="81"/>
    </row>
    <row r="148" spans="1:25" ht="15" customHeight="1">
      <c r="A148" s="42"/>
      <c r="B148" s="42"/>
      <c r="C148" s="42"/>
      <c r="D148" s="52"/>
      <c r="E148" s="52"/>
      <c r="F148" s="52"/>
      <c r="G148" s="42"/>
      <c r="H148" s="42"/>
      <c r="I148" s="42"/>
      <c r="J148" s="42"/>
      <c r="K148" s="53"/>
      <c r="L148" s="54"/>
      <c r="M148" s="55"/>
      <c r="N148" s="42"/>
      <c r="O148" s="55"/>
      <c r="P148" s="56"/>
      <c r="Q148" s="42"/>
      <c r="R148" s="81"/>
      <c r="S148" s="81"/>
      <c r="T148" s="81"/>
      <c r="U148" s="81"/>
      <c r="V148" s="81"/>
      <c r="W148" s="81"/>
      <c r="X148" s="81"/>
      <c r="Y148" s="81"/>
    </row>
    <row r="149" spans="1:25" ht="15" customHeight="1">
      <c r="A149" s="42"/>
      <c r="B149" s="42"/>
      <c r="C149" s="42"/>
      <c r="D149" s="52"/>
      <c r="E149" s="52"/>
      <c r="F149" s="52"/>
      <c r="G149" s="42"/>
      <c r="H149" s="42"/>
      <c r="I149" s="42"/>
      <c r="J149" s="42"/>
      <c r="K149" s="53"/>
      <c r="L149" s="54"/>
      <c r="M149" s="55"/>
      <c r="N149" s="42"/>
      <c r="O149" s="55"/>
      <c r="P149" s="56"/>
      <c r="Q149" s="42"/>
      <c r="R149" s="81"/>
      <c r="S149" s="81"/>
      <c r="T149" s="81"/>
      <c r="U149" s="81"/>
      <c r="V149" s="81"/>
      <c r="W149" s="81"/>
      <c r="X149" s="81"/>
      <c r="Y149" s="81"/>
    </row>
    <row r="150" spans="1:25" ht="15" customHeight="1">
      <c r="A150" s="42"/>
      <c r="B150" s="42"/>
      <c r="C150" s="42"/>
      <c r="D150" s="52"/>
      <c r="E150" s="52"/>
      <c r="F150" s="52"/>
      <c r="G150" s="42"/>
      <c r="H150" s="42"/>
      <c r="I150" s="42"/>
      <c r="J150" s="42"/>
      <c r="K150" s="53"/>
      <c r="L150" s="54"/>
      <c r="M150" s="55"/>
      <c r="N150" s="42"/>
      <c r="O150" s="55"/>
      <c r="P150" s="56"/>
      <c r="Q150" s="42"/>
      <c r="R150" s="81"/>
      <c r="S150" s="81"/>
      <c r="T150" s="81"/>
      <c r="U150" s="81"/>
      <c r="V150" s="81"/>
      <c r="W150" s="81"/>
      <c r="X150" s="81"/>
      <c r="Y150" s="81"/>
    </row>
    <row r="151" spans="1:25" ht="15" customHeight="1">
      <c r="A151" s="42"/>
      <c r="B151" s="42"/>
      <c r="C151" s="42"/>
      <c r="D151" s="52"/>
      <c r="E151" s="52"/>
      <c r="F151" s="52"/>
      <c r="G151" s="42"/>
      <c r="H151" s="42"/>
      <c r="I151" s="42"/>
      <c r="J151" s="42"/>
      <c r="K151" s="53"/>
      <c r="L151" s="54"/>
      <c r="M151" s="55"/>
      <c r="N151" s="42"/>
      <c r="O151" s="55"/>
      <c r="P151" s="56"/>
      <c r="Q151" s="42"/>
      <c r="R151" s="81"/>
      <c r="S151" s="81"/>
      <c r="T151" s="81"/>
      <c r="U151" s="81"/>
      <c r="V151" s="81"/>
      <c r="W151" s="81"/>
      <c r="X151" s="81"/>
      <c r="Y151" s="81"/>
    </row>
    <row r="152" spans="1:25" ht="15" customHeight="1">
      <c r="A152" s="42"/>
      <c r="B152" s="42"/>
      <c r="C152" s="42"/>
      <c r="D152" s="52"/>
      <c r="E152" s="52"/>
      <c r="F152" s="52"/>
      <c r="G152" s="42"/>
      <c r="H152" s="42"/>
      <c r="I152" s="42"/>
      <c r="J152" s="42"/>
      <c r="K152" s="53"/>
      <c r="L152" s="54"/>
      <c r="M152" s="55"/>
      <c r="N152" s="42"/>
      <c r="O152" s="55"/>
      <c r="P152" s="56"/>
      <c r="Q152" s="42"/>
      <c r="R152" s="81"/>
      <c r="S152" s="81"/>
      <c r="T152" s="81"/>
      <c r="U152" s="81"/>
      <c r="V152" s="81"/>
      <c r="W152" s="81"/>
      <c r="X152" s="81"/>
      <c r="Y152" s="81"/>
    </row>
    <row r="153" spans="1:25" ht="15" customHeight="1">
      <c r="A153" s="42"/>
      <c r="B153" s="42"/>
      <c r="C153" s="42"/>
      <c r="D153" s="52"/>
      <c r="E153" s="52"/>
      <c r="F153" s="52"/>
      <c r="G153" s="42"/>
      <c r="H153" s="42"/>
      <c r="I153" s="42"/>
      <c r="J153" s="42"/>
      <c r="K153" s="53"/>
      <c r="L153" s="54"/>
      <c r="M153" s="55"/>
      <c r="N153" s="42"/>
      <c r="O153" s="55"/>
      <c r="P153" s="56"/>
      <c r="Q153" s="42"/>
      <c r="R153" s="81"/>
      <c r="S153" s="81"/>
      <c r="T153" s="81"/>
      <c r="U153" s="81"/>
      <c r="V153" s="81"/>
      <c r="W153" s="81"/>
      <c r="X153" s="81"/>
      <c r="Y153" s="81"/>
    </row>
    <row r="154" spans="1:25" ht="15" customHeight="1">
      <c r="A154" s="42"/>
      <c r="B154" s="42"/>
      <c r="C154" s="42"/>
      <c r="D154" s="52"/>
      <c r="E154" s="52"/>
      <c r="F154" s="52"/>
      <c r="G154" s="42"/>
      <c r="H154" s="42"/>
      <c r="I154" s="42"/>
      <c r="J154" s="42"/>
      <c r="K154" s="53"/>
      <c r="L154" s="54"/>
      <c r="M154" s="55"/>
      <c r="N154" s="42"/>
      <c r="O154" s="55"/>
      <c r="P154" s="56"/>
      <c r="Q154" s="42"/>
      <c r="R154" s="81"/>
      <c r="S154" s="81"/>
      <c r="T154" s="81"/>
      <c r="U154" s="81"/>
      <c r="V154" s="81"/>
      <c r="W154" s="81"/>
      <c r="X154" s="81"/>
      <c r="Y154" s="81"/>
    </row>
    <row r="155" spans="1:25" ht="15" customHeight="1">
      <c r="A155" s="42"/>
      <c r="B155" s="42"/>
      <c r="C155" s="42"/>
      <c r="D155" s="52"/>
      <c r="E155" s="52"/>
      <c r="F155" s="52"/>
      <c r="G155" s="42"/>
      <c r="H155" s="42"/>
      <c r="I155" s="42"/>
      <c r="J155" s="42"/>
      <c r="K155" s="53"/>
      <c r="L155" s="54"/>
      <c r="M155" s="55"/>
      <c r="N155" s="42"/>
      <c r="O155" s="55"/>
      <c r="P155" s="56"/>
      <c r="Q155" s="42"/>
      <c r="R155" s="81"/>
      <c r="S155" s="81"/>
      <c r="T155" s="81"/>
      <c r="U155" s="81"/>
      <c r="V155" s="81"/>
      <c r="W155" s="81"/>
      <c r="X155" s="81"/>
      <c r="Y155" s="81"/>
    </row>
    <row r="156" spans="1:25" ht="15" customHeight="1">
      <c r="A156" s="42"/>
      <c r="B156" s="42"/>
      <c r="C156" s="42"/>
      <c r="D156" s="52"/>
      <c r="E156" s="52"/>
      <c r="F156" s="52"/>
      <c r="G156" s="42"/>
      <c r="H156" s="42"/>
      <c r="I156" s="42"/>
      <c r="J156" s="42"/>
      <c r="K156" s="53"/>
      <c r="L156" s="54"/>
      <c r="M156" s="55"/>
      <c r="N156" s="42"/>
      <c r="O156" s="55"/>
      <c r="P156" s="56"/>
      <c r="Q156" s="42"/>
      <c r="R156" s="81"/>
      <c r="S156" s="81"/>
      <c r="T156" s="81"/>
      <c r="U156" s="81"/>
      <c r="V156" s="81"/>
      <c r="W156" s="81"/>
      <c r="X156" s="81"/>
      <c r="Y156" s="81"/>
    </row>
    <row r="157" spans="1:25" ht="15" customHeight="1">
      <c r="A157" s="42"/>
      <c r="B157" s="42"/>
      <c r="C157" s="42"/>
      <c r="D157" s="52"/>
      <c r="E157" s="52"/>
      <c r="F157" s="52"/>
      <c r="G157" s="42"/>
      <c r="H157" s="42"/>
      <c r="I157" s="42"/>
      <c r="J157" s="42"/>
      <c r="K157" s="53"/>
      <c r="L157" s="54"/>
      <c r="M157" s="55"/>
      <c r="N157" s="42"/>
      <c r="O157" s="55"/>
      <c r="P157" s="56"/>
      <c r="Q157" s="42"/>
      <c r="R157" s="81"/>
      <c r="S157" s="81"/>
      <c r="T157" s="81"/>
      <c r="U157" s="81"/>
      <c r="V157" s="81"/>
      <c r="W157" s="81"/>
      <c r="X157" s="81"/>
      <c r="Y157" s="81"/>
    </row>
    <row r="158" spans="1:25" ht="15" customHeight="1">
      <c r="A158" s="42"/>
      <c r="B158" s="42"/>
      <c r="C158" s="42"/>
      <c r="D158" s="52"/>
      <c r="E158" s="52"/>
      <c r="F158" s="52"/>
      <c r="G158" s="42"/>
      <c r="H158" s="42"/>
      <c r="I158" s="42"/>
      <c r="J158" s="42"/>
      <c r="K158" s="53"/>
      <c r="L158" s="54"/>
      <c r="M158" s="55"/>
      <c r="N158" s="42"/>
      <c r="O158" s="55"/>
      <c r="P158" s="56"/>
      <c r="Q158" s="42"/>
      <c r="R158" s="81"/>
      <c r="S158" s="81"/>
      <c r="T158" s="81"/>
      <c r="U158" s="81"/>
      <c r="V158" s="81"/>
      <c r="W158" s="81"/>
      <c r="X158" s="81"/>
      <c r="Y158" s="81"/>
    </row>
    <row r="159" spans="1:25" ht="15" customHeight="1">
      <c r="A159" s="42"/>
      <c r="B159" s="42"/>
      <c r="C159" s="42"/>
      <c r="D159" s="52"/>
      <c r="E159" s="52"/>
      <c r="F159" s="52"/>
      <c r="G159" s="42"/>
      <c r="H159" s="42"/>
      <c r="I159" s="42"/>
      <c r="J159" s="42"/>
      <c r="K159" s="53"/>
      <c r="L159" s="54"/>
      <c r="M159" s="55"/>
      <c r="N159" s="42"/>
      <c r="O159" s="55"/>
      <c r="P159" s="56"/>
      <c r="Q159" s="42"/>
      <c r="R159" s="81"/>
      <c r="S159" s="81"/>
      <c r="T159" s="81"/>
      <c r="U159" s="81"/>
      <c r="V159" s="81"/>
      <c r="W159" s="81"/>
      <c r="X159" s="81"/>
      <c r="Y159" s="81"/>
    </row>
    <row r="160" spans="1:25" ht="15" customHeight="1">
      <c r="A160" s="42"/>
      <c r="B160" s="42"/>
      <c r="C160" s="42"/>
      <c r="D160" s="52"/>
      <c r="E160" s="52"/>
      <c r="F160" s="52"/>
      <c r="G160" s="42"/>
      <c r="H160" s="42"/>
      <c r="I160" s="42"/>
      <c r="J160" s="42"/>
      <c r="K160" s="53"/>
      <c r="L160" s="54"/>
      <c r="M160" s="55"/>
      <c r="N160" s="42"/>
      <c r="O160" s="55"/>
      <c r="P160" s="56"/>
      <c r="Q160" s="42"/>
      <c r="R160" s="81"/>
      <c r="S160" s="81"/>
      <c r="T160" s="81"/>
      <c r="U160" s="81"/>
      <c r="V160" s="81"/>
      <c r="W160" s="81"/>
      <c r="X160" s="81"/>
      <c r="Y160" s="81"/>
    </row>
    <row r="161" spans="1:25" ht="15" customHeight="1">
      <c r="A161" s="42"/>
      <c r="B161" s="42"/>
      <c r="C161" s="42"/>
      <c r="D161" s="52"/>
      <c r="E161" s="52"/>
      <c r="F161" s="52"/>
      <c r="G161" s="42"/>
      <c r="H161" s="42"/>
      <c r="I161" s="42"/>
      <c r="J161" s="42"/>
      <c r="K161" s="53"/>
      <c r="L161" s="54"/>
      <c r="M161" s="55"/>
      <c r="N161" s="42"/>
      <c r="O161" s="55"/>
      <c r="P161" s="56"/>
      <c r="Q161" s="42"/>
      <c r="R161" s="81"/>
      <c r="S161" s="81"/>
      <c r="T161" s="81"/>
      <c r="U161" s="81"/>
      <c r="V161" s="81"/>
      <c r="W161" s="81"/>
      <c r="X161" s="81"/>
      <c r="Y161" s="81"/>
    </row>
    <row r="162" spans="1:25" ht="15" customHeight="1">
      <c r="A162" s="42"/>
      <c r="B162" s="42"/>
      <c r="C162" s="42"/>
      <c r="D162" s="52"/>
      <c r="E162" s="52"/>
      <c r="F162" s="52"/>
      <c r="G162" s="42"/>
      <c r="H162" s="42"/>
      <c r="I162" s="42"/>
      <c r="J162" s="42"/>
      <c r="K162" s="53"/>
      <c r="L162" s="54"/>
      <c r="M162" s="55"/>
      <c r="N162" s="42"/>
      <c r="O162" s="55"/>
      <c r="P162" s="56"/>
      <c r="Q162" s="42"/>
      <c r="R162" s="81"/>
      <c r="S162" s="81"/>
      <c r="T162" s="81"/>
      <c r="U162" s="81"/>
      <c r="V162" s="81"/>
      <c r="W162" s="81"/>
      <c r="X162" s="81"/>
      <c r="Y162" s="81"/>
    </row>
    <row r="163" spans="1:25" ht="15" customHeight="1">
      <c r="A163" s="42"/>
      <c r="B163" s="42"/>
      <c r="C163" s="42"/>
      <c r="D163" s="52"/>
      <c r="E163" s="52"/>
      <c r="F163" s="52"/>
      <c r="G163" s="42"/>
      <c r="H163" s="42"/>
      <c r="I163" s="42"/>
      <c r="J163" s="42"/>
      <c r="K163" s="53"/>
      <c r="L163" s="54"/>
      <c r="M163" s="55"/>
      <c r="N163" s="42"/>
      <c r="O163" s="55"/>
      <c r="P163" s="56"/>
      <c r="Q163" s="42"/>
      <c r="R163" s="81"/>
      <c r="S163" s="81"/>
      <c r="T163" s="81"/>
      <c r="U163" s="81"/>
      <c r="V163" s="81"/>
      <c r="W163" s="81"/>
      <c r="X163" s="81"/>
      <c r="Y163" s="81"/>
    </row>
    <row r="164" spans="1:25" ht="15" customHeight="1">
      <c r="A164" s="42"/>
      <c r="B164" s="42"/>
      <c r="C164" s="42"/>
      <c r="D164" s="52"/>
      <c r="E164" s="52"/>
      <c r="F164" s="52"/>
      <c r="G164" s="42"/>
      <c r="H164" s="42"/>
      <c r="I164" s="42"/>
      <c r="J164" s="42"/>
      <c r="K164" s="53"/>
      <c r="L164" s="54"/>
      <c r="M164" s="55"/>
      <c r="N164" s="42"/>
      <c r="O164" s="55"/>
      <c r="P164" s="56"/>
      <c r="Q164" s="42"/>
      <c r="R164" s="81"/>
      <c r="S164" s="81"/>
      <c r="T164" s="81"/>
      <c r="U164" s="81"/>
      <c r="V164" s="81"/>
      <c r="W164" s="81"/>
      <c r="X164" s="81"/>
      <c r="Y164" s="81"/>
    </row>
    <row r="165" spans="1:25" ht="15" customHeight="1">
      <c r="A165" s="42"/>
      <c r="B165" s="42"/>
      <c r="C165" s="42"/>
      <c r="D165" s="52"/>
      <c r="E165" s="52"/>
      <c r="F165" s="52"/>
      <c r="G165" s="42"/>
      <c r="H165" s="42"/>
      <c r="I165" s="42"/>
      <c r="J165" s="42"/>
      <c r="K165" s="53"/>
      <c r="L165" s="54"/>
      <c r="M165" s="55"/>
      <c r="N165" s="42"/>
      <c r="O165" s="55"/>
      <c r="P165" s="56"/>
      <c r="Q165" s="42"/>
      <c r="R165" s="81"/>
      <c r="S165" s="81"/>
      <c r="T165" s="81"/>
      <c r="U165" s="81"/>
      <c r="V165" s="81"/>
      <c r="W165" s="81"/>
      <c r="X165" s="81"/>
      <c r="Y165" s="81"/>
    </row>
    <row r="166" spans="1:25" ht="15" customHeight="1">
      <c r="A166" s="42"/>
      <c r="B166" s="42"/>
      <c r="C166" s="42"/>
      <c r="D166" s="52"/>
      <c r="E166" s="52"/>
      <c r="F166" s="52"/>
      <c r="G166" s="42"/>
      <c r="H166" s="42"/>
      <c r="I166" s="42"/>
      <c r="J166" s="42"/>
      <c r="K166" s="53"/>
      <c r="L166" s="54"/>
      <c r="M166" s="55"/>
      <c r="N166" s="42"/>
      <c r="O166" s="55"/>
      <c r="P166" s="56"/>
      <c r="Q166" s="42"/>
      <c r="R166" s="81"/>
      <c r="S166" s="81"/>
      <c r="T166" s="81"/>
      <c r="U166" s="81"/>
      <c r="V166" s="81"/>
      <c r="W166" s="81"/>
      <c r="X166" s="81"/>
      <c r="Y166" s="81"/>
    </row>
    <row r="167" spans="1:25" ht="15" customHeight="1">
      <c r="A167" s="42"/>
      <c r="B167" s="42"/>
      <c r="C167" s="42"/>
      <c r="D167" s="52"/>
      <c r="E167" s="52"/>
      <c r="F167" s="52"/>
      <c r="G167" s="42"/>
      <c r="H167" s="42"/>
      <c r="I167" s="42"/>
      <c r="J167" s="42"/>
      <c r="K167" s="53"/>
      <c r="L167" s="54"/>
      <c r="M167" s="55"/>
      <c r="N167" s="42"/>
      <c r="O167" s="55"/>
      <c r="P167" s="56"/>
      <c r="Q167" s="42"/>
      <c r="R167" s="81"/>
      <c r="S167" s="81"/>
      <c r="T167" s="81"/>
      <c r="U167" s="81"/>
      <c r="V167" s="81"/>
      <c r="W167" s="81"/>
      <c r="X167" s="81"/>
      <c r="Y167" s="81"/>
    </row>
    <row r="168" spans="1:25" ht="15" customHeight="1">
      <c r="A168" s="42"/>
      <c r="B168" s="42"/>
      <c r="C168" s="42"/>
      <c r="D168" s="52"/>
      <c r="E168" s="52"/>
      <c r="F168" s="52"/>
      <c r="G168" s="42"/>
      <c r="H168" s="42"/>
      <c r="I168" s="42"/>
      <c r="J168" s="42"/>
      <c r="K168" s="53"/>
      <c r="L168" s="54"/>
      <c r="M168" s="55"/>
      <c r="N168" s="42"/>
      <c r="O168" s="55"/>
      <c r="P168" s="56"/>
      <c r="Q168" s="42"/>
      <c r="R168" s="81"/>
      <c r="S168" s="81"/>
      <c r="T168" s="81"/>
      <c r="U168" s="81"/>
      <c r="V168" s="81"/>
      <c r="W168" s="81"/>
      <c r="X168" s="81"/>
      <c r="Y168" s="81"/>
    </row>
    <row r="169" spans="1:25" ht="15" customHeight="1">
      <c r="A169" s="42"/>
      <c r="B169" s="42"/>
      <c r="C169" s="42"/>
      <c r="D169" s="52"/>
      <c r="E169" s="52"/>
      <c r="F169" s="52"/>
      <c r="G169" s="42"/>
      <c r="H169" s="42"/>
      <c r="I169" s="42"/>
      <c r="J169" s="42"/>
      <c r="K169" s="53"/>
      <c r="L169" s="54"/>
      <c r="M169" s="55"/>
      <c r="N169" s="42"/>
      <c r="O169" s="55"/>
      <c r="P169" s="56"/>
      <c r="Q169" s="42"/>
      <c r="R169" s="81"/>
      <c r="S169" s="81"/>
      <c r="T169" s="81"/>
      <c r="U169" s="81"/>
      <c r="V169" s="81"/>
      <c r="W169" s="81"/>
      <c r="X169" s="81"/>
      <c r="Y169" s="81"/>
    </row>
    <row r="170" spans="1:25" ht="15" customHeight="1">
      <c r="A170" s="42"/>
      <c r="B170" s="42"/>
      <c r="C170" s="42"/>
      <c r="D170" s="52"/>
      <c r="E170" s="52"/>
      <c r="F170" s="52"/>
      <c r="G170" s="42"/>
      <c r="H170" s="42"/>
      <c r="I170" s="42"/>
      <c r="J170" s="42"/>
      <c r="K170" s="53"/>
      <c r="L170" s="54"/>
      <c r="M170" s="55"/>
      <c r="N170" s="42"/>
      <c r="O170" s="55"/>
      <c r="P170" s="56"/>
      <c r="Q170" s="42"/>
      <c r="R170" s="81"/>
      <c r="S170" s="81"/>
      <c r="T170" s="81"/>
      <c r="U170" s="81"/>
      <c r="V170" s="81"/>
      <c r="W170" s="81"/>
      <c r="X170" s="81"/>
      <c r="Y170" s="81"/>
    </row>
    <row r="171" spans="1:25" ht="15" customHeight="1">
      <c r="A171" s="42"/>
      <c r="B171" s="42"/>
      <c r="C171" s="42"/>
      <c r="D171" s="52"/>
      <c r="E171" s="52"/>
      <c r="F171" s="52"/>
      <c r="G171" s="42"/>
      <c r="H171" s="42"/>
      <c r="I171" s="42"/>
      <c r="J171" s="42"/>
      <c r="K171" s="53"/>
      <c r="L171" s="54"/>
      <c r="M171" s="55"/>
      <c r="N171" s="42"/>
      <c r="O171" s="55"/>
      <c r="P171" s="56"/>
      <c r="Q171" s="42"/>
      <c r="R171" s="81"/>
      <c r="S171" s="81"/>
      <c r="T171" s="81"/>
      <c r="U171" s="81"/>
      <c r="V171" s="81"/>
      <c r="W171" s="81"/>
      <c r="X171" s="81"/>
      <c r="Y171" s="81"/>
    </row>
    <row r="172" spans="1:25" ht="15" customHeight="1">
      <c r="A172" s="42"/>
      <c r="B172" s="42"/>
      <c r="C172" s="42"/>
      <c r="D172" s="52"/>
      <c r="E172" s="52"/>
      <c r="F172" s="52"/>
      <c r="G172" s="42"/>
      <c r="H172" s="42"/>
      <c r="I172" s="42"/>
      <c r="J172" s="42"/>
      <c r="K172" s="53"/>
      <c r="L172" s="54"/>
      <c r="M172" s="55"/>
      <c r="N172" s="42"/>
      <c r="O172" s="55"/>
      <c r="P172" s="56"/>
      <c r="Q172" s="42"/>
      <c r="R172" s="81"/>
      <c r="S172" s="81"/>
      <c r="T172" s="81"/>
      <c r="U172" s="81"/>
      <c r="V172" s="81"/>
      <c r="W172" s="81"/>
      <c r="X172" s="81"/>
      <c r="Y172" s="81"/>
    </row>
    <row r="173" spans="1:25" ht="15" customHeight="1">
      <c r="A173" s="42"/>
      <c r="B173" s="42"/>
      <c r="C173" s="42"/>
      <c r="D173" s="52"/>
      <c r="E173" s="52"/>
      <c r="F173" s="52"/>
      <c r="G173" s="42"/>
      <c r="H173" s="42"/>
      <c r="I173" s="42"/>
      <c r="J173" s="42"/>
      <c r="K173" s="53"/>
      <c r="L173" s="54"/>
      <c r="M173" s="55"/>
      <c r="N173" s="42"/>
      <c r="O173" s="55"/>
      <c r="P173" s="56"/>
      <c r="Q173" s="42"/>
      <c r="R173" s="81"/>
      <c r="S173" s="81"/>
      <c r="T173" s="81"/>
      <c r="U173" s="81"/>
      <c r="V173" s="81"/>
      <c r="W173" s="81"/>
      <c r="X173" s="81"/>
      <c r="Y173" s="81"/>
    </row>
    <row r="174" spans="1:25" ht="15" customHeight="1">
      <c r="A174" s="42"/>
      <c r="B174" s="42"/>
      <c r="C174" s="42"/>
      <c r="D174" s="52"/>
      <c r="E174" s="52"/>
      <c r="F174" s="52"/>
      <c r="G174" s="42"/>
      <c r="H174" s="42"/>
      <c r="I174" s="42"/>
      <c r="J174" s="42"/>
      <c r="K174" s="53"/>
      <c r="L174" s="54"/>
      <c r="M174" s="55"/>
      <c r="N174" s="42"/>
      <c r="O174" s="55"/>
      <c r="P174" s="56"/>
      <c r="Q174" s="42"/>
      <c r="R174" s="81"/>
      <c r="S174" s="81"/>
      <c r="T174" s="81"/>
      <c r="U174" s="81"/>
      <c r="V174" s="81"/>
      <c r="W174" s="81"/>
      <c r="X174" s="81"/>
      <c r="Y174" s="81"/>
    </row>
    <row r="175" spans="1:25" ht="15" customHeight="1">
      <c r="A175" s="42"/>
      <c r="B175" s="42"/>
      <c r="C175" s="42"/>
      <c r="D175" s="52"/>
      <c r="E175" s="52"/>
      <c r="F175" s="52"/>
      <c r="G175" s="42"/>
      <c r="H175" s="42"/>
      <c r="I175" s="42"/>
      <c r="J175" s="42"/>
      <c r="K175" s="53"/>
      <c r="L175" s="54"/>
      <c r="M175" s="55"/>
      <c r="N175" s="42"/>
      <c r="O175" s="55"/>
      <c r="P175" s="56"/>
      <c r="Q175" s="42"/>
      <c r="R175" s="81"/>
      <c r="S175" s="81"/>
      <c r="T175" s="81"/>
      <c r="U175" s="81"/>
      <c r="V175" s="81"/>
      <c r="W175" s="81"/>
      <c r="X175" s="81"/>
      <c r="Y175" s="81"/>
    </row>
    <row r="176" spans="1:25" ht="15" customHeight="1">
      <c r="A176" s="42"/>
      <c r="B176" s="42"/>
      <c r="C176" s="42"/>
      <c r="D176" s="52"/>
      <c r="E176" s="52"/>
      <c r="F176" s="52"/>
      <c r="G176" s="42"/>
      <c r="H176" s="42"/>
      <c r="I176" s="42"/>
      <c r="J176" s="42"/>
      <c r="K176" s="53"/>
      <c r="L176" s="54"/>
      <c r="M176" s="55"/>
      <c r="N176" s="42"/>
      <c r="O176" s="55"/>
      <c r="P176" s="56"/>
      <c r="Q176" s="42"/>
      <c r="R176" s="81"/>
      <c r="S176" s="81"/>
      <c r="T176" s="81"/>
      <c r="U176" s="81"/>
      <c r="V176" s="81"/>
      <c r="W176" s="81"/>
      <c r="X176" s="81"/>
      <c r="Y176" s="81"/>
    </row>
    <row r="177" spans="1:25" ht="15" customHeight="1">
      <c r="A177" s="42"/>
      <c r="B177" s="42"/>
      <c r="C177" s="42"/>
      <c r="D177" s="52"/>
      <c r="E177" s="52"/>
      <c r="F177" s="52"/>
      <c r="G177" s="42"/>
      <c r="H177" s="42"/>
      <c r="I177" s="42"/>
      <c r="J177" s="42"/>
      <c r="K177" s="53"/>
      <c r="L177" s="54"/>
      <c r="M177" s="55"/>
      <c r="N177" s="42"/>
      <c r="O177" s="55"/>
      <c r="P177" s="56"/>
      <c r="Q177" s="42"/>
      <c r="R177" s="81"/>
      <c r="S177" s="81"/>
      <c r="T177" s="81"/>
      <c r="U177" s="81"/>
      <c r="V177" s="81"/>
      <c r="W177" s="81"/>
      <c r="X177" s="81"/>
      <c r="Y177" s="81"/>
    </row>
    <row r="178" spans="1:25" ht="15" customHeight="1">
      <c r="A178" s="42"/>
      <c r="B178" s="42"/>
      <c r="C178" s="42"/>
      <c r="D178" s="52"/>
      <c r="E178" s="52"/>
      <c r="F178" s="52"/>
      <c r="G178" s="42"/>
      <c r="H178" s="42"/>
      <c r="I178" s="42"/>
      <c r="J178" s="42"/>
      <c r="K178" s="53"/>
      <c r="L178" s="54"/>
      <c r="M178" s="55"/>
      <c r="N178" s="42"/>
      <c r="O178" s="55"/>
      <c r="P178" s="56"/>
      <c r="Q178" s="42"/>
      <c r="R178" s="81"/>
      <c r="S178" s="81"/>
      <c r="T178" s="81"/>
      <c r="U178" s="81"/>
      <c r="V178" s="81"/>
      <c r="W178" s="81"/>
      <c r="X178" s="81"/>
      <c r="Y178" s="81"/>
    </row>
    <row r="179" spans="1:25" ht="15" customHeight="1">
      <c r="A179" s="42"/>
      <c r="B179" s="42"/>
      <c r="C179" s="42"/>
      <c r="D179" s="52"/>
      <c r="E179" s="52"/>
      <c r="F179" s="52"/>
      <c r="G179" s="42"/>
      <c r="H179" s="42"/>
      <c r="I179" s="42"/>
      <c r="J179" s="42"/>
      <c r="K179" s="53"/>
      <c r="L179" s="54"/>
      <c r="M179" s="55"/>
      <c r="N179" s="42"/>
      <c r="O179" s="55"/>
      <c r="P179" s="56"/>
      <c r="Q179" s="42"/>
      <c r="R179" s="81"/>
      <c r="S179" s="81"/>
      <c r="T179" s="81"/>
      <c r="U179" s="81"/>
      <c r="V179" s="81"/>
      <c r="W179" s="81"/>
      <c r="X179" s="81"/>
      <c r="Y179" s="81"/>
    </row>
    <row r="180" spans="1:25" ht="15" customHeight="1">
      <c r="A180" s="42"/>
      <c r="B180" s="42"/>
      <c r="C180" s="42"/>
      <c r="D180" s="52"/>
      <c r="E180" s="52"/>
      <c r="F180" s="52"/>
      <c r="G180" s="42"/>
      <c r="H180" s="42"/>
      <c r="I180" s="42"/>
      <c r="J180" s="42"/>
      <c r="K180" s="53"/>
      <c r="L180" s="54"/>
      <c r="M180" s="55"/>
      <c r="N180" s="42"/>
      <c r="O180" s="55"/>
      <c r="P180" s="56"/>
      <c r="Q180" s="42"/>
      <c r="R180" s="81"/>
      <c r="S180" s="81"/>
      <c r="T180" s="81"/>
      <c r="U180" s="81"/>
      <c r="V180" s="81"/>
      <c r="W180" s="81"/>
      <c r="X180" s="81"/>
      <c r="Y180" s="81"/>
    </row>
    <row r="181" spans="1:25" ht="15" customHeight="1">
      <c r="A181" s="42"/>
      <c r="B181" s="42"/>
      <c r="C181" s="42"/>
      <c r="D181" s="52"/>
      <c r="E181" s="52"/>
      <c r="F181" s="52"/>
      <c r="G181" s="42"/>
      <c r="H181" s="42"/>
      <c r="I181" s="42"/>
      <c r="J181" s="42"/>
      <c r="K181" s="53"/>
      <c r="L181" s="54"/>
      <c r="M181" s="55"/>
      <c r="N181" s="42"/>
      <c r="O181" s="55"/>
      <c r="P181" s="56"/>
      <c r="Q181" s="42"/>
      <c r="R181" s="81"/>
      <c r="S181" s="81"/>
      <c r="T181" s="81"/>
      <c r="U181" s="81"/>
      <c r="V181" s="81"/>
      <c r="W181" s="81"/>
      <c r="X181" s="81"/>
      <c r="Y181" s="81"/>
    </row>
    <row r="182" spans="1:25" ht="15" customHeight="1">
      <c r="A182" s="42"/>
      <c r="B182" s="42"/>
      <c r="C182" s="42"/>
      <c r="D182" s="52"/>
      <c r="E182" s="52"/>
      <c r="F182" s="52"/>
      <c r="G182" s="42"/>
      <c r="H182" s="42"/>
      <c r="I182" s="42"/>
      <c r="J182" s="42"/>
      <c r="K182" s="53"/>
      <c r="L182" s="54"/>
      <c r="M182" s="55"/>
      <c r="N182" s="42"/>
      <c r="O182" s="55"/>
      <c r="P182" s="56"/>
      <c r="Q182" s="42"/>
      <c r="R182" s="81"/>
      <c r="S182" s="81"/>
      <c r="T182" s="81"/>
      <c r="U182" s="81"/>
      <c r="V182" s="81"/>
      <c r="W182" s="81"/>
      <c r="X182" s="81"/>
      <c r="Y182" s="81"/>
    </row>
    <row r="183" spans="1:25" ht="15" customHeight="1">
      <c r="A183" s="42"/>
      <c r="B183" s="42"/>
      <c r="C183" s="42"/>
      <c r="D183" s="52"/>
      <c r="E183" s="52"/>
      <c r="F183" s="52"/>
      <c r="G183" s="42"/>
      <c r="H183" s="42"/>
      <c r="I183" s="42"/>
      <c r="J183" s="42"/>
      <c r="K183" s="53"/>
      <c r="L183" s="54"/>
      <c r="M183" s="55"/>
      <c r="N183" s="42"/>
      <c r="O183" s="55"/>
      <c r="P183" s="56"/>
      <c r="Q183" s="42"/>
      <c r="R183" s="81"/>
      <c r="S183" s="81"/>
      <c r="T183" s="81"/>
      <c r="U183" s="81"/>
      <c r="V183" s="81"/>
      <c r="W183" s="81"/>
      <c r="X183" s="81"/>
      <c r="Y183" s="81"/>
    </row>
    <row r="184" spans="1:25" ht="15" customHeight="1">
      <c r="A184" s="42"/>
      <c r="B184" s="42"/>
      <c r="C184" s="42"/>
      <c r="D184" s="52"/>
      <c r="E184" s="52"/>
      <c r="F184" s="52"/>
      <c r="G184" s="42"/>
      <c r="H184" s="42"/>
      <c r="I184" s="42"/>
      <c r="J184" s="42"/>
      <c r="K184" s="53"/>
      <c r="L184" s="54"/>
      <c r="M184" s="55"/>
      <c r="N184" s="42"/>
      <c r="O184" s="55"/>
      <c r="P184" s="56"/>
      <c r="Q184" s="42"/>
      <c r="R184" s="81"/>
      <c r="S184" s="81"/>
      <c r="T184" s="81"/>
      <c r="U184" s="81"/>
      <c r="V184" s="81"/>
      <c r="W184" s="81"/>
      <c r="X184" s="81"/>
      <c r="Y184" s="81"/>
    </row>
    <row r="185" spans="1:25" ht="15" customHeight="1">
      <c r="A185" s="42"/>
      <c r="B185" s="42"/>
      <c r="C185" s="42"/>
      <c r="D185" s="52"/>
      <c r="E185" s="52"/>
      <c r="F185" s="52"/>
      <c r="G185" s="42"/>
      <c r="H185" s="42"/>
      <c r="I185" s="42"/>
      <c r="J185" s="42"/>
      <c r="K185" s="53"/>
      <c r="L185" s="54"/>
      <c r="M185" s="55"/>
      <c r="N185" s="42"/>
      <c r="O185" s="55"/>
      <c r="P185" s="56"/>
      <c r="Q185" s="42"/>
      <c r="R185" s="81"/>
      <c r="S185" s="81"/>
      <c r="T185" s="81"/>
      <c r="U185" s="81"/>
      <c r="V185" s="81"/>
      <c r="W185" s="81"/>
      <c r="X185" s="81"/>
      <c r="Y185" s="81"/>
    </row>
    <row r="186" spans="1:25" ht="15" customHeight="1">
      <c r="A186" s="42"/>
      <c r="B186" s="42"/>
      <c r="C186" s="42"/>
      <c r="D186" s="52"/>
      <c r="E186" s="52"/>
      <c r="F186" s="52"/>
      <c r="G186" s="42"/>
      <c r="H186" s="42"/>
      <c r="I186" s="42"/>
      <c r="J186" s="42"/>
      <c r="K186" s="53"/>
      <c r="L186" s="54"/>
      <c r="M186" s="55"/>
      <c r="N186" s="42"/>
      <c r="O186" s="55"/>
      <c r="P186" s="56"/>
      <c r="Q186" s="42"/>
      <c r="R186" s="81"/>
      <c r="S186" s="81"/>
      <c r="T186" s="81"/>
      <c r="U186" s="81"/>
      <c r="V186" s="81"/>
      <c r="W186" s="81"/>
      <c r="X186" s="81"/>
      <c r="Y186" s="81"/>
    </row>
    <row r="187" spans="1:25" ht="15" customHeight="1">
      <c r="A187" s="42"/>
      <c r="B187" s="42"/>
      <c r="C187" s="42"/>
      <c r="D187" s="52"/>
      <c r="E187" s="52"/>
      <c r="F187" s="52"/>
      <c r="G187" s="42"/>
      <c r="H187" s="42"/>
      <c r="I187" s="42"/>
      <c r="J187" s="42"/>
      <c r="K187" s="53"/>
      <c r="L187" s="54"/>
      <c r="M187" s="55"/>
      <c r="N187" s="42"/>
      <c r="O187" s="55"/>
      <c r="P187" s="56"/>
      <c r="Q187" s="42"/>
      <c r="R187" s="81"/>
      <c r="S187" s="81"/>
      <c r="T187" s="81"/>
      <c r="U187" s="81"/>
      <c r="V187" s="81"/>
      <c r="W187" s="81"/>
      <c r="X187" s="81"/>
      <c r="Y187" s="81"/>
    </row>
    <row r="188" spans="1:25" ht="15" customHeight="1">
      <c r="A188" s="42"/>
      <c r="B188" s="42"/>
      <c r="C188" s="42"/>
      <c r="D188" s="52"/>
      <c r="E188" s="52"/>
      <c r="F188" s="52"/>
      <c r="G188" s="42"/>
      <c r="H188" s="42"/>
      <c r="I188" s="42"/>
      <c r="J188" s="42"/>
      <c r="K188" s="53"/>
      <c r="L188" s="54"/>
      <c r="M188" s="55"/>
      <c r="N188" s="42"/>
      <c r="O188" s="55"/>
      <c r="P188" s="56"/>
      <c r="Q188" s="42"/>
      <c r="R188" s="81"/>
      <c r="S188" s="81"/>
      <c r="T188" s="81"/>
      <c r="U188" s="81"/>
      <c r="V188" s="81"/>
      <c r="W188" s="81"/>
      <c r="X188" s="81"/>
      <c r="Y188" s="81"/>
    </row>
    <row r="189" spans="1:25" ht="15" customHeight="1">
      <c r="A189" s="42"/>
      <c r="B189" s="42"/>
      <c r="C189" s="42"/>
      <c r="D189" s="52"/>
      <c r="E189" s="52"/>
      <c r="F189" s="52"/>
      <c r="G189" s="42"/>
      <c r="H189" s="42"/>
      <c r="I189" s="42"/>
      <c r="J189" s="42"/>
      <c r="K189" s="53"/>
      <c r="L189" s="54"/>
      <c r="M189" s="55"/>
      <c r="N189" s="42"/>
      <c r="O189" s="55"/>
      <c r="P189" s="56"/>
      <c r="Q189" s="42"/>
      <c r="R189" s="81"/>
      <c r="S189" s="81"/>
      <c r="T189" s="81"/>
      <c r="U189" s="81"/>
      <c r="V189" s="81"/>
      <c r="W189" s="81"/>
      <c r="X189" s="81"/>
      <c r="Y189" s="81"/>
    </row>
    <row r="190" spans="1:25" ht="15" customHeight="1">
      <c r="A190" s="42"/>
      <c r="B190" s="42"/>
      <c r="C190" s="42"/>
      <c r="D190" s="52"/>
      <c r="E190" s="52"/>
      <c r="F190" s="52"/>
      <c r="G190" s="42"/>
      <c r="H190" s="42"/>
      <c r="I190" s="42"/>
      <c r="J190" s="42"/>
      <c r="K190" s="53"/>
      <c r="L190" s="54"/>
      <c r="M190" s="55"/>
      <c r="N190" s="42"/>
      <c r="O190" s="55"/>
      <c r="P190" s="56"/>
      <c r="Q190" s="42"/>
      <c r="R190" s="81"/>
      <c r="S190" s="81"/>
      <c r="T190" s="81"/>
      <c r="U190" s="81"/>
      <c r="V190" s="81"/>
      <c r="W190" s="81"/>
      <c r="X190" s="81"/>
      <c r="Y190" s="81"/>
    </row>
    <row r="191" spans="1:25" ht="15" customHeight="1">
      <c r="A191" s="42"/>
      <c r="B191" s="42"/>
      <c r="C191" s="42"/>
      <c r="D191" s="52"/>
      <c r="E191" s="52"/>
      <c r="F191" s="52"/>
      <c r="G191" s="42"/>
      <c r="H191" s="42"/>
      <c r="I191" s="42"/>
      <c r="J191" s="42"/>
      <c r="K191" s="53"/>
      <c r="L191" s="54"/>
      <c r="M191" s="55"/>
      <c r="N191" s="42"/>
      <c r="O191" s="55"/>
      <c r="P191" s="56"/>
      <c r="Q191" s="42"/>
      <c r="R191" s="81"/>
      <c r="S191" s="81"/>
      <c r="T191" s="81"/>
      <c r="U191" s="81"/>
      <c r="V191" s="81"/>
      <c r="W191" s="81"/>
      <c r="X191" s="81"/>
      <c r="Y191" s="81"/>
    </row>
    <row r="192" spans="1:25" ht="15" customHeight="1">
      <c r="A192" s="42"/>
      <c r="B192" s="42"/>
      <c r="C192" s="42"/>
      <c r="D192" s="52"/>
      <c r="E192" s="52"/>
      <c r="F192" s="52"/>
      <c r="G192" s="42"/>
      <c r="H192" s="42"/>
      <c r="I192" s="42"/>
      <c r="J192" s="42"/>
      <c r="K192" s="53"/>
      <c r="L192" s="54"/>
      <c r="M192" s="55"/>
      <c r="N192" s="42"/>
      <c r="O192" s="55"/>
      <c r="P192" s="56"/>
      <c r="Q192" s="42"/>
      <c r="R192" s="81"/>
      <c r="S192" s="81"/>
      <c r="T192" s="81"/>
      <c r="U192" s="81"/>
      <c r="V192" s="81"/>
      <c r="W192" s="81"/>
      <c r="X192" s="81"/>
      <c r="Y192" s="81"/>
    </row>
    <row r="193" spans="1:25" ht="15" customHeight="1">
      <c r="A193" s="42"/>
      <c r="B193" s="42"/>
      <c r="C193" s="42"/>
      <c r="D193" s="52"/>
      <c r="E193" s="52"/>
      <c r="F193" s="52"/>
      <c r="G193" s="42"/>
      <c r="H193" s="42"/>
      <c r="I193" s="42"/>
      <c r="J193" s="42"/>
      <c r="K193" s="53"/>
      <c r="L193" s="54"/>
      <c r="M193" s="55"/>
      <c r="N193" s="42"/>
      <c r="O193" s="55"/>
      <c r="P193" s="56"/>
      <c r="Q193" s="42"/>
      <c r="R193" s="81"/>
      <c r="S193" s="81"/>
      <c r="T193" s="81"/>
      <c r="U193" s="81"/>
      <c r="V193" s="81"/>
      <c r="W193" s="81"/>
      <c r="X193" s="81"/>
      <c r="Y193" s="81"/>
    </row>
    <row r="194" spans="1:25" ht="15" customHeight="1">
      <c r="A194" s="42"/>
      <c r="B194" s="42"/>
      <c r="C194" s="42"/>
      <c r="D194" s="52"/>
      <c r="E194" s="52"/>
      <c r="F194" s="52"/>
      <c r="G194" s="42"/>
      <c r="H194" s="42"/>
      <c r="I194" s="42"/>
      <c r="J194" s="42"/>
      <c r="K194" s="53"/>
      <c r="L194" s="54"/>
      <c r="M194" s="55"/>
      <c r="N194" s="42"/>
      <c r="O194" s="55"/>
      <c r="P194" s="56"/>
      <c r="Q194" s="42"/>
      <c r="R194" s="81"/>
      <c r="S194" s="81"/>
      <c r="T194" s="81"/>
      <c r="U194" s="81"/>
      <c r="V194" s="81"/>
      <c r="W194" s="81"/>
      <c r="X194" s="81"/>
      <c r="Y194" s="81"/>
    </row>
    <row r="195" spans="1:25" ht="15" customHeight="1">
      <c r="A195" s="42"/>
      <c r="B195" s="42"/>
      <c r="C195" s="42"/>
      <c r="D195" s="52"/>
      <c r="E195" s="52"/>
      <c r="F195" s="52"/>
      <c r="G195" s="42"/>
      <c r="H195" s="42"/>
      <c r="I195" s="42"/>
      <c r="J195" s="42"/>
      <c r="K195" s="53"/>
      <c r="L195" s="54"/>
      <c r="M195" s="55"/>
      <c r="N195" s="42"/>
      <c r="O195" s="55"/>
      <c r="P195" s="56"/>
      <c r="Q195" s="42"/>
      <c r="R195" s="81"/>
      <c r="S195" s="81"/>
      <c r="T195" s="81"/>
      <c r="U195" s="81"/>
      <c r="V195" s="81"/>
      <c r="W195" s="81"/>
      <c r="X195" s="81"/>
      <c r="Y195" s="81"/>
    </row>
    <row r="196" spans="1:25" ht="15" customHeight="1">
      <c r="A196" s="42"/>
      <c r="B196" s="42"/>
      <c r="C196" s="42"/>
      <c r="D196" s="52"/>
      <c r="E196" s="52"/>
      <c r="F196" s="52"/>
      <c r="G196" s="42"/>
      <c r="H196" s="42"/>
      <c r="I196" s="42"/>
      <c r="J196" s="42"/>
      <c r="K196" s="53"/>
      <c r="L196" s="54"/>
      <c r="M196" s="55"/>
      <c r="N196" s="42"/>
      <c r="O196" s="55"/>
      <c r="P196" s="56"/>
      <c r="Q196" s="42"/>
      <c r="R196" s="81"/>
      <c r="S196" s="81"/>
      <c r="T196" s="81"/>
      <c r="U196" s="81"/>
      <c r="V196" s="81"/>
      <c r="W196" s="81"/>
      <c r="X196" s="81"/>
      <c r="Y196" s="81"/>
    </row>
    <row r="197" spans="1:25" ht="15" customHeight="1">
      <c r="A197" s="42"/>
      <c r="B197" s="42"/>
      <c r="C197" s="42"/>
      <c r="D197" s="52"/>
      <c r="E197" s="52"/>
      <c r="F197" s="52"/>
      <c r="G197" s="42"/>
      <c r="H197" s="42"/>
      <c r="I197" s="42"/>
      <c r="J197" s="42"/>
      <c r="K197" s="53"/>
      <c r="L197" s="54"/>
      <c r="M197" s="55"/>
      <c r="N197" s="42"/>
      <c r="O197" s="55"/>
      <c r="P197" s="56"/>
      <c r="Q197" s="42"/>
      <c r="R197" s="81"/>
      <c r="S197" s="81"/>
      <c r="T197" s="81"/>
      <c r="U197" s="81"/>
      <c r="V197" s="81"/>
      <c r="W197" s="81"/>
      <c r="X197" s="81"/>
      <c r="Y197" s="81"/>
    </row>
    <row r="198" spans="1:25" ht="15" customHeight="1">
      <c r="A198" s="42"/>
      <c r="B198" s="42"/>
      <c r="C198" s="42"/>
      <c r="D198" s="52"/>
      <c r="E198" s="52"/>
      <c r="F198" s="52"/>
      <c r="G198" s="42"/>
      <c r="H198" s="42"/>
      <c r="I198" s="42"/>
      <c r="J198" s="42"/>
      <c r="K198" s="53"/>
      <c r="L198" s="54"/>
      <c r="M198" s="55"/>
      <c r="N198" s="42"/>
      <c r="O198" s="55"/>
      <c r="P198" s="56"/>
      <c r="Q198" s="42"/>
      <c r="R198" s="81"/>
      <c r="S198" s="81"/>
      <c r="T198" s="81"/>
      <c r="U198" s="81"/>
      <c r="V198" s="81"/>
      <c r="W198" s="81"/>
      <c r="X198" s="81"/>
      <c r="Y198" s="81"/>
    </row>
    <row r="199" spans="1:25" ht="15" customHeight="1">
      <c r="A199" s="42"/>
      <c r="B199" s="42"/>
      <c r="C199" s="42"/>
      <c r="D199" s="52"/>
      <c r="E199" s="52"/>
      <c r="F199" s="52"/>
      <c r="G199" s="42"/>
      <c r="H199" s="42"/>
      <c r="I199" s="42"/>
      <c r="J199" s="42"/>
      <c r="K199" s="53"/>
      <c r="L199" s="54"/>
      <c r="M199" s="55"/>
      <c r="N199" s="42"/>
      <c r="O199" s="55"/>
      <c r="P199" s="56"/>
      <c r="Q199" s="42"/>
      <c r="R199" s="81"/>
      <c r="S199" s="81"/>
      <c r="T199" s="81"/>
      <c r="U199" s="81"/>
      <c r="V199" s="81"/>
      <c r="W199" s="81"/>
      <c r="X199" s="81"/>
      <c r="Y199" s="81"/>
    </row>
    <row r="200" spans="1:25" ht="15" customHeight="1">
      <c r="A200" s="42"/>
      <c r="B200" s="42"/>
      <c r="C200" s="42"/>
      <c r="D200" s="52"/>
      <c r="E200" s="52"/>
      <c r="F200" s="52"/>
      <c r="G200" s="42"/>
      <c r="H200" s="42"/>
      <c r="I200" s="42"/>
      <c r="J200" s="42"/>
      <c r="K200" s="53"/>
      <c r="L200" s="54"/>
      <c r="M200" s="55"/>
      <c r="N200" s="42"/>
      <c r="O200" s="55"/>
      <c r="P200" s="56"/>
      <c r="Q200" s="42"/>
      <c r="R200" s="81"/>
      <c r="S200" s="81"/>
      <c r="T200" s="81"/>
      <c r="U200" s="81"/>
      <c r="V200" s="81"/>
      <c r="W200" s="81"/>
      <c r="X200" s="81"/>
      <c r="Y200" s="81"/>
    </row>
    <row r="201" spans="1:25" ht="15" customHeight="1">
      <c r="A201" s="42"/>
      <c r="B201" s="42"/>
      <c r="C201" s="42"/>
      <c r="D201" s="52"/>
      <c r="E201" s="52"/>
      <c r="F201" s="52"/>
      <c r="G201" s="42"/>
      <c r="H201" s="42"/>
      <c r="I201" s="42"/>
      <c r="J201" s="42"/>
      <c r="K201" s="53"/>
      <c r="L201" s="54"/>
      <c r="M201" s="55"/>
      <c r="N201" s="42"/>
      <c r="O201" s="55"/>
      <c r="P201" s="56"/>
      <c r="Q201" s="42"/>
      <c r="R201" s="81"/>
      <c r="S201" s="81"/>
      <c r="T201" s="81"/>
      <c r="U201" s="81"/>
      <c r="V201" s="81"/>
      <c r="W201" s="81"/>
      <c r="X201" s="81"/>
      <c r="Y201" s="81"/>
    </row>
    <row r="202" spans="1:25" ht="15" customHeight="1">
      <c r="A202" s="42"/>
      <c r="B202" s="42"/>
      <c r="C202" s="42"/>
      <c r="D202" s="52"/>
      <c r="E202" s="52"/>
      <c r="F202" s="52"/>
      <c r="G202" s="42"/>
      <c r="H202" s="42"/>
      <c r="I202" s="42"/>
      <c r="J202" s="42"/>
      <c r="K202" s="53"/>
      <c r="L202" s="54"/>
      <c r="M202" s="55"/>
      <c r="N202" s="42"/>
      <c r="O202" s="55"/>
      <c r="P202" s="56"/>
      <c r="Q202" s="42"/>
      <c r="R202" s="81"/>
      <c r="S202" s="81"/>
      <c r="T202" s="81"/>
      <c r="U202" s="81"/>
      <c r="V202" s="81"/>
      <c r="W202" s="81"/>
      <c r="X202" s="81"/>
      <c r="Y202" s="81"/>
    </row>
    <row r="203" spans="1:25" ht="15" customHeight="1">
      <c r="A203" s="42"/>
      <c r="B203" s="42"/>
      <c r="C203" s="42"/>
      <c r="D203" s="52"/>
      <c r="E203" s="52"/>
      <c r="F203" s="52"/>
      <c r="G203" s="42"/>
      <c r="H203" s="42"/>
      <c r="I203" s="42"/>
      <c r="J203" s="42"/>
      <c r="K203" s="53"/>
      <c r="L203" s="54"/>
      <c r="M203" s="55"/>
      <c r="N203" s="42"/>
      <c r="O203" s="55"/>
      <c r="P203" s="56"/>
      <c r="Q203" s="42"/>
      <c r="R203" s="81"/>
      <c r="S203" s="81"/>
      <c r="T203" s="81"/>
      <c r="U203" s="81"/>
      <c r="V203" s="81"/>
      <c r="W203" s="81"/>
      <c r="X203" s="81"/>
      <c r="Y203" s="81"/>
    </row>
    <row r="204" spans="1:25" ht="15" customHeight="1">
      <c r="A204" s="42"/>
      <c r="B204" s="42"/>
      <c r="C204" s="42"/>
      <c r="D204" s="52"/>
      <c r="E204" s="52"/>
      <c r="F204" s="52"/>
      <c r="G204" s="42"/>
      <c r="H204" s="42"/>
      <c r="I204" s="42"/>
      <c r="J204" s="42"/>
      <c r="K204" s="53"/>
      <c r="L204" s="54"/>
      <c r="M204" s="55"/>
      <c r="N204" s="42"/>
      <c r="O204" s="55"/>
      <c r="P204" s="56"/>
      <c r="Q204" s="42"/>
      <c r="R204" s="81"/>
      <c r="S204" s="81"/>
      <c r="T204" s="81"/>
      <c r="U204" s="81"/>
      <c r="V204" s="81"/>
      <c r="W204" s="81"/>
      <c r="X204" s="81"/>
      <c r="Y204" s="81"/>
    </row>
    <row r="205" spans="1:25" ht="15" customHeight="1">
      <c r="A205" s="42"/>
      <c r="B205" s="42"/>
      <c r="C205" s="42"/>
      <c r="D205" s="52"/>
      <c r="E205" s="52"/>
      <c r="F205" s="52"/>
      <c r="G205" s="42"/>
      <c r="H205" s="42"/>
      <c r="I205" s="42"/>
      <c r="J205" s="42"/>
      <c r="K205" s="53"/>
      <c r="L205" s="54"/>
      <c r="M205" s="55"/>
      <c r="N205" s="42"/>
      <c r="O205" s="55"/>
      <c r="P205" s="56"/>
      <c r="Q205" s="42"/>
      <c r="R205" s="81"/>
      <c r="S205" s="81"/>
      <c r="T205" s="81"/>
      <c r="U205" s="81"/>
      <c r="V205" s="81"/>
      <c r="W205" s="81"/>
      <c r="X205" s="81"/>
      <c r="Y205" s="81"/>
    </row>
    <row r="206" spans="1:25" ht="15" customHeight="1">
      <c r="A206" s="42"/>
      <c r="B206" s="42"/>
      <c r="C206" s="42"/>
      <c r="D206" s="52"/>
      <c r="E206" s="52"/>
      <c r="F206" s="52"/>
      <c r="G206" s="42"/>
      <c r="H206" s="42"/>
      <c r="I206" s="42"/>
      <c r="J206" s="42"/>
      <c r="K206" s="53"/>
      <c r="L206" s="54"/>
      <c r="M206" s="55"/>
      <c r="N206" s="42"/>
      <c r="O206" s="55"/>
      <c r="P206" s="56"/>
      <c r="Q206" s="42"/>
      <c r="R206" s="81"/>
      <c r="S206" s="81"/>
      <c r="T206" s="81"/>
      <c r="U206" s="81"/>
      <c r="V206" s="81"/>
      <c r="W206" s="81"/>
      <c r="X206" s="81"/>
      <c r="Y206" s="81"/>
    </row>
    <row r="207" spans="1:25" ht="15" customHeight="1">
      <c r="A207" s="42"/>
      <c r="B207" s="42"/>
      <c r="C207" s="42"/>
      <c r="D207" s="52"/>
      <c r="E207" s="52"/>
      <c r="F207" s="52"/>
      <c r="G207" s="42"/>
      <c r="H207" s="42"/>
      <c r="I207" s="42"/>
      <c r="J207" s="42"/>
      <c r="K207" s="53"/>
      <c r="L207" s="54"/>
      <c r="M207" s="55"/>
      <c r="N207" s="42"/>
      <c r="O207" s="55"/>
      <c r="P207" s="56"/>
      <c r="Q207" s="42"/>
      <c r="R207" s="81"/>
      <c r="S207" s="81"/>
      <c r="T207" s="81"/>
      <c r="U207" s="81"/>
      <c r="V207" s="81"/>
      <c r="W207" s="81"/>
      <c r="X207" s="81"/>
      <c r="Y207" s="81"/>
    </row>
    <row r="208" spans="1:25" ht="15" customHeight="1">
      <c r="A208" s="42"/>
      <c r="B208" s="42"/>
      <c r="C208" s="42"/>
      <c r="D208" s="52"/>
      <c r="E208" s="52"/>
      <c r="F208" s="52"/>
      <c r="G208" s="42"/>
      <c r="H208" s="42"/>
      <c r="I208" s="42"/>
      <c r="J208" s="42"/>
      <c r="K208" s="53"/>
      <c r="L208" s="54"/>
      <c r="M208" s="55"/>
      <c r="N208" s="42"/>
      <c r="O208" s="55"/>
      <c r="P208" s="56"/>
      <c r="Q208" s="42"/>
      <c r="R208" s="81"/>
      <c r="S208" s="81"/>
      <c r="T208" s="81"/>
      <c r="U208" s="81"/>
      <c r="V208" s="81"/>
      <c r="W208" s="81"/>
      <c r="X208" s="81"/>
      <c r="Y208" s="81"/>
    </row>
    <row r="209" spans="1:25" ht="15" customHeight="1">
      <c r="A209" s="42"/>
      <c r="B209" s="42"/>
      <c r="C209" s="42"/>
      <c r="D209" s="52"/>
      <c r="E209" s="52"/>
      <c r="F209" s="52"/>
      <c r="G209" s="42"/>
      <c r="H209" s="42"/>
      <c r="I209" s="42"/>
      <c r="J209" s="42"/>
      <c r="K209" s="53"/>
      <c r="L209" s="54"/>
      <c r="M209" s="55"/>
      <c r="N209" s="42"/>
      <c r="O209" s="55"/>
      <c r="P209" s="56"/>
      <c r="Q209" s="42"/>
      <c r="R209" s="81"/>
      <c r="S209" s="81"/>
      <c r="T209" s="81"/>
      <c r="U209" s="81"/>
      <c r="V209" s="81"/>
      <c r="W209" s="81"/>
      <c r="X209" s="81"/>
      <c r="Y209" s="81"/>
    </row>
    <row r="210" spans="1:25" ht="15" customHeight="1">
      <c r="A210" s="42"/>
      <c r="B210" s="42"/>
      <c r="C210" s="42"/>
      <c r="D210" s="52"/>
      <c r="E210" s="52"/>
      <c r="F210" s="52"/>
      <c r="G210" s="42"/>
      <c r="H210" s="42"/>
      <c r="I210" s="42"/>
      <c r="J210" s="42"/>
      <c r="K210" s="53"/>
      <c r="L210" s="54"/>
      <c r="M210" s="55"/>
      <c r="N210" s="42"/>
      <c r="O210" s="55"/>
      <c r="P210" s="56"/>
      <c r="Q210" s="42"/>
      <c r="R210" s="81"/>
      <c r="S210" s="81"/>
      <c r="T210" s="81"/>
      <c r="U210" s="81"/>
      <c r="V210" s="81"/>
      <c r="W210" s="81"/>
      <c r="X210" s="81"/>
      <c r="Y210" s="81"/>
    </row>
    <row r="211" spans="1:25" ht="15" customHeight="1">
      <c r="A211" s="42"/>
      <c r="B211" s="42"/>
      <c r="C211" s="42"/>
      <c r="D211" s="52"/>
      <c r="E211" s="52"/>
      <c r="F211" s="52"/>
      <c r="G211" s="42"/>
      <c r="H211" s="42"/>
      <c r="I211" s="42"/>
      <c r="J211" s="42"/>
      <c r="K211" s="53"/>
      <c r="L211" s="54"/>
      <c r="M211" s="55"/>
      <c r="N211" s="42"/>
      <c r="O211" s="55"/>
      <c r="P211" s="56"/>
      <c r="Q211" s="42"/>
      <c r="R211" s="81"/>
      <c r="S211" s="81"/>
      <c r="T211" s="81"/>
      <c r="U211" s="81"/>
      <c r="V211" s="81"/>
      <c r="W211" s="81"/>
      <c r="X211" s="81"/>
      <c r="Y211" s="81"/>
    </row>
    <row r="212" spans="1:25" ht="15" customHeight="1">
      <c r="A212" s="42"/>
      <c r="B212" s="42"/>
      <c r="C212" s="42"/>
      <c r="D212" s="52"/>
      <c r="E212" s="52"/>
      <c r="F212" s="52"/>
      <c r="G212" s="42"/>
      <c r="H212" s="42"/>
      <c r="I212" s="42"/>
      <c r="J212" s="42"/>
      <c r="K212" s="53"/>
      <c r="L212" s="54"/>
      <c r="M212" s="55"/>
      <c r="N212" s="42"/>
      <c r="O212" s="55"/>
      <c r="P212" s="56"/>
      <c r="Q212" s="42"/>
      <c r="R212" s="81"/>
      <c r="S212" s="81"/>
      <c r="T212" s="81"/>
      <c r="U212" s="81"/>
      <c r="V212" s="81"/>
      <c r="W212" s="81"/>
      <c r="X212" s="81"/>
      <c r="Y212" s="81"/>
    </row>
    <row r="213" spans="1:25" ht="15" customHeight="1">
      <c r="A213" s="42"/>
      <c r="B213" s="42"/>
      <c r="C213" s="42"/>
      <c r="D213" s="52"/>
      <c r="E213" s="52"/>
      <c r="F213" s="52"/>
      <c r="G213" s="42"/>
      <c r="H213" s="42"/>
      <c r="I213" s="42"/>
      <c r="J213" s="42"/>
      <c r="K213" s="53"/>
      <c r="L213" s="54"/>
      <c r="M213" s="55"/>
      <c r="N213" s="42"/>
      <c r="O213" s="55"/>
      <c r="P213" s="56"/>
      <c r="Q213" s="42"/>
      <c r="R213" s="81"/>
      <c r="S213" s="81"/>
      <c r="T213" s="81"/>
      <c r="U213" s="81"/>
      <c r="V213" s="81"/>
      <c r="W213" s="81"/>
      <c r="X213" s="81"/>
      <c r="Y213" s="81"/>
    </row>
    <row r="214" spans="1:25" ht="15" customHeight="1">
      <c r="A214" s="42"/>
      <c r="B214" s="42"/>
      <c r="C214" s="42"/>
      <c r="D214" s="52"/>
      <c r="E214" s="52"/>
      <c r="F214" s="52"/>
      <c r="G214" s="42"/>
      <c r="H214" s="42"/>
      <c r="I214" s="42"/>
      <c r="J214" s="42"/>
      <c r="K214" s="53"/>
      <c r="L214" s="54"/>
      <c r="M214" s="55"/>
      <c r="N214" s="42"/>
      <c r="O214" s="55"/>
      <c r="P214" s="56"/>
      <c r="Q214" s="42"/>
      <c r="R214" s="81"/>
      <c r="S214" s="81"/>
      <c r="T214" s="81"/>
      <c r="U214" s="81"/>
      <c r="V214" s="81"/>
      <c r="W214" s="81"/>
      <c r="X214" s="81"/>
      <c r="Y214" s="81"/>
    </row>
    <row r="215" spans="1:25" ht="15" customHeight="1">
      <c r="A215" s="42"/>
      <c r="B215" s="42"/>
      <c r="C215" s="42"/>
      <c r="D215" s="52"/>
      <c r="E215" s="52"/>
      <c r="F215" s="52"/>
      <c r="G215" s="42"/>
      <c r="H215" s="42"/>
      <c r="I215" s="42"/>
      <c r="J215" s="42"/>
      <c r="K215" s="53"/>
      <c r="L215" s="54"/>
      <c r="M215" s="55"/>
      <c r="N215" s="42"/>
      <c r="O215" s="55"/>
      <c r="P215" s="56"/>
      <c r="Q215" s="42"/>
      <c r="R215" s="81"/>
      <c r="S215" s="81"/>
      <c r="T215" s="81"/>
      <c r="U215" s="81"/>
      <c r="V215" s="81"/>
      <c r="W215" s="81"/>
      <c r="X215" s="81"/>
      <c r="Y215" s="81"/>
    </row>
    <row r="216" spans="1:25" ht="15" customHeight="1">
      <c r="A216" s="42"/>
      <c r="B216" s="42"/>
      <c r="C216" s="42"/>
      <c r="D216" s="52"/>
      <c r="E216" s="52"/>
      <c r="F216" s="52"/>
      <c r="G216" s="42"/>
      <c r="H216" s="42"/>
      <c r="I216" s="42"/>
      <c r="J216" s="42"/>
      <c r="K216" s="53"/>
      <c r="L216" s="54"/>
      <c r="M216" s="55"/>
      <c r="N216" s="42"/>
      <c r="O216" s="55"/>
      <c r="P216" s="56"/>
      <c r="Q216" s="42"/>
      <c r="R216" s="81"/>
      <c r="S216" s="81"/>
      <c r="T216" s="81"/>
      <c r="U216" s="81"/>
      <c r="V216" s="81"/>
      <c r="W216" s="81"/>
      <c r="X216" s="81"/>
      <c r="Y216" s="81"/>
    </row>
    <row r="217" spans="1:25" ht="15" customHeight="1">
      <c r="A217" s="42"/>
      <c r="B217" s="42"/>
      <c r="C217" s="42"/>
      <c r="D217" s="52"/>
      <c r="E217" s="52"/>
      <c r="F217" s="52"/>
      <c r="G217" s="42"/>
      <c r="H217" s="42"/>
      <c r="I217" s="42"/>
      <c r="J217" s="42"/>
      <c r="K217" s="53"/>
      <c r="L217" s="54"/>
      <c r="M217" s="55"/>
      <c r="N217" s="42"/>
      <c r="O217" s="55"/>
      <c r="P217" s="56"/>
      <c r="Q217" s="42"/>
      <c r="R217" s="81"/>
      <c r="S217" s="81"/>
      <c r="T217" s="81"/>
      <c r="U217" s="81"/>
      <c r="V217" s="81"/>
      <c r="W217" s="81"/>
      <c r="X217" s="81"/>
      <c r="Y217" s="81"/>
    </row>
    <row r="218" spans="1:25" ht="15" customHeight="1">
      <c r="A218" s="42"/>
      <c r="B218" s="42"/>
      <c r="C218" s="42"/>
      <c r="D218" s="52"/>
      <c r="E218" s="52"/>
      <c r="F218" s="52"/>
      <c r="G218" s="42"/>
      <c r="H218" s="42"/>
      <c r="I218" s="42"/>
      <c r="J218" s="42"/>
      <c r="K218" s="53"/>
      <c r="L218" s="54"/>
      <c r="M218" s="55"/>
      <c r="N218" s="42"/>
      <c r="O218" s="55"/>
      <c r="P218" s="56"/>
      <c r="Q218" s="42"/>
      <c r="R218" s="81"/>
      <c r="S218" s="81"/>
      <c r="T218" s="81"/>
      <c r="U218" s="81"/>
      <c r="V218" s="81"/>
      <c r="W218" s="81"/>
      <c r="X218" s="81"/>
      <c r="Y218" s="81"/>
    </row>
    <row r="219" spans="1:25" ht="15" customHeight="1">
      <c r="A219" s="42"/>
      <c r="B219" s="42"/>
      <c r="C219" s="42"/>
      <c r="D219" s="52"/>
      <c r="E219" s="52"/>
      <c r="F219" s="52"/>
      <c r="G219" s="42"/>
      <c r="H219" s="42"/>
      <c r="I219" s="42"/>
      <c r="J219" s="42"/>
      <c r="K219" s="53"/>
      <c r="L219" s="54"/>
      <c r="M219" s="55"/>
      <c r="N219" s="42"/>
      <c r="O219" s="55"/>
      <c r="P219" s="56"/>
      <c r="Q219" s="42"/>
      <c r="R219" s="81"/>
      <c r="S219" s="81"/>
      <c r="T219" s="81"/>
      <c r="U219" s="81"/>
      <c r="V219" s="81"/>
      <c r="W219" s="81"/>
      <c r="X219" s="81"/>
      <c r="Y219" s="81"/>
    </row>
    <row r="220" spans="1:25" ht="15" customHeight="1">
      <c r="A220" s="42"/>
      <c r="B220" s="42"/>
      <c r="C220" s="42"/>
      <c r="D220" s="52"/>
      <c r="E220" s="52"/>
      <c r="F220" s="52"/>
      <c r="G220" s="42"/>
      <c r="H220" s="42"/>
      <c r="I220" s="42"/>
      <c r="J220" s="42"/>
      <c r="K220" s="53"/>
      <c r="L220" s="54"/>
      <c r="M220" s="55"/>
      <c r="N220" s="42"/>
      <c r="O220" s="55"/>
      <c r="P220" s="56"/>
      <c r="Q220" s="42"/>
      <c r="R220" s="81"/>
      <c r="S220" s="81"/>
      <c r="T220" s="81"/>
      <c r="U220" s="81"/>
      <c r="V220" s="81"/>
      <c r="W220" s="81"/>
      <c r="X220" s="81"/>
      <c r="Y220" s="81"/>
    </row>
    <row r="221" spans="1:25" ht="15" customHeight="1">
      <c r="A221" s="42"/>
      <c r="B221" s="42"/>
      <c r="C221" s="42"/>
      <c r="D221" s="52"/>
      <c r="E221" s="52"/>
      <c r="F221" s="52"/>
      <c r="G221" s="42"/>
      <c r="H221" s="42"/>
      <c r="I221" s="42"/>
      <c r="J221" s="42"/>
      <c r="K221" s="53"/>
      <c r="L221" s="54"/>
      <c r="M221" s="55"/>
      <c r="N221" s="42"/>
      <c r="O221" s="55"/>
      <c r="P221" s="56"/>
      <c r="Q221" s="42"/>
      <c r="R221" s="81"/>
      <c r="S221" s="81"/>
      <c r="T221" s="81"/>
      <c r="U221" s="81"/>
      <c r="V221" s="81"/>
      <c r="W221" s="81"/>
      <c r="X221" s="81"/>
      <c r="Y221" s="81"/>
    </row>
    <row r="222" spans="1:25" ht="15" customHeight="1">
      <c r="A222" s="42"/>
      <c r="B222" s="42"/>
      <c r="C222" s="42"/>
      <c r="D222" s="52"/>
      <c r="E222" s="52"/>
      <c r="F222" s="52"/>
      <c r="G222" s="42"/>
      <c r="H222" s="42"/>
      <c r="I222" s="42"/>
      <c r="J222" s="42"/>
      <c r="K222" s="53"/>
      <c r="L222" s="54"/>
      <c r="M222" s="55"/>
      <c r="N222" s="42"/>
      <c r="O222" s="55"/>
      <c r="P222" s="56"/>
      <c r="Q222" s="42"/>
      <c r="R222" s="81"/>
      <c r="S222" s="81"/>
      <c r="T222" s="81"/>
      <c r="U222" s="81"/>
      <c r="V222" s="81"/>
      <c r="W222" s="81"/>
      <c r="X222" s="81"/>
      <c r="Y222" s="81"/>
    </row>
    <row r="223" spans="1:25" ht="15" customHeight="1">
      <c r="A223" s="42"/>
      <c r="B223" s="42"/>
      <c r="C223" s="42"/>
      <c r="D223" s="52"/>
      <c r="E223" s="52"/>
      <c r="F223" s="52"/>
      <c r="G223" s="42"/>
      <c r="H223" s="42"/>
      <c r="I223" s="42"/>
      <c r="J223" s="42"/>
      <c r="K223" s="53"/>
      <c r="L223" s="54"/>
      <c r="M223" s="55"/>
      <c r="N223" s="42"/>
      <c r="O223" s="55"/>
      <c r="P223" s="56"/>
      <c r="Q223" s="42"/>
      <c r="R223" s="81"/>
      <c r="S223" s="81"/>
      <c r="T223" s="81"/>
      <c r="U223" s="81"/>
      <c r="V223" s="81"/>
      <c r="W223" s="81"/>
      <c r="X223" s="81"/>
      <c r="Y223" s="81"/>
    </row>
    <row r="224" spans="1:25" ht="15" customHeight="1">
      <c r="A224" s="42"/>
      <c r="B224" s="42"/>
      <c r="C224" s="42"/>
      <c r="D224" s="52"/>
      <c r="E224" s="52"/>
      <c r="F224" s="52"/>
      <c r="G224" s="42"/>
      <c r="H224" s="42"/>
      <c r="I224" s="42"/>
      <c r="J224" s="42"/>
      <c r="K224" s="53"/>
      <c r="L224" s="54"/>
      <c r="M224" s="55"/>
      <c r="N224" s="42"/>
      <c r="O224" s="55"/>
      <c r="P224" s="56"/>
      <c r="Q224" s="42"/>
      <c r="R224" s="81"/>
      <c r="S224" s="81"/>
      <c r="T224" s="81"/>
      <c r="U224" s="81"/>
      <c r="V224" s="81"/>
      <c r="W224" s="81"/>
      <c r="X224" s="81"/>
      <c r="Y224" s="81"/>
    </row>
    <row r="225" spans="1:25" ht="15" customHeight="1">
      <c r="A225" s="42"/>
      <c r="B225" s="42"/>
      <c r="C225" s="42"/>
      <c r="D225" s="52"/>
      <c r="E225" s="52"/>
      <c r="F225" s="52"/>
      <c r="G225" s="42"/>
      <c r="H225" s="42"/>
      <c r="I225" s="42"/>
      <c r="J225" s="42"/>
      <c r="K225" s="53"/>
      <c r="L225" s="54"/>
      <c r="M225" s="55"/>
      <c r="N225" s="42"/>
      <c r="O225" s="55"/>
      <c r="P225" s="56"/>
      <c r="Q225" s="42"/>
      <c r="R225" s="81"/>
      <c r="S225" s="81"/>
      <c r="T225" s="81"/>
      <c r="U225" s="81"/>
      <c r="V225" s="81"/>
      <c r="W225" s="81"/>
      <c r="X225" s="81"/>
      <c r="Y225" s="81"/>
    </row>
    <row r="226" spans="1:25" ht="15" customHeight="1">
      <c r="A226" s="42"/>
      <c r="B226" s="42"/>
      <c r="C226" s="42"/>
      <c r="D226" s="52"/>
      <c r="E226" s="52"/>
      <c r="F226" s="52"/>
      <c r="G226" s="42"/>
      <c r="H226" s="42"/>
      <c r="I226" s="42"/>
      <c r="J226" s="42"/>
      <c r="K226" s="53"/>
      <c r="L226" s="54"/>
      <c r="M226" s="55"/>
      <c r="N226" s="42"/>
      <c r="O226" s="55"/>
      <c r="P226" s="56"/>
      <c r="Q226" s="42"/>
      <c r="R226" s="81"/>
      <c r="S226" s="81"/>
      <c r="T226" s="81"/>
      <c r="U226" s="81"/>
      <c r="V226" s="81"/>
      <c r="W226" s="81"/>
      <c r="X226" s="81"/>
      <c r="Y226" s="81"/>
    </row>
    <row r="227" spans="1:25" ht="15" customHeight="1">
      <c r="A227" s="42"/>
      <c r="B227" s="42"/>
      <c r="C227" s="42"/>
      <c r="D227" s="52"/>
      <c r="E227" s="52"/>
      <c r="F227" s="52"/>
      <c r="G227" s="42"/>
      <c r="H227" s="42"/>
      <c r="I227" s="42"/>
      <c r="J227" s="42"/>
      <c r="K227" s="53"/>
      <c r="L227" s="54"/>
      <c r="M227" s="55"/>
      <c r="N227" s="42"/>
      <c r="O227" s="55"/>
      <c r="P227" s="56"/>
      <c r="Q227" s="42"/>
      <c r="R227" s="81"/>
      <c r="S227" s="81"/>
      <c r="T227" s="81"/>
      <c r="U227" s="81"/>
      <c r="V227" s="81"/>
      <c r="W227" s="81"/>
      <c r="X227" s="81"/>
      <c r="Y227" s="81"/>
    </row>
    <row r="228" spans="1:25" ht="15" customHeight="1">
      <c r="A228" s="42"/>
      <c r="B228" s="42"/>
      <c r="C228" s="42"/>
      <c r="D228" s="52"/>
      <c r="E228" s="52"/>
      <c r="F228" s="52"/>
      <c r="G228" s="42"/>
      <c r="H228" s="42"/>
      <c r="I228" s="42"/>
      <c r="J228" s="42"/>
      <c r="K228" s="53"/>
      <c r="L228" s="54"/>
      <c r="M228" s="55"/>
      <c r="N228" s="42"/>
      <c r="O228" s="55"/>
      <c r="P228" s="56"/>
      <c r="Q228" s="42"/>
      <c r="R228" s="81"/>
      <c r="S228" s="81"/>
      <c r="T228" s="81"/>
      <c r="U228" s="81"/>
      <c r="V228" s="81"/>
      <c r="W228" s="81"/>
      <c r="X228" s="81"/>
      <c r="Y228" s="81"/>
    </row>
    <row r="229" spans="1:25" ht="15" customHeight="1">
      <c r="A229" s="42"/>
      <c r="B229" s="42"/>
      <c r="C229" s="42"/>
      <c r="D229" s="52"/>
      <c r="E229" s="52"/>
      <c r="F229" s="52"/>
      <c r="G229" s="42"/>
      <c r="H229" s="42"/>
      <c r="I229" s="42"/>
      <c r="J229" s="42"/>
      <c r="K229" s="53"/>
      <c r="L229" s="54"/>
      <c r="M229" s="55"/>
      <c r="N229" s="42"/>
      <c r="O229" s="55"/>
      <c r="P229" s="56"/>
      <c r="Q229" s="42"/>
      <c r="R229" s="81"/>
      <c r="S229" s="81"/>
      <c r="T229" s="81"/>
      <c r="U229" s="81"/>
      <c r="V229" s="81"/>
      <c r="W229" s="81"/>
      <c r="X229" s="81"/>
      <c r="Y229" s="81"/>
    </row>
    <row r="230" spans="1:25" ht="15" customHeight="1">
      <c r="A230" s="42"/>
      <c r="B230" s="42"/>
      <c r="C230" s="42"/>
      <c r="D230" s="52"/>
      <c r="E230" s="52"/>
      <c r="F230" s="52"/>
      <c r="G230" s="42"/>
      <c r="H230" s="42"/>
      <c r="I230" s="42"/>
      <c r="J230" s="42"/>
      <c r="K230" s="53"/>
      <c r="L230" s="54"/>
      <c r="M230" s="55"/>
      <c r="N230" s="42"/>
      <c r="O230" s="55"/>
      <c r="P230" s="56"/>
      <c r="Q230" s="42"/>
      <c r="R230" s="81"/>
      <c r="S230" s="81"/>
      <c r="T230" s="81"/>
      <c r="U230" s="81"/>
      <c r="V230" s="81"/>
      <c r="W230" s="81"/>
      <c r="X230" s="81"/>
      <c r="Y230" s="81"/>
    </row>
    <row r="231" spans="1:25" ht="15" customHeight="1">
      <c r="A231" s="42"/>
      <c r="B231" s="42"/>
      <c r="C231" s="42"/>
      <c r="D231" s="52"/>
      <c r="E231" s="52"/>
      <c r="F231" s="52"/>
      <c r="G231" s="42"/>
      <c r="H231" s="42"/>
      <c r="I231" s="42"/>
      <c r="J231" s="42"/>
      <c r="K231" s="53"/>
      <c r="L231" s="54"/>
      <c r="M231" s="55"/>
      <c r="N231" s="42"/>
      <c r="O231" s="55"/>
      <c r="P231" s="56"/>
      <c r="Q231" s="42"/>
      <c r="R231" s="81"/>
      <c r="S231" s="81"/>
      <c r="T231" s="81"/>
      <c r="U231" s="81"/>
      <c r="V231" s="81"/>
      <c r="W231" s="81"/>
      <c r="X231" s="81"/>
      <c r="Y231" s="81"/>
    </row>
    <row r="232" spans="1:25" ht="15" customHeight="1">
      <c r="A232" s="42"/>
      <c r="B232" s="42"/>
      <c r="C232" s="42"/>
      <c r="D232" s="52"/>
      <c r="E232" s="52"/>
      <c r="F232" s="52"/>
      <c r="G232" s="42"/>
      <c r="H232" s="42"/>
      <c r="I232" s="42"/>
      <c r="J232" s="42"/>
      <c r="K232" s="53"/>
      <c r="L232" s="54"/>
      <c r="M232" s="55"/>
      <c r="N232" s="42"/>
      <c r="O232" s="55"/>
      <c r="P232" s="56"/>
      <c r="Q232" s="42"/>
      <c r="R232" s="81"/>
      <c r="S232" s="81"/>
      <c r="T232" s="81"/>
      <c r="U232" s="81"/>
      <c r="V232" s="81"/>
      <c r="W232" s="81"/>
      <c r="X232" s="81"/>
      <c r="Y232" s="81"/>
    </row>
    <row r="233" spans="1:25" ht="15" customHeight="1">
      <c r="A233" s="42"/>
      <c r="B233" s="42"/>
      <c r="C233" s="42"/>
      <c r="D233" s="52"/>
      <c r="E233" s="52"/>
      <c r="F233" s="52"/>
      <c r="G233" s="42"/>
      <c r="H233" s="42"/>
      <c r="I233" s="42"/>
      <c r="J233" s="42"/>
      <c r="K233" s="53"/>
      <c r="L233" s="54"/>
      <c r="M233" s="55"/>
      <c r="N233" s="42"/>
      <c r="O233" s="55"/>
      <c r="P233" s="56"/>
      <c r="Q233" s="42"/>
      <c r="R233" s="81"/>
      <c r="S233" s="81"/>
      <c r="T233" s="81"/>
      <c r="U233" s="81"/>
      <c r="V233" s="81"/>
      <c r="W233" s="81"/>
      <c r="X233" s="81"/>
      <c r="Y233" s="81"/>
    </row>
    <row r="234" spans="1:25" ht="15" customHeight="1">
      <c r="A234" s="42"/>
      <c r="B234" s="42"/>
      <c r="C234" s="42"/>
      <c r="D234" s="52"/>
      <c r="E234" s="52"/>
      <c r="F234" s="52"/>
      <c r="G234" s="42"/>
      <c r="H234" s="42"/>
      <c r="I234" s="42"/>
      <c r="J234" s="42"/>
      <c r="K234" s="53"/>
      <c r="L234" s="54"/>
      <c r="M234" s="55"/>
      <c r="N234" s="42"/>
      <c r="O234" s="55"/>
      <c r="P234" s="56"/>
      <c r="Q234" s="42"/>
      <c r="R234" s="81"/>
      <c r="S234" s="81"/>
      <c r="T234" s="81"/>
      <c r="U234" s="81"/>
      <c r="V234" s="81"/>
      <c r="W234" s="81"/>
      <c r="X234" s="81"/>
      <c r="Y234" s="81"/>
    </row>
    <row r="235" spans="1:25" ht="15" customHeight="1">
      <c r="A235" s="42"/>
      <c r="B235" s="42"/>
      <c r="C235" s="42"/>
      <c r="D235" s="52"/>
      <c r="E235" s="52"/>
      <c r="F235" s="52"/>
      <c r="G235" s="42"/>
      <c r="H235" s="42"/>
      <c r="I235" s="42"/>
      <c r="J235" s="42"/>
      <c r="K235" s="53"/>
      <c r="L235" s="54"/>
      <c r="M235" s="55"/>
      <c r="N235" s="42"/>
      <c r="O235" s="55"/>
      <c r="P235" s="56"/>
      <c r="Q235" s="42"/>
      <c r="R235" s="81"/>
      <c r="S235" s="81"/>
      <c r="T235" s="81"/>
      <c r="U235" s="81"/>
      <c r="V235" s="81"/>
      <c r="W235" s="81"/>
      <c r="X235" s="81"/>
      <c r="Y235" s="81"/>
    </row>
    <row r="236" spans="1:25" ht="15" customHeight="1">
      <c r="A236" s="42"/>
      <c r="B236" s="42"/>
      <c r="C236" s="42"/>
      <c r="D236" s="52"/>
      <c r="E236" s="52"/>
      <c r="F236" s="52"/>
      <c r="G236" s="42"/>
      <c r="H236" s="42"/>
      <c r="I236" s="42"/>
      <c r="J236" s="42"/>
      <c r="K236" s="53"/>
      <c r="L236" s="54"/>
      <c r="M236" s="55"/>
      <c r="N236" s="42"/>
      <c r="O236" s="55"/>
      <c r="P236" s="56"/>
      <c r="Q236" s="42"/>
      <c r="R236" s="81"/>
      <c r="S236" s="81"/>
      <c r="T236" s="81"/>
      <c r="U236" s="81"/>
      <c r="V236" s="81"/>
      <c r="W236" s="81"/>
      <c r="X236" s="81"/>
      <c r="Y236" s="81"/>
    </row>
    <row r="237" spans="1:25" ht="15" customHeight="1">
      <c r="A237" s="42"/>
      <c r="B237" s="42"/>
      <c r="C237" s="42"/>
      <c r="D237" s="52"/>
      <c r="E237" s="52"/>
      <c r="F237" s="52"/>
      <c r="G237" s="42"/>
      <c r="H237" s="42"/>
      <c r="I237" s="42"/>
      <c r="J237" s="42"/>
      <c r="K237" s="53"/>
      <c r="L237" s="54"/>
      <c r="M237" s="55"/>
      <c r="N237" s="42"/>
      <c r="O237" s="55"/>
      <c r="P237" s="56"/>
      <c r="Q237" s="42"/>
      <c r="R237" s="81"/>
      <c r="S237" s="81"/>
      <c r="T237" s="81"/>
      <c r="U237" s="81"/>
      <c r="V237" s="81"/>
      <c r="W237" s="81"/>
      <c r="X237" s="81"/>
      <c r="Y237" s="81"/>
    </row>
    <row r="238" spans="1:25" ht="15" customHeight="1">
      <c r="A238" s="42"/>
      <c r="B238" s="42"/>
      <c r="C238" s="42"/>
      <c r="D238" s="52"/>
      <c r="E238" s="52"/>
      <c r="F238" s="52"/>
      <c r="G238" s="42"/>
      <c r="H238" s="42"/>
      <c r="I238" s="42"/>
      <c r="J238" s="42"/>
      <c r="K238" s="53"/>
      <c r="L238" s="54"/>
      <c r="M238" s="55"/>
      <c r="N238" s="42"/>
      <c r="O238" s="55"/>
      <c r="P238" s="56"/>
      <c r="Q238" s="42"/>
      <c r="R238" s="81"/>
      <c r="S238" s="81"/>
      <c r="T238" s="81"/>
      <c r="U238" s="81"/>
      <c r="V238" s="81"/>
      <c r="W238" s="81"/>
      <c r="X238" s="81"/>
      <c r="Y238" s="81"/>
    </row>
    <row r="239" spans="1:25" ht="15" customHeight="1">
      <c r="A239" s="42"/>
      <c r="B239" s="42"/>
      <c r="C239" s="42"/>
      <c r="D239" s="52"/>
      <c r="E239" s="52"/>
      <c r="F239" s="52"/>
      <c r="G239" s="42"/>
      <c r="H239" s="42"/>
      <c r="I239" s="42"/>
      <c r="J239" s="42"/>
      <c r="K239" s="53"/>
      <c r="L239" s="54"/>
      <c r="M239" s="55"/>
      <c r="N239" s="42"/>
      <c r="O239" s="55"/>
      <c r="P239" s="56"/>
      <c r="Q239" s="42"/>
      <c r="R239" s="81"/>
      <c r="S239" s="81"/>
      <c r="T239" s="81"/>
      <c r="U239" s="81"/>
      <c r="V239" s="81"/>
      <c r="W239" s="81"/>
      <c r="X239" s="81"/>
      <c r="Y239" s="81"/>
    </row>
    <row r="240" spans="1:25" ht="15" customHeight="1">
      <c r="A240" s="42"/>
      <c r="B240" s="42"/>
      <c r="C240" s="42"/>
      <c r="D240" s="52"/>
      <c r="E240" s="52"/>
      <c r="F240" s="52"/>
      <c r="G240" s="42"/>
      <c r="H240" s="42"/>
      <c r="I240" s="42"/>
      <c r="J240" s="42"/>
      <c r="K240" s="53"/>
      <c r="L240" s="54"/>
      <c r="M240" s="55"/>
      <c r="N240" s="42"/>
      <c r="O240" s="55"/>
      <c r="P240" s="56"/>
      <c r="Q240" s="42"/>
      <c r="R240" s="81"/>
      <c r="S240" s="81"/>
      <c r="T240" s="81"/>
      <c r="U240" s="81"/>
      <c r="V240" s="81"/>
      <c r="W240" s="81"/>
      <c r="X240" s="81"/>
      <c r="Y240" s="81"/>
    </row>
    <row r="241" spans="1:25" ht="15" customHeight="1">
      <c r="A241" s="42"/>
      <c r="B241" s="42"/>
      <c r="C241" s="42"/>
      <c r="D241" s="52"/>
      <c r="E241" s="52"/>
      <c r="F241" s="52"/>
      <c r="G241" s="42"/>
      <c r="H241" s="42"/>
      <c r="I241" s="42"/>
      <c r="J241" s="42"/>
      <c r="K241" s="53"/>
      <c r="L241" s="54"/>
      <c r="M241" s="55"/>
      <c r="N241" s="42"/>
      <c r="O241" s="55"/>
      <c r="P241" s="56"/>
      <c r="Q241" s="42"/>
      <c r="R241" s="81"/>
      <c r="S241" s="81"/>
      <c r="T241" s="81"/>
      <c r="U241" s="81"/>
      <c r="V241" s="81"/>
      <c r="W241" s="81"/>
      <c r="X241" s="81"/>
      <c r="Y241" s="81"/>
    </row>
    <row r="242" spans="1:25" ht="15" customHeight="1">
      <c r="A242" s="42"/>
      <c r="B242" s="42"/>
      <c r="C242" s="42"/>
      <c r="D242" s="52"/>
      <c r="E242" s="52"/>
      <c r="F242" s="52"/>
      <c r="G242" s="42"/>
      <c r="H242" s="42"/>
      <c r="I242" s="42"/>
      <c r="J242" s="42"/>
      <c r="K242" s="53"/>
      <c r="L242" s="54"/>
      <c r="M242" s="55"/>
      <c r="N242" s="42"/>
      <c r="O242" s="55"/>
      <c r="P242" s="56"/>
      <c r="Q242" s="42"/>
      <c r="R242" s="81"/>
      <c r="S242" s="81"/>
      <c r="T242" s="81"/>
      <c r="U242" s="81"/>
      <c r="V242" s="81"/>
      <c r="W242" s="81"/>
      <c r="X242" s="81"/>
      <c r="Y242" s="81"/>
    </row>
    <row r="243" spans="1:25" ht="15" customHeight="1">
      <c r="A243" s="42"/>
      <c r="B243" s="42"/>
      <c r="C243" s="42"/>
      <c r="D243" s="52"/>
      <c r="E243" s="52"/>
      <c r="F243" s="52"/>
      <c r="G243" s="42"/>
      <c r="H243" s="42"/>
      <c r="I243" s="42"/>
      <c r="J243" s="42"/>
      <c r="K243" s="53"/>
      <c r="L243" s="54"/>
      <c r="M243" s="55"/>
      <c r="N243" s="42"/>
      <c r="O243" s="55"/>
      <c r="P243" s="56"/>
      <c r="Q243" s="42"/>
      <c r="R243" s="81"/>
      <c r="S243" s="81"/>
      <c r="T243" s="81"/>
      <c r="U243" s="81"/>
      <c r="V243" s="81"/>
      <c r="W243" s="81"/>
      <c r="X243" s="81"/>
      <c r="Y243" s="81"/>
    </row>
    <row r="244" spans="1:25" ht="15" customHeight="1">
      <c r="A244" s="42"/>
      <c r="B244" s="42"/>
      <c r="C244" s="42"/>
      <c r="D244" s="52"/>
      <c r="E244" s="52"/>
      <c r="F244" s="52"/>
      <c r="G244" s="42"/>
      <c r="H244" s="42"/>
      <c r="I244" s="42"/>
      <c r="J244" s="42"/>
      <c r="K244" s="53"/>
      <c r="L244" s="54"/>
      <c r="M244" s="55"/>
      <c r="N244" s="42"/>
      <c r="O244" s="55"/>
      <c r="P244" s="56"/>
      <c r="Q244" s="42"/>
      <c r="R244" s="81"/>
      <c r="S244" s="81"/>
      <c r="T244" s="81"/>
      <c r="U244" s="81"/>
      <c r="V244" s="81"/>
      <c r="W244" s="81"/>
      <c r="X244" s="81"/>
      <c r="Y244" s="81"/>
    </row>
    <row r="245" spans="1:25" ht="15" customHeight="1">
      <c r="A245" s="42"/>
      <c r="B245" s="42"/>
      <c r="C245" s="42"/>
      <c r="D245" s="52"/>
      <c r="E245" s="52"/>
      <c r="F245" s="52"/>
      <c r="G245" s="42"/>
      <c r="H245" s="42"/>
      <c r="I245" s="42"/>
      <c r="J245" s="42"/>
      <c r="K245" s="53"/>
      <c r="L245" s="54"/>
      <c r="M245" s="55"/>
      <c r="N245" s="42"/>
      <c r="O245" s="55"/>
      <c r="P245" s="56"/>
      <c r="Q245" s="42"/>
      <c r="R245" s="81"/>
      <c r="S245" s="81"/>
      <c r="T245" s="81"/>
      <c r="U245" s="81"/>
      <c r="V245" s="81"/>
      <c r="W245" s="81"/>
      <c r="X245" s="81"/>
      <c r="Y245" s="81"/>
    </row>
    <row r="246" spans="1:25" ht="15" customHeight="1">
      <c r="A246" s="42"/>
      <c r="B246" s="42"/>
      <c r="C246" s="42"/>
      <c r="D246" s="52"/>
      <c r="E246" s="52"/>
      <c r="F246" s="52"/>
      <c r="G246" s="42"/>
      <c r="H246" s="42"/>
      <c r="I246" s="42"/>
      <c r="J246" s="42"/>
      <c r="K246" s="53"/>
      <c r="L246" s="54"/>
      <c r="M246" s="55"/>
      <c r="N246" s="42"/>
      <c r="O246" s="55"/>
      <c r="P246" s="56"/>
      <c r="Q246" s="42"/>
      <c r="R246" s="81"/>
      <c r="S246" s="81"/>
      <c r="T246" s="81"/>
      <c r="U246" s="81"/>
      <c r="V246" s="81"/>
      <c r="W246" s="81"/>
      <c r="X246" s="81"/>
      <c r="Y246" s="81"/>
    </row>
    <row r="247" spans="1:25" ht="15" customHeight="1">
      <c r="A247" s="42"/>
      <c r="B247" s="42"/>
      <c r="C247" s="42"/>
      <c r="D247" s="52"/>
      <c r="E247" s="52"/>
      <c r="F247" s="52"/>
      <c r="G247" s="42"/>
      <c r="H247" s="42"/>
      <c r="I247" s="42"/>
      <c r="J247" s="42"/>
      <c r="K247" s="53"/>
      <c r="L247" s="54"/>
      <c r="M247" s="55"/>
      <c r="N247" s="42"/>
      <c r="O247" s="55"/>
      <c r="P247" s="56"/>
      <c r="Q247" s="42"/>
      <c r="R247" s="81"/>
      <c r="S247" s="81"/>
      <c r="T247" s="81"/>
      <c r="U247" s="81"/>
      <c r="V247" s="81"/>
      <c r="W247" s="81"/>
      <c r="X247" s="81"/>
      <c r="Y247" s="81"/>
    </row>
    <row r="248" spans="1:25" ht="15" customHeight="1">
      <c r="A248" s="42"/>
      <c r="B248" s="42"/>
      <c r="C248" s="42"/>
      <c r="D248" s="52"/>
      <c r="E248" s="52"/>
      <c r="F248" s="52"/>
      <c r="G248" s="42"/>
      <c r="H248" s="42"/>
      <c r="I248" s="42"/>
      <c r="J248" s="42"/>
      <c r="K248" s="53"/>
      <c r="L248" s="54"/>
      <c r="M248" s="55"/>
      <c r="N248" s="42"/>
      <c r="O248" s="55"/>
      <c r="P248" s="56"/>
      <c r="Q248" s="42"/>
      <c r="R248" s="81"/>
      <c r="S248" s="81"/>
      <c r="T248" s="81"/>
      <c r="U248" s="81"/>
      <c r="V248" s="81"/>
      <c r="W248" s="81"/>
      <c r="X248" s="81"/>
      <c r="Y248" s="81"/>
    </row>
    <row r="249" spans="1:25" ht="15" customHeight="1">
      <c r="A249" s="42"/>
      <c r="B249" s="42"/>
      <c r="C249" s="42"/>
      <c r="D249" s="52"/>
      <c r="E249" s="52"/>
      <c r="F249" s="52"/>
      <c r="G249" s="42"/>
      <c r="H249" s="42"/>
      <c r="I249" s="42"/>
      <c r="J249" s="42"/>
      <c r="K249" s="53"/>
      <c r="L249" s="54"/>
      <c r="M249" s="55"/>
      <c r="N249" s="42"/>
      <c r="O249" s="55"/>
      <c r="P249" s="56"/>
      <c r="Q249" s="42"/>
      <c r="R249" s="81"/>
      <c r="S249" s="81"/>
      <c r="T249" s="81"/>
      <c r="U249" s="81"/>
      <c r="V249" s="81"/>
      <c r="W249" s="81"/>
      <c r="X249" s="81"/>
      <c r="Y249" s="81"/>
    </row>
    <row r="250" spans="1:25" ht="15" customHeight="1">
      <c r="A250" s="42"/>
      <c r="B250" s="42"/>
      <c r="C250" s="42"/>
      <c r="D250" s="52"/>
      <c r="E250" s="52"/>
      <c r="F250" s="52"/>
      <c r="G250" s="42"/>
      <c r="H250" s="42"/>
      <c r="I250" s="42"/>
      <c r="J250" s="42"/>
      <c r="K250" s="53"/>
      <c r="L250" s="54"/>
      <c r="M250" s="55"/>
      <c r="N250" s="42"/>
      <c r="O250" s="55"/>
      <c r="P250" s="56"/>
      <c r="Q250" s="42"/>
      <c r="R250" s="81"/>
      <c r="S250" s="81"/>
      <c r="T250" s="81"/>
      <c r="U250" s="81"/>
      <c r="V250" s="81"/>
      <c r="W250" s="81"/>
      <c r="X250" s="81"/>
      <c r="Y250" s="81"/>
    </row>
    <row r="251" spans="1:25" ht="15" customHeight="1">
      <c r="A251" s="42"/>
      <c r="B251" s="42"/>
      <c r="C251" s="42"/>
      <c r="D251" s="52"/>
      <c r="E251" s="52"/>
      <c r="F251" s="52"/>
      <c r="G251" s="42"/>
      <c r="H251" s="42"/>
      <c r="I251" s="42"/>
      <c r="J251" s="42"/>
      <c r="K251" s="53"/>
      <c r="L251" s="54"/>
      <c r="M251" s="55"/>
      <c r="N251" s="42"/>
      <c r="O251" s="55"/>
      <c r="P251" s="56"/>
      <c r="Q251" s="42"/>
      <c r="R251" s="81"/>
      <c r="S251" s="81"/>
      <c r="T251" s="81"/>
      <c r="U251" s="81"/>
      <c r="V251" s="81"/>
      <c r="W251" s="81"/>
      <c r="X251" s="81"/>
      <c r="Y251" s="81"/>
    </row>
    <row r="252" spans="1:25" ht="15" customHeight="1">
      <c r="A252" s="42"/>
      <c r="B252" s="42"/>
      <c r="C252" s="42"/>
      <c r="D252" s="52"/>
      <c r="E252" s="52"/>
      <c r="F252" s="52"/>
      <c r="G252" s="42"/>
      <c r="H252" s="42"/>
      <c r="I252" s="42"/>
      <c r="J252" s="42"/>
      <c r="K252" s="53"/>
      <c r="L252" s="54"/>
      <c r="M252" s="55"/>
      <c r="N252" s="42"/>
      <c r="O252" s="55"/>
      <c r="P252" s="56"/>
      <c r="Q252" s="42"/>
      <c r="R252" s="81"/>
      <c r="S252" s="81"/>
      <c r="T252" s="81"/>
      <c r="U252" s="81"/>
      <c r="V252" s="81"/>
      <c r="W252" s="81"/>
      <c r="X252" s="81"/>
      <c r="Y252" s="81"/>
    </row>
  </sheetData>
  <sortState ref="A8:AG200">
    <sortCondition ref="B8:B200" customList="LOP价格,面料,拉链,辅料,厂供物料,吊牌及包装"/>
  </sortState>
  <phoneticPr fontId="13" type="noConversion"/>
  <conditionalFormatting sqref="N1:O8">
    <cfRule type="dataBar" priority="1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{465C1476-F768-4B42-83A0-76567EF81EC0}</x14:id>
        </ext>
      </extLst>
    </cfRule>
  </conditionalFormatting>
  <pageMargins left="0.23622047244094502" right="0.23622047244094502" top="0.27559055118110198" bottom="0.15748031496063" header="0.31496062992126" footer="0.31496062992126"/>
  <pageSetup paperSize="9" scale="85" orientation="landscape" cellComments="atEnd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5C1476-F768-4B42-83A0-76567EF81EC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N1:O8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2" sqref="K22"/>
    </sheetView>
  </sheetViews>
  <sheetFormatPr defaultRowHeight="13.5"/>
  <sheetData/>
  <phoneticPr fontId="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0"/>
  <sheetViews>
    <sheetView topLeftCell="A16" workbookViewId="0">
      <selection activeCell="B33" sqref="B33:J33"/>
    </sheetView>
  </sheetViews>
  <sheetFormatPr defaultRowHeight="13.5"/>
  <cols>
    <col min="1" max="7" width="7" customWidth="1"/>
    <col min="8" max="8" width="10" customWidth="1"/>
    <col min="9" max="10" width="7" customWidth="1"/>
  </cols>
  <sheetData>
    <row r="1" spans="1:10">
      <c r="A1" s="125" t="s">
        <v>246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>
      <c r="A2" s="96" t="str">
        <f>'[1]1款式图'!A31</f>
        <v>季度</v>
      </c>
      <c r="B2" s="96">
        <v>21</v>
      </c>
      <c r="C2" s="96" t="s">
        <v>247</v>
      </c>
      <c r="D2" s="96" t="s">
        <v>248</v>
      </c>
      <c r="E2" s="96" t="s">
        <v>249</v>
      </c>
      <c r="F2" s="125"/>
      <c r="G2" s="125"/>
      <c r="H2" s="96" t="s">
        <v>250</v>
      </c>
      <c r="I2" s="125"/>
      <c r="J2" s="125"/>
    </row>
    <row r="3" spans="1:10">
      <c r="A3" s="96" t="str">
        <f>'[1]1款式图'!A32</f>
        <v>款号</v>
      </c>
      <c r="B3" s="96"/>
      <c r="C3" s="96" t="s">
        <v>251</v>
      </c>
      <c r="D3" s="96"/>
      <c r="E3" s="96" t="s">
        <v>252</v>
      </c>
      <c r="F3" s="125" t="s">
        <v>253</v>
      </c>
      <c r="G3" s="125"/>
      <c r="H3" s="96" t="s">
        <v>254</v>
      </c>
      <c r="I3" s="125"/>
      <c r="J3" s="125"/>
    </row>
    <row r="4" spans="1:10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>
      <c r="A5" s="128" t="s">
        <v>255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A6" s="96" t="s">
        <v>256</v>
      </c>
      <c r="B6" s="129" t="s">
        <v>287</v>
      </c>
      <c r="C6" s="129"/>
      <c r="D6" s="129"/>
      <c r="E6" s="129"/>
      <c r="F6" s="129"/>
      <c r="G6" s="129"/>
      <c r="H6" s="129"/>
      <c r="I6" s="129"/>
      <c r="J6" s="129"/>
    </row>
    <row r="7" spans="1:10">
      <c r="A7" s="96" t="s">
        <v>257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0">
      <c r="A8" s="96" t="s">
        <v>258</v>
      </c>
      <c r="B8" s="130"/>
      <c r="C8" s="130"/>
      <c r="D8" s="130"/>
      <c r="E8" s="130"/>
      <c r="F8" s="130"/>
      <c r="G8" s="130"/>
      <c r="H8" s="130"/>
      <c r="I8" s="130"/>
      <c r="J8" s="130"/>
    </row>
    <row r="9" spans="1:10">
      <c r="A9" s="96" t="s">
        <v>259</v>
      </c>
      <c r="B9" s="130"/>
      <c r="C9" s="130"/>
      <c r="D9" s="130"/>
      <c r="E9" s="130"/>
      <c r="F9" s="130"/>
      <c r="G9" s="130"/>
      <c r="H9" s="130"/>
      <c r="I9" s="130"/>
      <c r="J9" s="130"/>
    </row>
    <row r="10" spans="1:10">
      <c r="A10" s="96" t="s">
        <v>260</v>
      </c>
      <c r="B10" s="130"/>
      <c r="C10" s="130"/>
      <c r="D10" s="130"/>
      <c r="E10" s="130"/>
      <c r="F10" s="130"/>
      <c r="G10" s="130"/>
      <c r="H10" s="130"/>
      <c r="I10" s="130"/>
      <c r="J10" s="130"/>
    </row>
    <row r="11" spans="1:10">
      <c r="A11" s="96" t="s">
        <v>261</v>
      </c>
      <c r="B11" s="125"/>
      <c r="C11" s="125"/>
      <c r="D11" s="125"/>
      <c r="E11" s="125"/>
      <c r="F11" s="125"/>
      <c r="G11" s="125"/>
      <c r="H11" s="125"/>
      <c r="I11" s="125"/>
      <c r="J11" s="125"/>
    </row>
    <row r="12" spans="1:10">
      <c r="A12" s="96" t="s">
        <v>262</v>
      </c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0">
      <c r="A13" s="96" t="s">
        <v>263</v>
      </c>
      <c r="B13" s="125"/>
      <c r="C13" s="125"/>
      <c r="D13" s="125"/>
      <c r="E13" s="125"/>
      <c r="F13" s="125"/>
      <c r="G13" s="125"/>
      <c r="H13" s="125"/>
      <c r="I13" s="125"/>
      <c r="J13" s="125"/>
    </row>
    <row r="14" spans="1:10">
      <c r="A14" s="96" t="s">
        <v>264</v>
      </c>
      <c r="B14" s="125"/>
      <c r="C14" s="125"/>
      <c r="D14" s="125"/>
      <c r="E14" s="125"/>
      <c r="F14" s="125"/>
      <c r="G14" s="125"/>
      <c r="H14" s="125"/>
      <c r="I14" s="125"/>
      <c r="J14" s="125"/>
    </row>
    <row r="15" spans="1:10">
      <c r="A15" s="96" t="s">
        <v>265</v>
      </c>
      <c r="B15" s="125"/>
      <c r="C15" s="125"/>
      <c r="D15" s="125"/>
      <c r="E15" s="125"/>
      <c r="F15" s="125"/>
      <c r="G15" s="125"/>
      <c r="H15" s="125"/>
      <c r="I15" s="125"/>
      <c r="J15" s="125"/>
    </row>
    <row r="16" spans="1:10">
      <c r="A16" s="96" t="s">
        <v>266</v>
      </c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>
      <c r="A17" s="96" t="s">
        <v>267</v>
      </c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>
      <c r="A18" s="96" t="s">
        <v>268</v>
      </c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>
      <c r="A19" s="96" t="s">
        <v>269</v>
      </c>
      <c r="B19" s="125"/>
      <c r="C19" s="125"/>
      <c r="D19" s="125"/>
      <c r="E19" s="125"/>
      <c r="F19" s="125"/>
      <c r="G19" s="125"/>
      <c r="H19" s="125"/>
      <c r="I19" s="125"/>
      <c r="J19" s="125"/>
    </row>
    <row r="20" spans="1:10">
      <c r="A20" s="96" t="s">
        <v>270</v>
      </c>
      <c r="B20" s="125"/>
      <c r="C20" s="125"/>
      <c r="D20" s="125"/>
      <c r="E20" s="125"/>
      <c r="F20" s="125"/>
      <c r="G20" s="125"/>
      <c r="H20" s="125"/>
      <c r="I20" s="125"/>
      <c r="J20" s="125"/>
    </row>
    <row r="21" spans="1:10">
      <c r="A21" s="96" t="s">
        <v>271</v>
      </c>
      <c r="B21" s="125"/>
      <c r="C21" s="125"/>
      <c r="D21" s="125"/>
      <c r="E21" s="125"/>
      <c r="F21" s="125"/>
      <c r="G21" s="125"/>
      <c r="H21" s="125"/>
      <c r="I21" s="125"/>
      <c r="J21" s="125"/>
    </row>
    <row r="22" spans="1:10">
      <c r="A22" s="96" t="s">
        <v>272</v>
      </c>
      <c r="B22" s="125"/>
      <c r="C22" s="125"/>
      <c r="D22" s="125"/>
      <c r="E22" s="125"/>
      <c r="F22" s="125"/>
      <c r="G22" s="125"/>
      <c r="H22" s="125"/>
      <c r="I22" s="125"/>
      <c r="J22" s="125"/>
    </row>
    <row r="23" spans="1:10">
      <c r="A23" s="96"/>
      <c r="B23" s="96" t="s">
        <v>273</v>
      </c>
      <c r="C23" s="96"/>
      <c r="D23" s="96" t="s">
        <v>274</v>
      </c>
      <c r="E23" s="96"/>
      <c r="F23" s="96" t="s">
        <v>275</v>
      </c>
      <c r="G23" s="96"/>
      <c r="H23" s="96"/>
      <c r="I23" s="96" t="s">
        <v>276</v>
      </c>
      <c r="J23" s="96"/>
    </row>
    <row r="24" spans="1:10">
      <c r="A24" s="96"/>
      <c r="B24" s="96"/>
      <c r="C24" s="96"/>
      <c r="D24" s="96"/>
      <c r="E24" s="96"/>
      <c r="F24" s="96"/>
      <c r="G24" s="96"/>
      <c r="H24" s="96"/>
      <c r="I24" s="96"/>
      <c r="J24" s="96"/>
    </row>
    <row r="25" spans="1:10">
      <c r="A25" s="125" t="s">
        <v>293</v>
      </c>
      <c r="B25" s="125"/>
      <c r="C25" s="125"/>
      <c r="D25" s="125"/>
      <c r="E25" s="125"/>
      <c r="F25" s="125"/>
      <c r="G25" s="125"/>
      <c r="H25" s="125"/>
      <c r="I25" s="125"/>
      <c r="J25" s="125"/>
    </row>
    <row r="26" spans="1:10">
      <c r="A26" s="96" t="s">
        <v>256</v>
      </c>
      <c r="B26" s="127" t="s">
        <v>296</v>
      </c>
      <c r="C26" s="127"/>
      <c r="D26" s="127"/>
      <c r="E26" s="127"/>
      <c r="F26" s="127"/>
      <c r="G26" s="127"/>
      <c r="H26" s="127"/>
      <c r="I26" s="127"/>
      <c r="J26" s="127"/>
    </row>
    <row r="27" spans="1:10">
      <c r="A27" s="96" t="s">
        <v>257</v>
      </c>
      <c r="B27" s="127" t="s">
        <v>292</v>
      </c>
      <c r="C27" s="127"/>
      <c r="D27" s="127"/>
      <c r="E27" s="127"/>
      <c r="F27" s="127"/>
      <c r="G27" s="127"/>
      <c r="H27" s="127"/>
      <c r="I27" s="127"/>
      <c r="J27" s="127"/>
    </row>
    <row r="28" spans="1:10">
      <c r="A28" s="96" t="s">
        <v>258</v>
      </c>
      <c r="B28" s="127" t="s">
        <v>294</v>
      </c>
      <c r="C28" s="127"/>
      <c r="D28" s="127"/>
      <c r="E28" s="127"/>
      <c r="F28" s="127"/>
      <c r="G28" s="127"/>
      <c r="H28" s="127"/>
      <c r="I28" s="127"/>
      <c r="J28" s="127"/>
    </row>
    <row r="29" spans="1:10">
      <c r="A29" s="96" t="s">
        <v>260</v>
      </c>
      <c r="B29" s="127" t="s">
        <v>295</v>
      </c>
      <c r="C29" s="127"/>
      <c r="D29" s="127"/>
      <c r="E29" s="127"/>
      <c r="F29" s="127"/>
      <c r="G29" s="127"/>
      <c r="H29" s="127"/>
      <c r="I29" s="127"/>
      <c r="J29" s="127"/>
    </row>
    <row r="30" spans="1:10">
      <c r="A30" s="96" t="s">
        <v>261</v>
      </c>
      <c r="B30" s="127" t="s">
        <v>359</v>
      </c>
      <c r="C30" s="127"/>
      <c r="D30" s="127"/>
      <c r="E30" s="127"/>
      <c r="F30" s="127"/>
      <c r="G30" s="127"/>
      <c r="H30" s="127"/>
      <c r="I30" s="127"/>
      <c r="J30" s="127"/>
    </row>
    <row r="31" spans="1:10">
      <c r="A31" s="96" t="s">
        <v>262</v>
      </c>
      <c r="B31" s="127" t="s">
        <v>360</v>
      </c>
      <c r="C31" s="127"/>
      <c r="D31" s="127"/>
      <c r="E31" s="127"/>
      <c r="F31" s="127"/>
      <c r="G31" s="127"/>
      <c r="H31" s="127"/>
      <c r="I31" s="127"/>
      <c r="J31" s="127"/>
    </row>
    <row r="32" spans="1:10">
      <c r="A32" s="96" t="s">
        <v>263</v>
      </c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10">
      <c r="A33" s="96" t="s">
        <v>264</v>
      </c>
      <c r="B33" s="125"/>
      <c r="C33" s="125"/>
      <c r="D33" s="125"/>
      <c r="E33" s="125"/>
      <c r="F33" s="125"/>
      <c r="G33" s="125"/>
      <c r="H33" s="125"/>
      <c r="I33" s="125"/>
      <c r="J33" s="125"/>
    </row>
    <row r="34" spans="1:10">
      <c r="A34" s="96" t="s">
        <v>265</v>
      </c>
      <c r="B34" s="125"/>
      <c r="C34" s="125"/>
      <c r="D34" s="125"/>
      <c r="E34" s="125"/>
      <c r="F34" s="125"/>
      <c r="G34" s="125"/>
      <c r="H34" s="125"/>
      <c r="I34" s="125"/>
      <c r="J34" s="125"/>
    </row>
    <row r="35" spans="1:10">
      <c r="A35" s="96" t="s">
        <v>266</v>
      </c>
      <c r="B35" s="125"/>
      <c r="C35" s="125"/>
      <c r="D35" s="125"/>
      <c r="E35" s="125"/>
      <c r="F35" s="125"/>
      <c r="G35" s="125"/>
      <c r="H35" s="125"/>
      <c r="I35" s="125"/>
      <c r="J35" s="125"/>
    </row>
    <row r="36" spans="1:10">
      <c r="A36" s="96" t="s">
        <v>267</v>
      </c>
      <c r="B36" s="125" t="s">
        <v>277</v>
      </c>
      <c r="C36" s="125"/>
      <c r="D36" s="125"/>
      <c r="E36" s="125"/>
      <c r="F36" s="125"/>
      <c r="G36" s="125"/>
      <c r="H36" s="125"/>
      <c r="I36" s="125"/>
      <c r="J36" s="125"/>
    </row>
    <row r="37" spans="1:10">
      <c r="A37" s="96" t="s">
        <v>268</v>
      </c>
      <c r="B37" s="125"/>
      <c r="C37" s="125"/>
      <c r="D37" s="125"/>
      <c r="E37" s="125"/>
      <c r="F37" s="125"/>
      <c r="G37" s="125"/>
      <c r="H37" s="125"/>
      <c r="I37" s="125"/>
      <c r="J37" s="125"/>
    </row>
    <row r="38" spans="1:10">
      <c r="A38" s="96" t="s">
        <v>269</v>
      </c>
      <c r="B38" s="125"/>
      <c r="C38" s="125"/>
      <c r="D38" s="125"/>
      <c r="E38" s="125"/>
      <c r="F38" s="125"/>
      <c r="G38" s="125"/>
      <c r="H38" s="125"/>
      <c r="I38" s="125"/>
      <c r="J38" s="125"/>
    </row>
    <row r="39" spans="1:10">
      <c r="A39" s="96" t="s">
        <v>270</v>
      </c>
      <c r="B39" s="125"/>
      <c r="C39" s="125"/>
      <c r="D39" s="125"/>
      <c r="E39" s="125"/>
      <c r="F39" s="125"/>
      <c r="G39" s="125"/>
      <c r="H39" s="125"/>
      <c r="I39" s="125"/>
      <c r="J39" s="125"/>
    </row>
    <row r="40" spans="1:10">
      <c r="A40" s="96"/>
      <c r="B40" s="96" t="s">
        <v>273</v>
      </c>
      <c r="C40" s="96"/>
      <c r="D40" s="96" t="s">
        <v>274</v>
      </c>
      <c r="E40" s="96"/>
      <c r="F40" s="96" t="s">
        <v>275</v>
      </c>
      <c r="G40" s="96"/>
      <c r="H40" s="96"/>
      <c r="I40" s="96" t="s">
        <v>276</v>
      </c>
      <c r="J40" s="96"/>
    </row>
    <row r="41" spans="1:10">
      <c r="A41" s="96"/>
      <c r="B41" s="125"/>
      <c r="C41" s="125"/>
      <c r="D41" s="125"/>
      <c r="E41" s="125"/>
      <c r="F41" s="125"/>
      <c r="G41" s="125"/>
      <c r="H41" s="125"/>
      <c r="I41" s="125"/>
      <c r="J41" s="125"/>
    </row>
    <row r="42" spans="1:10">
      <c r="A42" s="126" t="s">
        <v>278</v>
      </c>
      <c r="B42" s="125"/>
      <c r="C42" s="125"/>
      <c r="D42" s="125"/>
      <c r="E42" s="125"/>
      <c r="F42" s="125"/>
      <c r="G42" s="125"/>
      <c r="H42" s="125"/>
      <c r="I42" s="125"/>
      <c r="J42" s="125"/>
    </row>
    <row r="43" spans="1:10">
      <c r="A43" s="96" t="s">
        <v>256</v>
      </c>
      <c r="B43" s="125" t="s">
        <v>279</v>
      </c>
      <c r="C43" s="125"/>
      <c r="D43" s="125"/>
      <c r="E43" s="125"/>
      <c r="F43" s="125"/>
      <c r="G43" s="125"/>
      <c r="H43" s="125"/>
      <c r="I43" s="125"/>
      <c r="J43" s="125"/>
    </row>
    <row r="44" spans="1:10">
      <c r="A44" s="96" t="s">
        <v>257</v>
      </c>
      <c r="B44" s="125"/>
      <c r="C44" s="125"/>
      <c r="D44" s="125"/>
      <c r="E44" s="125"/>
      <c r="F44" s="125"/>
      <c r="G44" s="125"/>
      <c r="H44" s="125"/>
      <c r="I44" s="125"/>
      <c r="J44" s="125"/>
    </row>
    <row r="45" spans="1:10">
      <c r="A45" s="96" t="s">
        <v>258</v>
      </c>
      <c r="B45" s="125"/>
      <c r="C45" s="125"/>
      <c r="D45" s="125"/>
      <c r="E45" s="125"/>
      <c r="F45" s="125"/>
      <c r="G45" s="125"/>
      <c r="H45" s="125"/>
      <c r="I45" s="125"/>
      <c r="J45" s="125"/>
    </row>
    <row r="46" spans="1:10">
      <c r="A46" s="96" t="s">
        <v>259</v>
      </c>
      <c r="B46" s="125"/>
      <c r="C46" s="125"/>
      <c r="D46" s="125"/>
      <c r="E46" s="125"/>
      <c r="F46" s="125"/>
      <c r="G46" s="125"/>
      <c r="H46" s="125"/>
      <c r="I46" s="125"/>
      <c r="J46" s="125"/>
    </row>
    <row r="47" spans="1:10">
      <c r="A47" s="96" t="s">
        <v>260</v>
      </c>
      <c r="B47" s="125"/>
      <c r="C47" s="125"/>
      <c r="D47" s="125"/>
      <c r="E47" s="125"/>
      <c r="F47" s="125"/>
      <c r="G47" s="125"/>
      <c r="H47" s="125"/>
      <c r="I47" s="125"/>
      <c r="J47" s="125"/>
    </row>
    <row r="48" spans="1:10">
      <c r="A48" s="96" t="s">
        <v>261</v>
      </c>
      <c r="B48" s="125" t="s">
        <v>280</v>
      </c>
      <c r="C48" s="125"/>
      <c r="D48" s="125"/>
      <c r="E48" s="125"/>
      <c r="F48" s="125"/>
      <c r="G48" s="125"/>
      <c r="H48" s="125"/>
      <c r="I48" s="125"/>
      <c r="J48" s="125"/>
    </row>
    <row r="49" spans="1:10">
      <c r="A49" s="96" t="s">
        <v>262</v>
      </c>
      <c r="B49" s="125"/>
      <c r="C49" s="125"/>
      <c r="D49" s="125"/>
      <c r="E49" s="125"/>
      <c r="F49" s="125"/>
      <c r="G49" s="125"/>
      <c r="H49" s="125"/>
      <c r="I49" s="125"/>
      <c r="J49" s="125"/>
    </row>
    <row r="50" spans="1:10">
      <c r="A50" s="96" t="s">
        <v>263</v>
      </c>
      <c r="B50" s="125"/>
      <c r="C50" s="125"/>
      <c r="D50" s="125"/>
      <c r="E50" s="125"/>
      <c r="F50" s="125"/>
      <c r="G50" s="125"/>
      <c r="H50" s="125"/>
      <c r="I50" s="125"/>
      <c r="J50" s="125"/>
    </row>
    <row r="51" spans="1:10">
      <c r="A51" s="96" t="s">
        <v>264</v>
      </c>
      <c r="B51" s="125"/>
      <c r="C51" s="125"/>
      <c r="D51" s="125"/>
      <c r="E51" s="125"/>
      <c r="F51" s="125"/>
      <c r="G51" s="125"/>
      <c r="H51" s="125"/>
      <c r="I51" s="125"/>
      <c r="J51" s="125"/>
    </row>
    <row r="52" spans="1:10">
      <c r="A52" s="96" t="s">
        <v>265</v>
      </c>
      <c r="B52" s="125"/>
      <c r="C52" s="125"/>
      <c r="D52" s="125"/>
      <c r="E52" s="125"/>
      <c r="F52" s="125"/>
      <c r="G52" s="125"/>
      <c r="H52" s="125"/>
      <c r="I52" s="125"/>
      <c r="J52" s="125"/>
    </row>
    <row r="53" spans="1:10">
      <c r="A53" s="96" t="s">
        <v>266</v>
      </c>
      <c r="B53" s="125"/>
      <c r="C53" s="125"/>
      <c r="D53" s="125"/>
      <c r="E53" s="125"/>
      <c r="F53" s="125"/>
      <c r="G53" s="125"/>
      <c r="H53" s="125"/>
      <c r="I53" s="125"/>
      <c r="J53" s="125"/>
    </row>
    <row r="54" spans="1:10">
      <c r="A54" s="96" t="s">
        <v>267</v>
      </c>
      <c r="B54" s="125"/>
      <c r="C54" s="125"/>
      <c r="D54" s="125"/>
      <c r="E54" s="125"/>
      <c r="F54" s="125"/>
      <c r="G54" s="125"/>
      <c r="H54" s="125"/>
      <c r="I54" s="125"/>
      <c r="J54" s="125"/>
    </row>
    <row r="55" spans="1:10">
      <c r="A55" s="96" t="s">
        <v>268</v>
      </c>
      <c r="B55" s="125" t="s">
        <v>281</v>
      </c>
      <c r="C55" s="125"/>
      <c r="D55" s="125"/>
      <c r="E55" s="125"/>
      <c r="F55" s="125"/>
      <c r="G55" s="125"/>
      <c r="H55" s="125"/>
      <c r="I55" s="125"/>
      <c r="J55" s="125"/>
    </row>
    <row r="56" spans="1:10">
      <c r="A56" s="96" t="s">
        <v>269</v>
      </c>
      <c r="B56" s="125"/>
      <c r="C56" s="125"/>
      <c r="D56" s="125"/>
      <c r="E56" s="125"/>
      <c r="F56" s="125"/>
      <c r="G56" s="125"/>
      <c r="H56" s="125"/>
      <c r="I56" s="125"/>
      <c r="J56" s="125"/>
    </row>
    <row r="57" spans="1:10">
      <c r="A57" s="96" t="s">
        <v>270</v>
      </c>
      <c r="B57" s="125"/>
      <c r="C57" s="125"/>
      <c r="D57" s="125"/>
      <c r="E57" s="125"/>
      <c r="F57" s="125"/>
      <c r="G57" s="125"/>
      <c r="H57" s="125"/>
      <c r="I57" s="125"/>
      <c r="J57" s="125"/>
    </row>
    <row r="58" spans="1:10">
      <c r="A58" s="96" t="s">
        <v>271</v>
      </c>
      <c r="B58" s="125"/>
      <c r="C58" s="125"/>
      <c r="D58" s="125"/>
      <c r="E58" s="125"/>
      <c r="F58" s="125"/>
      <c r="G58" s="125"/>
      <c r="H58" s="125"/>
      <c r="I58" s="125"/>
      <c r="J58" s="125"/>
    </row>
    <row r="59" spans="1:10">
      <c r="A59" s="96" t="s">
        <v>272</v>
      </c>
      <c r="B59" s="125"/>
      <c r="C59" s="125"/>
      <c r="D59" s="125"/>
      <c r="E59" s="125"/>
      <c r="F59" s="125"/>
      <c r="G59" s="125"/>
      <c r="H59" s="125"/>
      <c r="I59" s="125"/>
      <c r="J59" s="125"/>
    </row>
    <row r="60" spans="1:10">
      <c r="A60" s="96"/>
      <c r="B60" s="96" t="s">
        <v>282</v>
      </c>
      <c r="C60" s="96"/>
      <c r="D60" s="96" t="s">
        <v>283</v>
      </c>
      <c r="E60" s="96"/>
      <c r="F60" s="96" t="s">
        <v>284</v>
      </c>
      <c r="G60" s="96" t="s">
        <v>285</v>
      </c>
      <c r="H60" s="96"/>
      <c r="I60" s="96" t="s">
        <v>286</v>
      </c>
      <c r="J60" s="96"/>
    </row>
  </sheetData>
  <mergeCells count="57">
    <mergeCell ref="B11:J11"/>
    <mergeCell ref="A1:J1"/>
    <mergeCell ref="F2:G2"/>
    <mergeCell ref="I2:J2"/>
    <mergeCell ref="F3:G3"/>
    <mergeCell ref="I3:J3"/>
    <mergeCell ref="A5:J5"/>
    <mergeCell ref="B6:J6"/>
    <mergeCell ref="B7:J7"/>
    <mergeCell ref="B8:J8"/>
    <mergeCell ref="B9:J9"/>
    <mergeCell ref="B10:J10"/>
    <mergeCell ref="A25:J25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37:J37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50:J50"/>
    <mergeCell ref="B38:J38"/>
    <mergeCell ref="B39:J39"/>
    <mergeCell ref="B41:J41"/>
    <mergeCell ref="A42:J42"/>
    <mergeCell ref="B43:J43"/>
    <mergeCell ref="B44:J44"/>
    <mergeCell ref="B45:J45"/>
    <mergeCell ref="B46:J46"/>
    <mergeCell ref="B47:J47"/>
    <mergeCell ref="B48:J48"/>
    <mergeCell ref="B49:J49"/>
    <mergeCell ref="B57:J57"/>
    <mergeCell ref="B58:J58"/>
    <mergeCell ref="B59:J59"/>
    <mergeCell ref="B51:J51"/>
    <mergeCell ref="B52:J52"/>
    <mergeCell ref="B53:J53"/>
    <mergeCell ref="B54:J54"/>
    <mergeCell ref="B55:J55"/>
    <mergeCell ref="B56:J56"/>
  </mergeCells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C15" sqref="C15"/>
    </sheetView>
  </sheetViews>
  <sheetFormatPr defaultRowHeight="13.5"/>
  <cols>
    <col min="1" max="1" width="20.25" customWidth="1"/>
    <col min="7" max="7" width="12.375" customWidth="1"/>
    <col min="8" max="8" width="4.375" customWidth="1"/>
  </cols>
  <sheetData>
    <row r="1" spans="1:9" ht="27">
      <c r="A1" s="131"/>
      <c r="B1" s="132"/>
      <c r="C1" s="132"/>
      <c r="D1" s="132"/>
      <c r="E1" s="132"/>
      <c r="F1" s="132"/>
      <c r="G1" s="133"/>
    </row>
    <row r="2" spans="1:9" ht="27">
      <c r="A2" s="131" t="s">
        <v>362</v>
      </c>
      <c r="B2" s="132"/>
      <c r="C2" s="132"/>
      <c r="D2" s="132"/>
      <c r="E2" s="132"/>
      <c r="F2" s="132"/>
      <c r="G2" s="133"/>
    </row>
    <row r="3" spans="1:9" ht="14.25">
      <c r="A3" s="109" t="s">
        <v>363</v>
      </c>
      <c r="B3" s="134" t="s">
        <v>364</v>
      </c>
      <c r="C3" s="134"/>
      <c r="D3" s="134"/>
      <c r="E3" s="134"/>
      <c r="F3" s="135"/>
      <c r="G3" s="110" t="s">
        <v>365</v>
      </c>
    </row>
    <row r="4" spans="1:9" ht="14.25">
      <c r="A4" s="111" t="s">
        <v>366</v>
      </c>
      <c r="B4" s="112" t="s">
        <v>367</v>
      </c>
      <c r="C4" s="113" t="s">
        <v>368</v>
      </c>
      <c r="D4" s="112" t="s">
        <v>369</v>
      </c>
      <c r="E4" s="112" t="s">
        <v>370</v>
      </c>
      <c r="F4" s="112" t="s">
        <v>371</v>
      </c>
      <c r="G4" s="112" t="s">
        <v>372</v>
      </c>
      <c r="I4" s="113"/>
    </row>
    <row r="5" spans="1:9" ht="14.25">
      <c r="A5" s="111" t="s">
        <v>373</v>
      </c>
      <c r="B5" s="112">
        <f>C5-4</f>
        <v>59</v>
      </c>
      <c r="C5" s="113">
        <v>63</v>
      </c>
      <c r="D5" s="112">
        <f t="shared" ref="D5:G5" si="0">C5+4</f>
        <v>67</v>
      </c>
      <c r="E5" s="112">
        <f t="shared" si="0"/>
        <v>71</v>
      </c>
      <c r="F5" s="112">
        <f t="shared" si="0"/>
        <v>75</v>
      </c>
      <c r="G5" s="112">
        <f t="shared" si="0"/>
        <v>79</v>
      </c>
      <c r="I5" s="113"/>
    </row>
    <row r="6" spans="1:9" ht="14.25">
      <c r="A6" s="111" t="s">
        <v>374</v>
      </c>
      <c r="B6" s="112">
        <f>C6-4</f>
        <v>84</v>
      </c>
      <c r="C6" s="114">
        <v>88</v>
      </c>
      <c r="D6" s="112">
        <f>C6+4</f>
        <v>92</v>
      </c>
      <c r="E6" s="112">
        <f t="shared" ref="E6:G8" si="1">D6+6</f>
        <v>98</v>
      </c>
      <c r="F6" s="112">
        <f t="shared" si="1"/>
        <v>104</v>
      </c>
      <c r="G6" s="112">
        <f t="shared" si="1"/>
        <v>110</v>
      </c>
      <c r="I6" s="113">
        <v>84</v>
      </c>
    </row>
    <row r="7" spans="1:9" ht="14.25">
      <c r="A7" s="115" t="s">
        <v>375</v>
      </c>
      <c r="B7" s="112">
        <f>C7-4</f>
        <v>-4</v>
      </c>
      <c r="C7" s="113"/>
      <c r="D7" s="112">
        <f>C7+4</f>
        <v>4</v>
      </c>
      <c r="E7" s="112">
        <f t="shared" si="1"/>
        <v>10</v>
      </c>
      <c r="F7" s="112">
        <f t="shared" si="1"/>
        <v>16</v>
      </c>
      <c r="G7" s="112">
        <f t="shared" si="1"/>
        <v>22</v>
      </c>
      <c r="I7" s="113"/>
    </row>
    <row r="8" spans="1:9" ht="14.25">
      <c r="A8" s="111" t="s">
        <v>376</v>
      </c>
      <c r="B8" s="112">
        <f>C8-4</f>
        <v>101</v>
      </c>
      <c r="C8" s="114">
        <v>105</v>
      </c>
      <c r="D8" s="112">
        <f>C8+4</f>
        <v>109</v>
      </c>
      <c r="E8" s="112">
        <f t="shared" si="1"/>
        <v>115</v>
      </c>
      <c r="F8" s="112">
        <f t="shared" si="1"/>
        <v>121</v>
      </c>
      <c r="G8" s="112">
        <f t="shared" si="1"/>
        <v>127</v>
      </c>
      <c r="I8" s="113"/>
    </row>
    <row r="9" spans="1:9" ht="14.25">
      <c r="A9" s="111" t="s">
        <v>377</v>
      </c>
      <c r="B9" s="112">
        <f>C9-1.5</f>
        <v>32.5</v>
      </c>
      <c r="C9" s="113">
        <v>34</v>
      </c>
      <c r="D9" s="112">
        <f>C9+2.2</f>
        <v>36.200000000000003</v>
      </c>
      <c r="E9" s="112">
        <f>D9+2.2</f>
        <v>38.400000000000006</v>
      </c>
      <c r="F9" s="112">
        <f>E9+2.2</f>
        <v>40.600000000000009</v>
      </c>
      <c r="G9" s="112">
        <f>F9+2.2</f>
        <v>42.800000000000011</v>
      </c>
      <c r="I9" s="113">
        <v>33.5</v>
      </c>
    </row>
    <row r="10" spans="1:9" ht="14.25">
      <c r="A10" s="111" t="s">
        <v>378</v>
      </c>
      <c r="B10" s="112">
        <f>C10-1</f>
        <v>44</v>
      </c>
      <c r="C10" s="113">
        <v>45</v>
      </c>
      <c r="D10" s="112">
        <f>C10+1</f>
        <v>46</v>
      </c>
      <c r="E10" s="112">
        <f t="shared" ref="E10:G10" si="2">D10+1.5</f>
        <v>47.5</v>
      </c>
      <c r="F10" s="112">
        <f t="shared" si="2"/>
        <v>49</v>
      </c>
      <c r="G10" s="112">
        <f t="shared" si="2"/>
        <v>50.5</v>
      </c>
      <c r="I10" s="113">
        <v>0</v>
      </c>
    </row>
    <row r="11" spans="1:9" ht="14.25">
      <c r="A11" s="111" t="s">
        <v>379</v>
      </c>
      <c r="B11" s="112">
        <f>C11-4</f>
        <v>45</v>
      </c>
      <c r="C11" s="113">
        <v>49</v>
      </c>
      <c r="D11" s="112">
        <f>C11+3</f>
        <v>52</v>
      </c>
      <c r="E11" s="112">
        <f>D11+3</f>
        <v>55</v>
      </c>
      <c r="F11" s="112">
        <f>E11+3</f>
        <v>58</v>
      </c>
      <c r="G11" s="112">
        <f>F11+3</f>
        <v>61</v>
      </c>
      <c r="H11" s="112"/>
      <c r="I11" s="113">
        <v>46</v>
      </c>
    </row>
    <row r="12" spans="1:9" ht="14.25">
      <c r="A12" s="111" t="s">
        <v>380</v>
      </c>
      <c r="B12" s="112">
        <f>C12-1.2</f>
        <v>17.3</v>
      </c>
      <c r="C12" s="114">
        <v>18.5</v>
      </c>
      <c r="D12" s="112">
        <f>C12+1.2</f>
        <v>19.7</v>
      </c>
      <c r="E12" s="112">
        <f>D12+1.2</f>
        <v>20.9</v>
      </c>
      <c r="F12" s="112">
        <f>E12+1.2</f>
        <v>22.099999999999998</v>
      </c>
      <c r="G12" s="112">
        <f>F12+1.2</f>
        <v>23.299999999999997</v>
      </c>
      <c r="I12" s="113">
        <v>17</v>
      </c>
    </row>
    <row r="13" spans="1:9" ht="14.25">
      <c r="A13" s="111" t="s">
        <v>381</v>
      </c>
      <c r="B13" s="112">
        <f>C13-0.8</f>
        <v>14.2</v>
      </c>
      <c r="C13" s="114">
        <v>15</v>
      </c>
      <c r="D13" s="112">
        <f>C13+0.8</f>
        <v>15.8</v>
      </c>
      <c r="E13" s="112">
        <f>D13+1</f>
        <v>16.8</v>
      </c>
      <c r="F13" s="112">
        <f>E13+1</f>
        <v>17.8</v>
      </c>
      <c r="G13" s="112">
        <f>F13+0.8</f>
        <v>18.600000000000001</v>
      </c>
      <c r="H13" s="112"/>
      <c r="I13" s="113">
        <v>0</v>
      </c>
    </row>
    <row r="14" spans="1:9" ht="14.25">
      <c r="A14" s="111" t="s">
        <v>382</v>
      </c>
      <c r="B14" s="111">
        <f>C14-0.2</f>
        <v>12.3</v>
      </c>
      <c r="C14" s="116">
        <v>12.5</v>
      </c>
      <c r="D14" s="111">
        <f>C14+0.2</f>
        <v>12.7</v>
      </c>
      <c r="E14" s="111">
        <f t="shared" ref="E14:G15" si="3">D14+0.4</f>
        <v>13.1</v>
      </c>
      <c r="F14" s="111">
        <f t="shared" si="3"/>
        <v>13.5</v>
      </c>
      <c r="G14" s="111">
        <f t="shared" si="3"/>
        <v>13.9</v>
      </c>
      <c r="H14" s="111"/>
      <c r="I14" s="116"/>
    </row>
    <row r="15" spans="1:9" ht="14.25">
      <c r="A15" s="111" t="s">
        <v>383</v>
      </c>
      <c r="B15" s="111">
        <f>C15-0.2</f>
        <v>8.8000000000000007</v>
      </c>
      <c r="C15" s="116">
        <v>9</v>
      </c>
      <c r="D15" s="111">
        <f>C15+0.2</f>
        <v>9.1999999999999993</v>
      </c>
      <c r="E15" s="111">
        <f t="shared" si="3"/>
        <v>9.6</v>
      </c>
      <c r="F15" s="111">
        <f t="shared" si="3"/>
        <v>10</v>
      </c>
      <c r="G15" s="111">
        <f t="shared" si="3"/>
        <v>10.4</v>
      </c>
      <c r="I15" s="116"/>
    </row>
    <row r="16" spans="1:9" ht="14.25">
      <c r="A16" s="111" t="s">
        <v>384</v>
      </c>
      <c r="B16" s="111">
        <f>C16-0.8</f>
        <v>31.2</v>
      </c>
      <c r="C16" s="117">
        <v>32</v>
      </c>
      <c r="D16" s="118">
        <f>C16+0.8</f>
        <v>32.799999999999997</v>
      </c>
      <c r="E16" s="118">
        <f>D16+0.8</f>
        <v>33.599999999999994</v>
      </c>
      <c r="F16" s="118">
        <f>E16+0.8</f>
        <v>34.399999999999991</v>
      </c>
      <c r="G16" s="118">
        <f>F16+0.8</f>
        <v>35.199999999999989</v>
      </c>
      <c r="I16" s="117"/>
    </row>
    <row r="17" spans="1:9" ht="14.25">
      <c r="A17" s="111" t="s">
        <v>385</v>
      </c>
      <c r="B17" s="118">
        <f>C17-0.5</f>
        <v>22</v>
      </c>
      <c r="C17" s="119">
        <v>22.5</v>
      </c>
      <c r="D17" s="111">
        <f>C17+0.5</f>
        <v>23</v>
      </c>
      <c r="E17" s="118">
        <f>D17+0.75</f>
        <v>23.75</v>
      </c>
      <c r="F17" s="118">
        <f>E17+0.75</f>
        <v>24.5</v>
      </c>
      <c r="G17" s="118">
        <f>F17+0.75</f>
        <v>25.25</v>
      </c>
      <c r="I17" s="116"/>
    </row>
    <row r="18" spans="1:9" ht="14.25">
      <c r="A18" s="111" t="s">
        <v>386</v>
      </c>
      <c r="B18" s="118">
        <v>6.5</v>
      </c>
      <c r="C18" s="117">
        <v>6.5</v>
      </c>
      <c r="D18" s="118">
        <v>6.5</v>
      </c>
      <c r="E18" s="118">
        <v>6.5</v>
      </c>
      <c r="F18" s="118">
        <v>6.5</v>
      </c>
      <c r="G18" s="118">
        <v>6.5</v>
      </c>
      <c r="I18" s="117"/>
    </row>
    <row r="19" spans="1:9" ht="14.25">
      <c r="A19" s="111" t="s">
        <v>387</v>
      </c>
      <c r="B19" s="136">
        <v>13.5</v>
      </c>
      <c r="C19" s="136"/>
      <c r="D19" s="137">
        <f>B19+1</f>
        <v>14.5</v>
      </c>
      <c r="E19" s="138"/>
      <c r="F19" s="137">
        <f>D19+1</f>
        <v>15.5</v>
      </c>
      <c r="G19" s="137"/>
      <c r="I19" s="120"/>
    </row>
    <row r="20" spans="1:9" ht="14.25">
      <c r="A20" s="121" t="s">
        <v>388</v>
      </c>
      <c r="B20" s="122"/>
      <c r="C20" s="121"/>
      <c r="D20" s="122"/>
      <c r="E20" s="122"/>
      <c r="F20" s="123"/>
      <c r="G20" s="123"/>
    </row>
    <row r="22" spans="1:9">
      <c r="A22" s="124"/>
    </row>
    <row r="25" spans="1:9">
      <c r="A25" s="124"/>
    </row>
    <row r="26" spans="1:9">
      <c r="A26" s="124"/>
    </row>
  </sheetData>
  <mergeCells count="6">
    <mergeCell ref="A1:G1"/>
    <mergeCell ref="A2:G2"/>
    <mergeCell ref="B3:F3"/>
    <mergeCell ref="B19:C19"/>
    <mergeCell ref="D19:E19"/>
    <mergeCell ref="F19:G19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二版</vt:lpstr>
      <vt:lpstr>1-20</vt:lpstr>
      <vt:lpstr>款式图</vt:lpstr>
      <vt:lpstr>批办报告</vt:lpstr>
      <vt:lpstr>规格表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lenovo</cp:lastModifiedBy>
  <dcterms:created xsi:type="dcterms:W3CDTF">2020-11-04T12:15:10Z</dcterms:created>
  <dcterms:modified xsi:type="dcterms:W3CDTF">2021-03-29T09:18:52Z</dcterms:modified>
</cp:coreProperties>
</file>